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0.08\"/>
    </mc:Choice>
  </mc:AlternateContent>
  <bookViews>
    <workbookView xWindow="0" yWindow="0" windowWidth="24000" windowHeight="9330"/>
  </bookViews>
  <sheets>
    <sheet name="IP" sheetId="5" r:id="rId1"/>
    <sheet name="mã đối tượng" sheetId="4" r:id="rId2"/>
    <sheet name="20,08" sheetId="2" r:id="rId3"/>
    <sheet name="Data" sheetId="1" r:id="rId4"/>
  </sheets>
  <externalReferences>
    <externalReference r:id="rId5"/>
  </externalReferences>
  <definedNames>
    <definedName name="_xlnm._FilterDatabase" localSheetId="2" hidden="1">'20,08'!$A$1:$R$326</definedName>
    <definedName name="_xlnm._FilterDatabase" localSheetId="3" hidden="1">Data!$A$1:$AD$205</definedName>
    <definedName name="_xlnm._FilterDatabase" localSheetId="0" hidden="1">IP!$A$1:$HX$326</definedName>
    <definedName name="_xlnm._FilterDatabase" localSheetId="1" hidden="1">'mã đối tượng'!$B$1:$G$64</definedName>
    <definedName name="SAVoucher" localSheetId="0">IP!#REF!</definedName>
    <definedName name="SAVoucher" localSheetId="1">#REF!</definedName>
    <definedName name="SAVoucher">#REF!</definedName>
  </definedNames>
  <calcPr calcId="162913"/>
</workbook>
</file>

<file path=xl/calcChain.xml><?xml version="1.0" encoding="utf-8"?>
<calcChain xmlns="http://schemas.openxmlformats.org/spreadsheetml/2006/main">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2" i="5"/>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2" i="2"/>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2" i="2"/>
  <c r="O3" i="2" l="1"/>
  <c r="O4" i="2"/>
  <c r="O5" i="2"/>
  <c r="O6" i="2"/>
  <c r="O7" i="2"/>
  <c r="O8" i="2"/>
  <c r="O9" i="2"/>
  <c r="P9" i="2" s="1"/>
  <c r="Q9" i="2" s="1"/>
  <c r="O10" i="2"/>
  <c r="O11" i="2"/>
  <c r="O12" i="2"/>
  <c r="P12" i="2" s="1"/>
  <c r="O13" i="2"/>
  <c r="P13" i="2" s="1"/>
  <c r="O14" i="2"/>
  <c r="O15" i="2"/>
  <c r="O16" i="2"/>
  <c r="O17" i="2"/>
  <c r="O18" i="2"/>
  <c r="O19" i="2"/>
  <c r="O20" i="2"/>
  <c r="O21" i="2"/>
  <c r="P21" i="2" s="1"/>
  <c r="Q21" i="2" s="1"/>
  <c r="O22" i="2"/>
  <c r="O23" i="2"/>
  <c r="O24" i="2"/>
  <c r="P24" i="2" s="1"/>
  <c r="O25" i="2"/>
  <c r="P25" i="2" s="1"/>
  <c r="O26" i="2"/>
  <c r="O27" i="2"/>
  <c r="O28" i="2"/>
  <c r="O29" i="2"/>
  <c r="O30" i="2"/>
  <c r="O31" i="2"/>
  <c r="O32" i="2"/>
  <c r="O33" i="2"/>
  <c r="P33" i="2" s="1"/>
  <c r="O34" i="2"/>
  <c r="O35" i="2"/>
  <c r="O36" i="2"/>
  <c r="P36" i="2" s="1"/>
  <c r="Q36" i="2" s="1"/>
  <c r="O37" i="2"/>
  <c r="P37" i="2" s="1"/>
  <c r="Q37" i="2" s="1"/>
  <c r="O38" i="2"/>
  <c r="O39" i="2"/>
  <c r="O40" i="2"/>
  <c r="P40" i="2" s="1"/>
  <c r="O41" i="2"/>
  <c r="O42" i="2"/>
  <c r="O43" i="2"/>
  <c r="O44" i="2"/>
  <c r="O45" i="2"/>
  <c r="P45" i="2" s="1"/>
  <c r="O46" i="2"/>
  <c r="O47" i="2"/>
  <c r="P47" i="2" s="1"/>
  <c r="O48" i="2"/>
  <c r="P48" i="2" s="1"/>
  <c r="O49" i="2"/>
  <c r="P49" i="2" s="1"/>
  <c r="O50" i="2"/>
  <c r="O51" i="2"/>
  <c r="P51" i="2" s="1"/>
  <c r="O52" i="2"/>
  <c r="P52" i="2" s="1"/>
  <c r="O53" i="2"/>
  <c r="O54" i="2"/>
  <c r="O55" i="2"/>
  <c r="O56" i="2"/>
  <c r="O57" i="2"/>
  <c r="P57" i="2" s="1"/>
  <c r="O58" i="2"/>
  <c r="O59" i="2"/>
  <c r="O60" i="2"/>
  <c r="P60" i="2" s="1"/>
  <c r="Q60" i="2" s="1"/>
  <c r="O61" i="2"/>
  <c r="P61" i="2" s="1"/>
  <c r="O62" i="2"/>
  <c r="O63" i="2"/>
  <c r="O64" i="2"/>
  <c r="O65" i="2"/>
  <c r="O66" i="2"/>
  <c r="O67" i="2"/>
  <c r="O68" i="2"/>
  <c r="O69" i="2"/>
  <c r="P69" i="2" s="1"/>
  <c r="O70" i="2"/>
  <c r="O71" i="2"/>
  <c r="O72" i="2"/>
  <c r="P72" i="2" s="1"/>
  <c r="Q72" i="2" s="1"/>
  <c r="O73" i="2"/>
  <c r="P73" i="2" s="1"/>
  <c r="O74" i="2"/>
  <c r="O75" i="2"/>
  <c r="O76" i="2"/>
  <c r="O77" i="2"/>
  <c r="O78" i="2"/>
  <c r="O79" i="2"/>
  <c r="O80" i="2"/>
  <c r="O81" i="2"/>
  <c r="P81" i="2" s="1"/>
  <c r="O82" i="2"/>
  <c r="O83" i="2"/>
  <c r="O84" i="2"/>
  <c r="P84" i="2" s="1"/>
  <c r="Q84" i="2" s="1"/>
  <c r="O85" i="2"/>
  <c r="P85" i="2" s="1"/>
  <c r="Q85" i="2" s="1"/>
  <c r="O86" i="2"/>
  <c r="O87" i="2"/>
  <c r="O88" i="2"/>
  <c r="O89" i="2"/>
  <c r="O90" i="2"/>
  <c r="O91" i="2"/>
  <c r="O92" i="2"/>
  <c r="O93" i="2"/>
  <c r="P93" i="2" s="1"/>
  <c r="Q93" i="2" s="1"/>
  <c r="O94" i="2"/>
  <c r="O95" i="2"/>
  <c r="O96" i="2"/>
  <c r="P96" i="2" s="1"/>
  <c r="Q96" i="2" s="1"/>
  <c r="O97" i="2"/>
  <c r="P97" i="2" s="1"/>
  <c r="Q97" i="2" s="1"/>
  <c r="O98" i="2"/>
  <c r="O99" i="2"/>
  <c r="O100" i="2"/>
  <c r="P100" i="2" s="1"/>
  <c r="O101" i="2"/>
  <c r="O102" i="2"/>
  <c r="P102" i="2" s="1"/>
  <c r="O103" i="2"/>
  <c r="O104" i="2"/>
  <c r="O105" i="2"/>
  <c r="P105" i="2" s="1"/>
  <c r="Q105" i="2" s="1"/>
  <c r="O106" i="2"/>
  <c r="O107" i="2"/>
  <c r="O108" i="2"/>
  <c r="P108" i="2" s="1"/>
  <c r="Q108" i="2" s="1"/>
  <c r="O109" i="2"/>
  <c r="P109" i="2" s="1"/>
  <c r="O110" i="2"/>
  <c r="O111" i="2"/>
  <c r="O112" i="2"/>
  <c r="O113" i="2"/>
  <c r="O114" i="2"/>
  <c r="O115" i="2"/>
  <c r="O116" i="2"/>
  <c r="O117" i="2"/>
  <c r="P117" i="2" s="1"/>
  <c r="Q117" i="2" s="1"/>
  <c r="O118" i="2"/>
  <c r="O119" i="2"/>
  <c r="O120" i="2"/>
  <c r="P120" i="2" s="1"/>
  <c r="O121" i="2"/>
  <c r="P121" i="2" s="1"/>
  <c r="O122" i="2"/>
  <c r="O123" i="2"/>
  <c r="O124" i="2"/>
  <c r="O125" i="2"/>
  <c r="O126" i="2"/>
  <c r="O127" i="2"/>
  <c r="O128" i="2"/>
  <c r="O129" i="2"/>
  <c r="P129" i="2" s="1"/>
  <c r="O130" i="2"/>
  <c r="O131" i="2"/>
  <c r="O132" i="2"/>
  <c r="P132" i="2" s="1"/>
  <c r="O133" i="2"/>
  <c r="P133" i="2" s="1"/>
  <c r="O134" i="2"/>
  <c r="O135" i="2"/>
  <c r="O136" i="2"/>
  <c r="O137" i="2"/>
  <c r="O138" i="2"/>
  <c r="O139" i="2"/>
  <c r="P139" i="2" s="1"/>
  <c r="O140" i="2"/>
  <c r="O141" i="2"/>
  <c r="P141" i="2" s="1"/>
  <c r="Q141" i="2" s="1"/>
  <c r="O142" i="2"/>
  <c r="O143" i="2"/>
  <c r="O144" i="2"/>
  <c r="P144" i="2" s="1"/>
  <c r="Q144" i="2" s="1"/>
  <c r="O145" i="2"/>
  <c r="P145" i="2" s="1"/>
  <c r="Q145" i="2" s="1"/>
  <c r="O146" i="2"/>
  <c r="O147" i="2"/>
  <c r="O148" i="2"/>
  <c r="P148" i="2" s="1"/>
  <c r="O149" i="2"/>
  <c r="O150" i="2"/>
  <c r="O151" i="2"/>
  <c r="O152" i="2"/>
  <c r="O153" i="2"/>
  <c r="P153" i="2" s="1"/>
  <c r="O154" i="2"/>
  <c r="O155" i="2"/>
  <c r="O156" i="2"/>
  <c r="P156" i="2" s="1"/>
  <c r="Q156" i="2" s="1"/>
  <c r="O157" i="2"/>
  <c r="P157" i="2" s="1"/>
  <c r="O158" i="2"/>
  <c r="O159" i="2"/>
  <c r="O160" i="2"/>
  <c r="O161" i="2"/>
  <c r="O162" i="2"/>
  <c r="O163" i="2"/>
  <c r="O164" i="2"/>
  <c r="O165" i="2"/>
  <c r="P165" i="2" s="1"/>
  <c r="O166" i="2"/>
  <c r="O167" i="2"/>
  <c r="O168" i="2"/>
  <c r="P168" i="2" s="1"/>
  <c r="O169" i="2"/>
  <c r="P169" i="2" s="1"/>
  <c r="Q169" i="2" s="1"/>
  <c r="O170" i="2"/>
  <c r="O171" i="2"/>
  <c r="O172" i="2"/>
  <c r="O173" i="2"/>
  <c r="O174" i="2"/>
  <c r="O175" i="2"/>
  <c r="O176" i="2"/>
  <c r="O177" i="2"/>
  <c r="P177" i="2" s="1"/>
  <c r="O178" i="2"/>
  <c r="O179" i="2"/>
  <c r="O180" i="2"/>
  <c r="P180" i="2" s="1"/>
  <c r="Q180" i="2" s="1"/>
  <c r="O181" i="2"/>
  <c r="P181" i="2" s="1"/>
  <c r="O182" i="2"/>
  <c r="P182" i="2" s="1"/>
  <c r="O183" i="2"/>
  <c r="O184" i="2"/>
  <c r="O185" i="2"/>
  <c r="O186" i="2"/>
  <c r="O187" i="2"/>
  <c r="O188" i="2"/>
  <c r="O189" i="2"/>
  <c r="P189" i="2" s="1"/>
  <c r="O190" i="2"/>
  <c r="O191" i="2"/>
  <c r="O192" i="2"/>
  <c r="P192" i="2" s="1"/>
  <c r="O193" i="2"/>
  <c r="P193" i="2" s="1"/>
  <c r="O194" i="2"/>
  <c r="O195" i="2"/>
  <c r="O196" i="2"/>
  <c r="P196" i="2" s="1"/>
  <c r="O197" i="2"/>
  <c r="O198" i="2"/>
  <c r="O199" i="2"/>
  <c r="O200" i="2"/>
  <c r="O201" i="2"/>
  <c r="P201" i="2" s="1"/>
  <c r="O202" i="2"/>
  <c r="O203" i="2"/>
  <c r="O204" i="2"/>
  <c r="P204" i="2" s="1"/>
  <c r="O205" i="2"/>
  <c r="P205" i="2" s="1"/>
  <c r="O206" i="2"/>
  <c r="O207" i="2"/>
  <c r="O208" i="2"/>
  <c r="O209" i="2"/>
  <c r="O210" i="2"/>
  <c r="O211" i="2"/>
  <c r="O212" i="2"/>
  <c r="O213" i="2"/>
  <c r="P213" i="2" s="1"/>
  <c r="O214" i="2"/>
  <c r="O215" i="2"/>
  <c r="O216" i="2"/>
  <c r="P216" i="2" s="1"/>
  <c r="O217" i="2"/>
  <c r="P217" i="2" s="1"/>
  <c r="Q217" i="2" s="1"/>
  <c r="O218" i="2"/>
  <c r="O219" i="2"/>
  <c r="O220" i="2"/>
  <c r="O221" i="2"/>
  <c r="O222" i="2"/>
  <c r="O223" i="2"/>
  <c r="O224" i="2"/>
  <c r="O225" i="2"/>
  <c r="P225" i="2" s="1"/>
  <c r="O226" i="2"/>
  <c r="O227" i="2"/>
  <c r="O228" i="2"/>
  <c r="P228" i="2" s="1"/>
  <c r="O229" i="2"/>
  <c r="P229" i="2" s="1"/>
  <c r="O230" i="2"/>
  <c r="O231" i="2"/>
  <c r="O232" i="2"/>
  <c r="O233" i="2"/>
  <c r="O234" i="2"/>
  <c r="O235" i="2"/>
  <c r="O236" i="2"/>
  <c r="O237" i="2"/>
  <c r="P237" i="2" s="1"/>
  <c r="O238" i="2"/>
  <c r="O239" i="2"/>
  <c r="O240" i="2"/>
  <c r="P240" i="2" s="1"/>
  <c r="Q240" i="2" s="1"/>
  <c r="O241" i="2"/>
  <c r="P241" i="2" s="1"/>
  <c r="Q241" i="2" s="1"/>
  <c r="O242" i="2"/>
  <c r="O243" i="2"/>
  <c r="O244" i="2"/>
  <c r="P244" i="2" s="1"/>
  <c r="O245" i="2"/>
  <c r="O246" i="2"/>
  <c r="O247" i="2"/>
  <c r="O248" i="2"/>
  <c r="O249" i="2"/>
  <c r="P249" i="2" s="1"/>
  <c r="O250" i="2"/>
  <c r="O251" i="2"/>
  <c r="O252" i="2"/>
  <c r="P252" i="2" s="1"/>
  <c r="Q252" i="2" s="1"/>
  <c r="O253" i="2"/>
  <c r="P253" i="2" s="1"/>
  <c r="Q253" i="2" s="1"/>
  <c r="O254" i="2"/>
  <c r="O255" i="2"/>
  <c r="O256" i="2"/>
  <c r="O257" i="2"/>
  <c r="O258" i="2"/>
  <c r="O259" i="2"/>
  <c r="O260" i="2"/>
  <c r="O261" i="2"/>
  <c r="P261" i="2" s="1"/>
  <c r="Q261" i="2" s="1"/>
  <c r="O262" i="2"/>
  <c r="O263" i="2"/>
  <c r="O264" i="2"/>
  <c r="P264" i="2" s="1"/>
  <c r="O265" i="2"/>
  <c r="O266" i="2"/>
  <c r="O267" i="2"/>
  <c r="P267" i="2" s="1"/>
  <c r="O268" i="2"/>
  <c r="O269" i="2"/>
  <c r="O270" i="2"/>
  <c r="O271" i="2"/>
  <c r="O272" i="2"/>
  <c r="P272" i="2" s="1"/>
  <c r="O273" i="2"/>
  <c r="P273" i="2" s="1"/>
  <c r="Q273" i="2" s="1"/>
  <c r="O274" i="2"/>
  <c r="O275" i="2"/>
  <c r="O276" i="2"/>
  <c r="P276" i="2" s="1"/>
  <c r="O277" i="2"/>
  <c r="P277" i="2" s="1"/>
  <c r="O278" i="2"/>
  <c r="O279" i="2"/>
  <c r="O280" i="2"/>
  <c r="O281" i="2"/>
  <c r="O282" i="2"/>
  <c r="O283" i="2"/>
  <c r="O284" i="2"/>
  <c r="O285" i="2"/>
  <c r="P285" i="2" s="1"/>
  <c r="Q285" i="2" s="1"/>
  <c r="O286" i="2"/>
  <c r="O287" i="2"/>
  <c r="O288" i="2"/>
  <c r="P288" i="2" s="1"/>
  <c r="O289" i="2"/>
  <c r="P289" i="2" s="1"/>
  <c r="Q289" i="2" s="1"/>
  <c r="O290" i="2"/>
  <c r="O291" i="2"/>
  <c r="O292" i="2"/>
  <c r="P292" i="2" s="1"/>
  <c r="O293" i="2"/>
  <c r="O294" i="2"/>
  <c r="O295" i="2"/>
  <c r="O296" i="2"/>
  <c r="O297" i="2"/>
  <c r="P297" i="2" s="1"/>
  <c r="O298" i="2"/>
  <c r="O299" i="2"/>
  <c r="O300" i="2"/>
  <c r="P300" i="2" s="1"/>
  <c r="Q300" i="2" s="1"/>
  <c r="O301" i="2"/>
  <c r="P301" i="2" s="1"/>
  <c r="O302" i="2"/>
  <c r="O303" i="2"/>
  <c r="O304" i="2"/>
  <c r="O305" i="2"/>
  <c r="O306" i="2"/>
  <c r="O307" i="2"/>
  <c r="O308" i="2"/>
  <c r="O309" i="2"/>
  <c r="P309" i="2" s="1"/>
  <c r="O310" i="2"/>
  <c r="O311" i="2"/>
  <c r="O312" i="2"/>
  <c r="P312" i="2" s="1"/>
  <c r="O313" i="2"/>
  <c r="P313" i="2" s="1"/>
  <c r="O314" i="2"/>
  <c r="O315" i="2"/>
  <c r="O316" i="2"/>
  <c r="O317" i="2"/>
  <c r="O318" i="2"/>
  <c r="O319" i="2"/>
  <c r="O320" i="2"/>
  <c r="O321" i="2"/>
  <c r="P321" i="2" s="1"/>
  <c r="Q321" i="2" s="1"/>
  <c r="O322" i="2"/>
  <c r="O323" i="2"/>
  <c r="O324" i="2"/>
  <c r="P324" i="2" s="1"/>
  <c r="O325" i="2"/>
  <c r="P325" i="2" s="1"/>
  <c r="O326" i="2"/>
  <c r="O2" i="2"/>
  <c r="B3" i="1"/>
  <c r="A3" i="1" s="1"/>
  <c r="B4" i="1"/>
  <c r="A4" i="1" s="1"/>
  <c r="B5" i="1"/>
  <c r="A5" i="1" s="1"/>
  <c r="B6" i="1"/>
  <c r="A6" i="1" s="1"/>
  <c r="B7" i="1"/>
  <c r="A7" i="1" s="1"/>
  <c r="B8" i="1"/>
  <c r="A8" i="1" s="1"/>
  <c r="B9" i="1"/>
  <c r="A9" i="1" s="1"/>
  <c r="B10" i="1"/>
  <c r="A10" i="1" s="1"/>
  <c r="B11" i="1"/>
  <c r="A11" i="1" s="1"/>
  <c r="B12" i="1"/>
  <c r="A12" i="1" s="1"/>
  <c r="B13" i="1"/>
  <c r="A13" i="1" s="1"/>
  <c r="B14" i="1"/>
  <c r="A14" i="1" s="1"/>
  <c r="B15" i="1"/>
  <c r="A15" i="1" s="1"/>
  <c r="B16" i="1"/>
  <c r="A16" i="1" s="1"/>
  <c r="B17" i="1"/>
  <c r="A17" i="1" s="1"/>
  <c r="B18" i="1"/>
  <c r="A18" i="1" s="1"/>
  <c r="B19" i="1"/>
  <c r="A19" i="1" s="1"/>
  <c r="B20" i="1"/>
  <c r="A20" i="1" s="1"/>
  <c r="B21" i="1"/>
  <c r="A21" i="1" s="1"/>
  <c r="B22" i="1"/>
  <c r="A22" i="1" s="1"/>
  <c r="B23" i="1"/>
  <c r="A23" i="1" s="1"/>
  <c r="B24" i="1"/>
  <c r="A24" i="1" s="1"/>
  <c r="B25" i="1"/>
  <c r="A25" i="1" s="1"/>
  <c r="B26" i="1"/>
  <c r="A26" i="1" s="1"/>
  <c r="B27" i="1"/>
  <c r="A27" i="1" s="1"/>
  <c r="B28" i="1"/>
  <c r="A28" i="1" s="1"/>
  <c r="B29" i="1"/>
  <c r="A29" i="1" s="1"/>
  <c r="B30" i="1"/>
  <c r="A30" i="1" s="1"/>
  <c r="B31" i="1"/>
  <c r="A31" i="1" s="1"/>
  <c r="B32" i="1"/>
  <c r="A32" i="1" s="1"/>
  <c r="B33" i="1"/>
  <c r="A33" i="1" s="1"/>
  <c r="B34" i="1"/>
  <c r="A34" i="1" s="1"/>
  <c r="B35" i="1"/>
  <c r="A35" i="1" s="1"/>
  <c r="B36" i="1"/>
  <c r="A36" i="1" s="1"/>
  <c r="B37" i="1"/>
  <c r="A37" i="1" s="1"/>
  <c r="B38" i="1"/>
  <c r="A38" i="1" s="1"/>
  <c r="B39" i="1"/>
  <c r="A39" i="1" s="1"/>
  <c r="B40" i="1"/>
  <c r="A40" i="1" s="1"/>
  <c r="B41" i="1"/>
  <c r="A41" i="1" s="1"/>
  <c r="B42" i="1"/>
  <c r="A42" i="1" s="1"/>
  <c r="B43" i="1"/>
  <c r="A43" i="1" s="1"/>
  <c r="B44" i="1"/>
  <c r="A44" i="1" s="1"/>
  <c r="B45" i="1"/>
  <c r="A45" i="1" s="1"/>
  <c r="B46" i="1"/>
  <c r="A46" i="1" s="1"/>
  <c r="B47" i="1"/>
  <c r="A47" i="1" s="1"/>
  <c r="B48" i="1"/>
  <c r="A48" i="1" s="1"/>
  <c r="B49" i="1"/>
  <c r="A49" i="1" s="1"/>
  <c r="B50" i="1"/>
  <c r="A50" i="1" s="1"/>
  <c r="B51" i="1"/>
  <c r="A51" i="1" s="1"/>
  <c r="B52" i="1"/>
  <c r="A52" i="1" s="1"/>
  <c r="B53" i="1"/>
  <c r="A53" i="1" s="1"/>
  <c r="B54" i="1"/>
  <c r="A54" i="1" s="1"/>
  <c r="B55" i="1"/>
  <c r="A55" i="1" s="1"/>
  <c r="B56" i="1"/>
  <c r="A56" i="1" s="1"/>
  <c r="B57" i="1"/>
  <c r="A57" i="1" s="1"/>
  <c r="B58" i="1"/>
  <c r="A58" i="1" s="1"/>
  <c r="B59" i="1"/>
  <c r="A59" i="1" s="1"/>
  <c r="B60" i="1"/>
  <c r="A60" i="1" s="1"/>
  <c r="B61" i="1"/>
  <c r="A61" i="1" s="1"/>
  <c r="B62" i="1"/>
  <c r="A62" i="1" s="1"/>
  <c r="B63" i="1"/>
  <c r="A63" i="1" s="1"/>
  <c r="B64" i="1"/>
  <c r="A64" i="1" s="1"/>
  <c r="B65" i="1"/>
  <c r="A65" i="1" s="1"/>
  <c r="B66" i="1"/>
  <c r="A66" i="1" s="1"/>
  <c r="B67" i="1"/>
  <c r="A67" i="1" s="1"/>
  <c r="B68" i="1"/>
  <c r="A68" i="1" s="1"/>
  <c r="B69" i="1"/>
  <c r="A69" i="1" s="1"/>
  <c r="B70" i="1"/>
  <c r="A70" i="1" s="1"/>
  <c r="B71" i="1"/>
  <c r="A71" i="1" s="1"/>
  <c r="B72" i="1"/>
  <c r="A72" i="1" s="1"/>
  <c r="B73" i="1"/>
  <c r="A73" i="1" s="1"/>
  <c r="B74" i="1"/>
  <c r="A74" i="1" s="1"/>
  <c r="B75" i="1"/>
  <c r="A75" i="1" s="1"/>
  <c r="B76" i="1"/>
  <c r="A76" i="1" s="1"/>
  <c r="B77" i="1"/>
  <c r="A77" i="1" s="1"/>
  <c r="B78" i="1"/>
  <c r="A78" i="1" s="1"/>
  <c r="B79" i="1"/>
  <c r="A79" i="1" s="1"/>
  <c r="B80" i="1"/>
  <c r="A80" i="1" s="1"/>
  <c r="B81" i="1"/>
  <c r="A81" i="1" s="1"/>
  <c r="B82" i="1"/>
  <c r="A82" i="1" s="1"/>
  <c r="B83" i="1"/>
  <c r="A83" i="1" s="1"/>
  <c r="B84" i="1"/>
  <c r="A84" i="1" s="1"/>
  <c r="B85" i="1"/>
  <c r="A85" i="1" s="1"/>
  <c r="B86" i="1"/>
  <c r="A86" i="1" s="1"/>
  <c r="B87" i="1"/>
  <c r="A87" i="1" s="1"/>
  <c r="B88" i="1"/>
  <c r="A88" i="1" s="1"/>
  <c r="B89" i="1"/>
  <c r="A89" i="1" s="1"/>
  <c r="B90" i="1"/>
  <c r="A90" i="1" s="1"/>
  <c r="B91" i="1"/>
  <c r="A91" i="1" s="1"/>
  <c r="B92" i="1"/>
  <c r="A92" i="1" s="1"/>
  <c r="B93" i="1"/>
  <c r="A93" i="1" s="1"/>
  <c r="B94" i="1"/>
  <c r="A94" i="1" s="1"/>
  <c r="B95" i="1"/>
  <c r="A95" i="1" s="1"/>
  <c r="B96" i="1"/>
  <c r="A96" i="1" s="1"/>
  <c r="B97" i="1"/>
  <c r="A97" i="1" s="1"/>
  <c r="B98" i="1"/>
  <c r="A98" i="1" s="1"/>
  <c r="B99" i="1"/>
  <c r="A99" i="1" s="1"/>
  <c r="B100" i="1"/>
  <c r="A100" i="1" s="1"/>
  <c r="B101" i="1"/>
  <c r="A101" i="1" s="1"/>
  <c r="B102" i="1"/>
  <c r="A102" i="1" s="1"/>
  <c r="B103" i="1"/>
  <c r="A103" i="1" s="1"/>
  <c r="B104" i="1"/>
  <c r="A104" i="1" s="1"/>
  <c r="B105" i="1"/>
  <c r="A105" i="1" s="1"/>
  <c r="B106" i="1"/>
  <c r="A106" i="1" s="1"/>
  <c r="B107" i="1"/>
  <c r="A107" i="1" s="1"/>
  <c r="B108" i="1"/>
  <c r="A108" i="1" s="1"/>
  <c r="B109" i="1"/>
  <c r="A109" i="1" s="1"/>
  <c r="B110" i="1"/>
  <c r="A110" i="1" s="1"/>
  <c r="B111" i="1"/>
  <c r="A111" i="1" s="1"/>
  <c r="B112" i="1"/>
  <c r="A112" i="1" s="1"/>
  <c r="B113" i="1"/>
  <c r="A113" i="1" s="1"/>
  <c r="B114" i="1"/>
  <c r="A114" i="1" s="1"/>
  <c r="B115" i="1"/>
  <c r="A115" i="1" s="1"/>
  <c r="B116" i="1"/>
  <c r="A116" i="1" s="1"/>
  <c r="B117" i="1"/>
  <c r="A117" i="1" s="1"/>
  <c r="B118" i="1"/>
  <c r="A118" i="1" s="1"/>
  <c r="B119" i="1"/>
  <c r="A119" i="1" s="1"/>
  <c r="B120" i="1"/>
  <c r="A120" i="1" s="1"/>
  <c r="B121" i="1"/>
  <c r="A121" i="1" s="1"/>
  <c r="B122" i="1"/>
  <c r="A122" i="1" s="1"/>
  <c r="B123" i="1"/>
  <c r="A123" i="1" s="1"/>
  <c r="B124" i="1"/>
  <c r="A124" i="1" s="1"/>
  <c r="B125" i="1"/>
  <c r="A125" i="1" s="1"/>
  <c r="B126" i="1"/>
  <c r="A126" i="1" s="1"/>
  <c r="B127" i="1"/>
  <c r="A127" i="1" s="1"/>
  <c r="B128" i="1"/>
  <c r="A128" i="1" s="1"/>
  <c r="B129" i="1"/>
  <c r="A129" i="1" s="1"/>
  <c r="B130" i="1"/>
  <c r="A130" i="1" s="1"/>
  <c r="B131" i="1"/>
  <c r="A131" i="1" s="1"/>
  <c r="B132" i="1"/>
  <c r="A132" i="1" s="1"/>
  <c r="B133" i="1"/>
  <c r="A133" i="1" s="1"/>
  <c r="B134" i="1"/>
  <c r="A134" i="1" s="1"/>
  <c r="B135" i="1"/>
  <c r="A135" i="1" s="1"/>
  <c r="B136" i="1"/>
  <c r="A136" i="1" s="1"/>
  <c r="B137" i="1"/>
  <c r="A137" i="1" s="1"/>
  <c r="B138" i="1"/>
  <c r="A138" i="1" s="1"/>
  <c r="B139" i="1"/>
  <c r="A139" i="1" s="1"/>
  <c r="B140" i="1"/>
  <c r="A140" i="1" s="1"/>
  <c r="B141" i="1"/>
  <c r="A141" i="1" s="1"/>
  <c r="B142" i="1"/>
  <c r="A142" i="1" s="1"/>
  <c r="B143" i="1"/>
  <c r="A143" i="1" s="1"/>
  <c r="B144" i="1"/>
  <c r="A144" i="1" s="1"/>
  <c r="B145" i="1"/>
  <c r="A145" i="1" s="1"/>
  <c r="B146" i="1"/>
  <c r="A146" i="1" s="1"/>
  <c r="B147" i="1"/>
  <c r="A147" i="1" s="1"/>
  <c r="B148" i="1"/>
  <c r="A148" i="1" s="1"/>
  <c r="B149" i="1"/>
  <c r="A149" i="1" s="1"/>
  <c r="B150" i="1"/>
  <c r="A150" i="1" s="1"/>
  <c r="B151" i="1"/>
  <c r="A151" i="1" s="1"/>
  <c r="B152" i="1"/>
  <c r="A152" i="1" s="1"/>
  <c r="B153" i="1"/>
  <c r="A153" i="1" s="1"/>
  <c r="B154" i="1"/>
  <c r="A154" i="1" s="1"/>
  <c r="B155" i="1"/>
  <c r="A155" i="1" s="1"/>
  <c r="B156" i="1"/>
  <c r="A156" i="1" s="1"/>
  <c r="B157" i="1"/>
  <c r="A157" i="1" s="1"/>
  <c r="B158" i="1"/>
  <c r="A158" i="1" s="1"/>
  <c r="B159" i="1"/>
  <c r="A159" i="1" s="1"/>
  <c r="B160" i="1"/>
  <c r="A160" i="1" s="1"/>
  <c r="B161" i="1"/>
  <c r="A161" i="1" s="1"/>
  <c r="B162" i="1"/>
  <c r="A162" i="1" s="1"/>
  <c r="B163" i="1"/>
  <c r="A163" i="1" s="1"/>
  <c r="B164" i="1"/>
  <c r="A164" i="1" s="1"/>
  <c r="B165" i="1"/>
  <c r="A165" i="1" s="1"/>
  <c r="B166" i="1"/>
  <c r="A166" i="1" s="1"/>
  <c r="B167" i="1"/>
  <c r="A167" i="1" s="1"/>
  <c r="B168" i="1"/>
  <c r="A168" i="1" s="1"/>
  <c r="B169" i="1"/>
  <c r="A169" i="1" s="1"/>
  <c r="B170" i="1"/>
  <c r="A170" i="1" s="1"/>
  <c r="B171" i="1"/>
  <c r="A171" i="1" s="1"/>
  <c r="B172" i="1"/>
  <c r="A172" i="1" s="1"/>
  <c r="B173" i="1"/>
  <c r="A173" i="1" s="1"/>
  <c r="B174" i="1"/>
  <c r="A174" i="1" s="1"/>
  <c r="B175" i="1"/>
  <c r="A175" i="1" s="1"/>
  <c r="B176" i="1"/>
  <c r="A176" i="1" s="1"/>
  <c r="B177" i="1"/>
  <c r="A177" i="1" s="1"/>
  <c r="B178" i="1"/>
  <c r="A178" i="1" s="1"/>
  <c r="B179" i="1"/>
  <c r="A179" i="1" s="1"/>
  <c r="B180" i="1"/>
  <c r="A180" i="1" s="1"/>
  <c r="B181" i="1"/>
  <c r="A181" i="1" s="1"/>
  <c r="B182" i="1"/>
  <c r="A182" i="1" s="1"/>
  <c r="B183" i="1"/>
  <c r="A183" i="1" s="1"/>
  <c r="B184" i="1"/>
  <c r="A184" i="1" s="1"/>
  <c r="B185" i="1"/>
  <c r="A185" i="1" s="1"/>
  <c r="B186" i="1"/>
  <c r="A186" i="1" s="1"/>
  <c r="B187" i="1"/>
  <c r="A187" i="1" s="1"/>
  <c r="B188" i="1"/>
  <c r="A188" i="1" s="1"/>
  <c r="B189" i="1"/>
  <c r="A189" i="1" s="1"/>
  <c r="B190" i="1"/>
  <c r="A190" i="1" s="1"/>
  <c r="B191" i="1"/>
  <c r="A191" i="1" s="1"/>
  <c r="B192" i="1"/>
  <c r="A192" i="1" s="1"/>
  <c r="B193" i="1"/>
  <c r="A193" i="1" s="1"/>
  <c r="B194" i="1"/>
  <c r="A194" i="1" s="1"/>
  <c r="B195" i="1"/>
  <c r="A195" i="1" s="1"/>
  <c r="B196" i="1"/>
  <c r="A196" i="1" s="1"/>
  <c r="B197" i="1"/>
  <c r="A197" i="1" s="1"/>
  <c r="B198" i="1"/>
  <c r="A198" i="1" s="1"/>
  <c r="B199" i="1"/>
  <c r="A199" i="1" s="1"/>
  <c r="B200" i="1"/>
  <c r="A200" i="1" s="1"/>
  <c r="B201" i="1"/>
  <c r="A201" i="1" s="1"/>
  <c r="B202" i="1"/>
  <c r="A202" i="1" s="1"/>
  <c r="B203" i="1"/>
  <c r="A203" i="1" s="1"/>
  <c r="B204" i="1"/>
  <c r="A204" i="1" s="1"/>
  <c r="B205" i="1"/>
  <c r="A205" i="1" s="1"/>
  <c r="B2" i="1"/>
  <c r="A251" i="2" s="1"/>
  <c r="Q292" i="2" l="1"/>
  <c r="Q244" i="2"/>
  <c r="Q196" i="2"/>
  <c r="Q148" i="2"/>
  <c r="Q100" i="2"/>
  <c r="Q52" i="2"/>
  <c r="Q40" i="2"/>
  <c r="P280" i="2"/>
  <c r="Q280" i="2" s="1"/>
  <c r="P232" i="2"/>
  <c r="Q232" i="2" s="1"/>
  <c r="P184" i="2"/>
  <c r="Q184" i="2" s="1"/>
  <c r="P136" i="2"/>
  <c r="P88" i="2"/>
  <c r="Q88" i="2" s="1"/>
  <c r="P28" i="2"/>
  <c r="P268" i="2"/>
  <c r="Q268" i="2" s="1"/>
  <c r="P220" i="2"/>
  <c r="P172" i="2"/>
  <c r="P124" i="2"/>
  <c r="Q124" i="2" s="1"/>
  <c r="P76" i="2"/>
  <c r="Q76" i="2" s="1"/>
  <c r="P316" i="2"/>
  <c r="Q316" i="2" s="1"/>
  <c r="P16" i="2"/>
  <c r="P265" i="2"/>
  <c r="Q265" i="2" s="1"/>
  <c r="Q121" i="2"/>
  <c r="P256" i="2"/>
  <c r="Q256" i="2" s="1"/>
  <c r="P208" i="2"/>
  <c r="Q208" i="2" s="1"/>
  <c r="P160" i="2"/>
  <c r="Q160" i="2" s="1"/>
  <c r="P112" i="2"/>
  <c r="P64" i="2"/>
  <c r="P304" i="2"/>
  <c r="Q304" i="2" s="1"/>
  <c r="P4" i="2"/>
  <c r="Q4" i="2" s="1"/>
  <c r="Q301" i="2"/>
  <c r="Q157" i="2"/>
  <c r="Q182" i="2"/>
  <c r="Q324" i="2"/>
  <c r="Q276" i="2"/>
  <c r="Q228" i="2"/>
  <c r="Q132" i="2"/>
  <c r="P323" i="2"/>
  <c r="P311" i="2"/>
  <c r="P299" i="2"/>
  <c r="P287" i="2"/>
  <c r="P275" i="2"/>
  <c r="P263" i="2"/>
  <c r="Q263" i="2" s="1"/>
  <c r="P251" i="2"/>
  <c r="Q251" i="2" s="1"/>
  <c r="P239" i="2"/>
  <c r="P227" i="2"/>
  <c r="Q227" i="2" s="1"/>
  <c r="P215" i="2"/>
  <c r="P203" i="2"/>
  <c r="P191" i="2"/>
  <c r="P179" i="2"/>
  <c r="Q179" i="2" s="1"/>
  <c r="P167" i="2"/>
  <c r="P155" i="2"/>
  <c r="Q155" i="2" s="1"/>
  <c r="P143" i="2"/>
  <c r="P131" i="2"/>
  <c r="P119" i="2"/>
  <c r="Q119" i="2" s="1"/>
  <c r="P107" i="2"/>
  <c r="Q107" i="2" s="1"/>
  <c r="P95" i="2"/>
  <c r="Q95" i="2" s="1"/>
  <c r="P83" i="2"/>
  <c r="Q83" i="2" s="1"/>
  <c r="P71" i="2"/>
  <c r="P59" i="2"/>
  <c r="Q59" i="2" s="1"/>
  <c r="Q47" i="2"/>
  <c r="P35" i="2"/>
  <c r="Q35" i="2" s="1"/>
  <c r="P23" i="2"/>
  <c r="P11" i="2"/>
  <c r="Q312" i="2"/>
  <c r="Q264" i="2"/>
  <c r="Q216" i="2"/>
  <c r="Q168" i="2"/>
  <c r="Q120" i="2"/>
  <c r="Q24" i="2"/>
  <c r="Q109" i="2"/>
  <c r="Q13" i="2"/>
  <c r="Q277" i="2"/>
  <c r="Q229" i="2"/>
  <c r="Q204" i="2"/>
  <c r="Q12" i="2"/>
  <c r="Q73" i="2"/>
  <c r="Q205" i="2"/>
  <c r="Q61" i="2"/>
  <c r="Q193" i="2"/>
  <c r="Q49" i="2"/>
  <c r="Q102" i="2"/>
  <c r="Q288" i="2"/>
  <c r="Q192" i="2"/>
  <c r="Q48" i="2"/>
  <c r="Q325" i="2"/>
  <c r="Q181" i="2"/>
  <c r="Q133" i="2"/>
  <c r="Q313" i="2"/>
  <c r="Q25" i="2"/>
  <c r="P322" i="2"/>
  <c r="P310" i="2"/>
  <c r="Q310" i="2" s="1"/>
  <c r="P298" i="2"/>
  <c r="Q298" i="2" s="1"/>
  <c r="P286" i="2"/>
  <c r="Q286" i="2" s="1"/>
  <c r="P274" i="2"/>
  <c r="Q274" i="2" s="1"/>
  <c r="P262" i="2"/>
  <c r="Q262" i="2" s="1"/>
  <c r="P250" i="2"/>
  <c r="Q250" i="2" s="1"/>
  <c r="P238" i="2"/>
  <c r="P226" i="2"/>
  <c r="P214" i="2"/>
  <c r="P202" i="2"/>
  <c r="P190" i="2"/>
  <c r="P178" i="2"/>
  <c r="Q178" i="2" s="1"/>
  <c r="P166" i="2"/>
  <c r="P154" i="2"/>
  <c r="Q154" i="2" s="1"/>
  <c r="P142" i="2"/>
  <c r="Q142" i="2" s="1"/>
  <c r="P130" i="2"/>
  <c r="P118" i="2"/>
  <c r="P106" i="2"/>
  <c r="Q106" i="2" s="1"/>
  <c r="P94" i="2"/>
  <c r="Q94" i="2" s="1"/>
  <c r="P82" i="2"/>
  <c r="Q82" i="2" s="1"/>
  <c r="P70" i="2"/>
  <c r="Q70" i="2" s="1"/>
  <c r="P58" i="2"/>
  <c r="Q58" i="2" s="1"/>
  <c r="P46" i="2"/>
  <c r="Q46" i="2" s="1"/>
  <c r="P34" i="2"/>
  <c r="Q34" i="2" s="1"/>
  <c r="P22" i="2"/>
  <c r="P10" i="2"/>
  <c r="Q10" i="2" s="1"/>
  <c r="P320" i="2"/>
  <c r="Q320" i="2" s="1"/>
  <c r="P308" i="2"/>
  <c r="P296" i="2"/>
  <c r="P284" i="2"/>
  <c r="Q272" i="2"/>
  <c r="P260" i="2"/>
  <c r="Q260" i="2" s="1"/>
  <c r="P248" i="2"/>
  <c r="P236" i="2"/>
  <c r="P224" i="2"/>
  <c r="P212" i="2"/>
  <c r="Q212" i="2" s="1"/>
  <c r="P200" i="2"/>
  <c r="Q200" i="2" s="1"/>
  <c r="P188" i="2"/>
  <c r="P176" i="2"/>
  <c r="Q176" i="2" s="1"/>
  <c r="P164" i="2"/>
  <c r="P152" i="2"/>
  <c r="Q152" i="2" s="1"/>
  <c r="P140" i="2"/>
  <c r="Q140" i="2" s="1"/>
  <c r="P128" i="2"/>
  <c r="P116" i="2"/>
  <c r="Q116" i="2" s="1"/>
  <c r="P104" i="2"/>
  <c r="Q104" i="2" s="1"/>
  <c r="P92" i="2"/>
  <c r="Q92" i="2" s="1"/>
  <c r="P80" i="2"/>
  <c r="Q80" i="2" s="1"/>
  <c r="P68" i="2"/>
  <c r="Q68" i="2" s="1"/>
  <c r="P56" i="2"/>
  <c r="Q56" i="2" s="1"/>
  <c r="P44" i="2"/>
  <c r="Q44" i="2" s="1"/>
  <c r="P32" i="2"/>
  <c r="P20" i="2"/>
  <c r="P8" i="2"/>
  <c r="Q309" i="2"/>
  <c r="Q297" i="2"/>
  <c r="Q249" i="2"/>
  <c r="Q237" i="2"/>
  <c r="Q225" i="2"/>
  <c r="Q213" i="2"/>
  <c r="Q201" i="2"/>
  <c r="Q189" i="2"/>
  <c r="Q177" i="2"/>
  <c r="Q165" i="2"/>
  <c r="Q153" i="2"/>
  <c r="Q129" i="2"/>
  <c r="Q81" i="2"/>
  <c r="Q69" i="2"/>
  <c r="Q57" i="2"/>
  <c r="Q45" i="2"/>
  <c r="Q33" i="2"/>
  <c r="P319" i="2"/>
  <c r="Q319" i="2" s="1"/>
  <c r="P307" i="2"/>
  <c r="P295" i="2"/>
  <c r="Q295" i="2" s="1"/>
  <c r="P283" i="2"/>
  <c r="P271" i="2"/>
  <c r="Q271" i="2" s="1"/>
  <c r="P259" i="2"/>
  <c r="Q259" i="2" s="1"/>
  <c r="P247" i="2"/>
  <c r="P235" i="2"/>
  <c r="P223" i="2"/>
  <c r="P211" i="2"/>
  <c r="P199" i="2"/>
  <c r="Q199" i="2" s="1"/>
  <c r="P187" i="2"/>
  <c r="Q187" i="2" s="1"/>
  <c r="P175" i="2"/>
  <c r="P163" i="2"/>
  <c r="P151" i="2"/>
  <c r="Q151" i="2" s="1"/>
  <c r="Q139" i="2"/>
  <c r="P127" i="2"/>
  <c r="P115" i="2"/>
  <c r="Q115" i="2" s="1"/>
  <c r="P103" i="2"/>
  <c r="Q103" i="2" s="1"/>
  <c r="P91" i="2"/>
  <c r="Q91" i="2" s="1"/>
  <c r="P79" i="2"/>
  <c r="Q79" i="2" s="1"/>
  <c r="P67" i="2"/>
  <c r="P55" i="2"/>
  <c r="Q55" i="2" s="1"/>
  <c r="P43" i="2"/>
  <c r="P31" i="2"/>
  <c r="P19" i="2"/>
  <c r="Q19" i="2" s="1"/>
  <c r="P7" i="2"/>
  <c r="P318" i="2"/>
  <c r="Q318" i="2" s="1"/>
  <c r="P306" i="2"/>
  <c r="P294" i="2"/>
  <c r="Q294" i="2" s="1"/>
  <c r="P282" i="2"/>
  <c r="P270" i="2"/>
  <c r="P258" i="2"/>
  <c r="Q258" i="2" s="1"/>
  <c r="P246" i="2"/>
  <c r="P234" i="2"/>
  <c r="P222" i="2"/>
  <c r="P210" i="2"/>
  <c r="Q210" i="2" s="1"/>
  <c r="P198" i="2"/>
  <c r="P186" i="2"/>
  <c r="Q186" i="2" s="1"/>
  <c r="P174" i="2"/>
  <c r="P162" i="2"/>
  <c r="Q162" i="2" s="1"/>
  <c r="P150" i="2"/>
  <c r="P138" i="2"/>
  <c r="P126" i="2"/>
  <c r="Q126" i="2" s="1"/>
  <c r="P114" i="2"/>
  <c r="Q114" i="2" s="1"/>
  <c r="P90" i="2"/>
  <c r="Q90" i="2" s="1"/>
  <c r="P78" i="2"/>
  <c r="Q78" i="2" s="1"/>
  <c r="P66" i="2"/>
  <c r="P54" i="2"/>
  <c r="P42" i="2"/>
  <c r="P30" i="2"/>
  <c r="P18" i="2"/>
  <c r="Q18" i="2" s="1"/>
  <c r="P6" i="2"/>
  <c r="P317" i="2"/>
  <c r="Q317" i="2" s="1"/>
  <c r="P305" i="2"/>
  <c r="P293" i="2"/>
  <c r="Q293" i="2" s="1"/>
  <c r="P281" i="2"/>
  <c r="P269" i="2"/>
  <c r="P257" i="2"/>
  <c r="Q257" i="2" s="1"/>
  <c r="P245" i="2"/>
  <c r="P233" i="2"/>
  <c r="P221" i="2"/>
  <c r="P209" i="2"/>
  <c r="Q209" i="2" s="1"/>
  <c r="P197" i="2"/>
  <c r="P185" i="2"/>
  <c r="Q185" i="2" s="1"/>
  <c r="P173" i="2"/>
  <c r="P161" i="2"/>
  <c r="Q161" i="2" s="1"/>
  <c r="P149" i="2"/>
  <c r="P137" i="2"/>
  <c r="P125" i="2"/>
  <c r="P113" i="2"/>
  <c r="P101" i="2"/>
  <c r="P89" i="2"/>
  <c r="Q89" i="2" s="1"/>
  <c r="P77" i="2"/>
  <c r="P65" i="2"/>
  <c r="P53" i="2"/>
  <c r="P41" i="2"/>
  <c r="Q41" i="2" s="1"/>
  <c r="P29" i="2"/>
  <c r="P17" i="2"/>
  <c r="Q17" i="2" s="1"/>
  <c r="P5" i="2"/>
  <c r="P2" i="2"/>
  <c r="P315" i="2"/>
  <c r="Q315" i="2" s="1"/>
  <c r="P303" i="2"/>
  <c r="Q303" i="2" s="1"/>
  <c r="P291" i="2"/>
  <c r="P279" i="2"/>
  <c r="Q267" i="2"/>
  <c r="P255" i="2"/>
  <c r="P243" i="2"/>
  <c r="Q243" i="2" s="1"/>
  <c r="P231" i="2"/>
  <c r="Q231" i="2" s="1"/>
  <c r="P219" i="2"/>
  <c r="P207" i="2"/>
  <c r="Q207" i="2" s="1"/>
  <c r="P195" i="2"/>
  <c r="Q195" i="2" s="1"/>
  <c r="P183" i="2"/>
  <c r="Q183" i="2" s="1"/>
  <c r="P171" i="2"/>
  <c r="P159" i="2"/>
  <c r="Q159" i="2" s="1"/>
  <c r="P147" i="2"/>
  <c r="Q147" i="2" s="1"/>
  <c r="P135" i="2"/>
  <c r="P123" i="2"/>
  <c r="Q123" i="2" s="1"/>
  <c r="P111" i="2"/>
  <c r="P99" i="2"/>
  <c r="P87" i="2"/>
  <c r="Q87" i="2" s="1"/>
  <c r="P75" i="2"/>
  <c r="P63" i="2"/>
  <c r="Q63" i="2" s="1"/>
  <c r="P39" i="2"/>
  <c r="P27" i="2"/>
  <c r="Q27" i="2" s="1"/>
  <c r="P15" i="2"/>
  <c r="Q15" i="2" s="1"/>
  <c r="P3" i="2"/>
  <c r="Q3" i="2" s="1"/>
  <c r="P326" i="2"/>
  <c r="P314" i="2"/>
  <c r="P302" i="2"/>
  <c r="P290" i="2"/>
  <c r="P278" i="2"/>
  <c r="P266" i="2"/>
  <c r="Q266" i="2" s="1"/>
  <c r="P254" i="2"/>
  <c r="P242" i="2"/>
  <c r="Q242" i="2" s="1"/>
  <c r="P230" i="2"/>
  <c r="P218" i="2"/>
  <c r="P206" i="2"/>
  <c r="P194" i="2"/>
  <c r="Q194" i="2" s="1"/>
  <c r="P170" i="2"/>
  <c r="Q170" i="2" s="1"/>
  <c r="P158" i="2"/>
  <c r="P146" i="2"/>
  <c r="Q146" i="2" s="1"/>
  <c r="P134" i="2"/>
  <c r="P122" i="2"/>
  <c r="Q122" i="2" s="1"/>
  <c r="P110" i="2"/>
  <c r="P98" i="2"/>
  <c r="P86" i="2"/>
  <c r="Q86" i="2" s="1"/>
  <c r="P74" i="2"/>
  <c r="P62" i="2"/>
  <c r="Q62" i="2" s="1"/>
  <c r="P50" i="2"/>
  <c r="P38" i="2"/>
  <c r="P26" i="2"/>
  <c r="Q26" i="2" s="1"/>
  <c r="P14" i="2"/>
  <c r="A253" i="2"/>
  <c r="A252" i="2"/>
  <c r="A250" i="2"/>
  <c r="A140" i="2"/>
  <c r="A226" i="2"/>
  <c r="A11" i="2"/>
  <c r="A147" i="2"/>
  <c r="A3" i="2"/>
  <c r="A314" i="2"/>
  <c r="A305" i="2"/>
  <c r="A179" i="2"/>
  <c r="A289" i="2"/>
  <c r="A248" i="2"/>
  <c r="A298" i="2"/>
  <c r="A19" i="2"/>
  <c r="A186" i="2"/>
  <c r="A237" i="2"/>
  <c r="A44" i="2"/>
  <c r="A189" i="2"/>
  <c r="A188" i="2"/>
  <c r="A32" i="2"/>
  <c r="A102" i="2"/>
  <c r="A198" i="2"/>
  <c r="A255" i="2"/>
  <c r="A139" i="2"/>
  <c r="A225" i="2"/>
  <c r="A6" i="2"/>
  <c r="A146" i="2"/>
  <c r="A282" i="2"/>
  <c r="A311" i="2"/>
  <c r="A52" i="2"/>
  <c r="A178" i="2"/>
  <c r="A288" i="2"/>
  <c r="A111" i="2"/>
  <c r="A297" i="2"/>
  <c r="A18" i="2"/>
  <c r="A185" i="2"/>
  <c r="A326" i="2"/>
  <c r="A43" i="2"/>
  <c r="A55" i="2"/>
  <c r="A2" i="2"/>
  <c r="A15" i="2"/>
  <c r="A101" i="2"/>
  <c r="A132" i="2"/>
  <c r="A27" i="2"/>
  <c r="A134" i="2"/>
  <c r="A271" i="2"/>
  <c r="A10" i="2"/>
  <c r="A145" i="2"/>
  <c r="A173" i="2"/>
  <c r="A295" i="2"/>
  <c r="A51" i="2"/>
  <c r="A177" i="2"/>
  <c r="A123" i="2"/>
  <c r="A117" i="2"/>
  <c r="A304" i="2"/>
  <c r="A17" i="2"/>
  <c r="A184" i="2"/>
  <c r="A325" i="2"/>
  <c r="A246" i="2"/>
  <c r="A307" i="2"/>
  <c r="A72" i="2"/>
  <c r="A14" i="2"/>
  <c r="A136" i="2"/>
  <c r="A37" i="2"/>
  <c r="A25" i="2"/>
  <c r="A39" i="2"/>
  <c r="A133" i="2"/>
  <c r="A323" i="2"/>
  <c r="A9" i="2"/>
  <c r="A144" i="2"/>
  <c r="A138" i="2"/>
  <c r="A294" i="2"/>
  <c r="A233" i="2"/>
  <c r="A196" i="2"/>
  <c r="A122" i="2"/>
  <c r="A116" i="2"/>
  <c r="A303" i="2"/>
  <c r="A119" i="2"/>
  <c r="A183" i="2"/>
  <c r="A219" i="2"/>
  <c r="A61" i="2"/>
  <c r="A247" i="2"/>
  <c r="A71" i="2"/>
  <c r="A164" i="2"/>
  <c r="A301" i="2"/>
  <c r="A128" i="2"/>
  <c r="A75" i="2"/>
  <c r="A16" i="2"/>
  <c r="A115" i="2"/>
  <c r="A249" i="2"/>
  <c r="A8" i="2"/>
  <c r="A143" i="2"/>
  <c r="A236" i="2"/>
  <c r="A293" i="2"/>
  <c r="A234" i="2"/>
  <c r="A162" i="2"/>
  <c r="A121" i="2"/>
  <c r="A174" i="2"/>
  <c r="A302" i="2"/>
  <c r="A223" i="2"/>
  <c r="A182" i="2"/>
  <c r="A88" i="2"/>
  <c r="A312" i="2"/>
  <c r="A54" i="2"/>
  <c r="A218" i="2"/>
  <c r="A48" i="2"/>
  <c r="A50" i="2"/>
  <c r="A57" i="2"/>
  <c r="A175" i="2"/>
  <c r="A114" i="2"/>
  <c r="A110" i="2"/>
  <c r="A13" i="2"/>
  <c r="A100" i="2"/>
  <c r="A67" i="2"/>
  <c r="A28" i="2"/>
  <c r="A232" i="2"/>
  <c r="A161" i="2"/>
  <c r="A120" i="2"/>
  <c r="A171" i="2"/>
  <c r="A201" i="2"/>
  <c r="A21" i="2"/>
  <c r="A306" i="2"/>
  <c r="A87" i="2"/>
  <c r="A212" i="2"/>
  <c r="A166" i="2"/>
  <c r="A217" i="2"/>
  <c r="A112" i="2"/>
  <c r="A131" i="2"/>
  <c r="A300" i="2"/>
  <c r="A46" i="2"/>
  <c r="A113" i="2"/>
  <c r="A281" i="2"/>
  <c r="A277" i="2"/>
  <c r="A99" i="2"/>
  <c r="A63" i="2"/>
  <c r="A286" i="2"/>
  <c r="A231" i="2"/>
  <c r="A160" i="2"/>
  <c r="A296" i="2"/>
  <c r="A29" i="2"/>
  <c r="A309" i="2"/>
  <c r="A20" i="2"/>
  <c r="A270" i="2"/>
  <c r="A86" i="2"/>
  <c r="A211" i="2"/>
  <c r="A267" i="2"/>
  <c r="A216" i="2"/>
  <c r="A108" i="2"/>
  <c r="A222" i="2"/>
  <c r="A42" i="2"/>
  <c r="A98" i="2"/>
  <c r="A148" i="2"/>
  <c r="A280" i="2"/>
  <c r="A317" i="2"/>
  <c r="A126" i="2"/>
  <c r="A62" i="2"/>
  <c r="A285" i="2"/>
  <c r="A291" i="2"/>
  <c r="A159" i="2"/>
  <c r="A192" i="2"/>
  <c r="A30" i="2"/>
  <c r="A73" i="2"/>
  <c r="A310" i="2"/>
  <c r="A80" i="2"/>
  <c r="A85" i="2"/>
  <c r="A204" i="2"/>
  <c r="A266" i="2"/>
  <c r="A69" i="2"/>
  <c r="A107" i="2"/>
  <c r="A40" i="2"/>
  <c r="A200" i="2"/>
  <c r="A239" i="2"/>
  <c r="A156" i="2"/>
  <c r="A150" i="2"/>
  <c r="A64" i="2"/>
  <c r="A316" i="2"/>
  <c r="A125" i="2"/>
  <c r="A65" i="2"/>
  <c r="A284" i="2"/>
  <c r="A220" i="2"/>
  <c r="A158" i="2"/>
  <c r="A203" i="2"/>
  <c r="A149" i="2"/>
  <c r="A221" i="2"/>
  <c r="A202" i="2"/>
  <c r="A79" i="2"/>
  <c r="A84" i="2"/>
  <c r="A68" i="2"/>
  <c r="A265" i="2"/>
  <c r="A153" i="2"/>
  <c r="A106" i="2"/>
  <c r="A319" i="2"/>
  <c r="A130" i="2"/>
  <c r="A97" i="2"/>
  <c r="A81" i="2"/>
  <c r="A190" i="2"/>
  <c r="A273" i="2"/>
  <c r="A315" i="2"/>
  <c r="A124" i="2"/>
  <c r="A90" i="2"/>
  <c r="A208" i="2"/>
  <c r="A56" i="2"/>
  <c r="A193" i="2"/>
  <c r="A258" i="2"/>
  <c r="A279" i="2"/>
  <c r="A213" i="2"/>
  <c r="A167" i="2"/>
  <c r="A78" i="2"/>
  <c r="A83" i="2"/>
  <c r="A290" i="2"/>
  <c r="A245" i="2"/>
  <c r="A243" i="2"/>
  <c r="A105" i="2"/>
  <c r="A38" i="2"/>
  <c r="A254" i="2"/>
  <c r="A95" i="2"/>
  <c r="A96" i="2"/>
  <c r="A47" i="2"/>
  <c r="A127" i="2"/>
  <c r="A53" i="2"/>
  <c r="A157" i="2"/>
  <c r="A313" i="2"/>
  <c r="A318" i="2"/>
  <c r="A269" i="2"/>
  <c r="A154" i="2"/>
  <c r="A109" i="2"/>
  <c r="A238" i="2"/>
  <c r="A176" i="2"/>
  <c r="A135" i="2"/>
  <c r="A151" i="2"/>
  <c r="A12" i="2"/>
  <c r="A320" i="2"/>
  <c r="A155" i="2"/>
  <c r="A129" i="2"/>
  <c r="A5" i="2"/>
  <c r="A235" i="2"/>
  <c r="A199" i="2"/>
  <c r="A152" i="2"/>
  <c r="A168" i="2"/>
  <c r="A321" i="2"/>
  <c r="A2" i="1"/>
  <c r="A22" i="2"/>
  <c r="A292" i="2"/>
  <c r="A240" i="2"/>
  <c r="A260" i="2"/>
  <c r="A210" i="2"/>
  <c r="A224" i="2"/>
  <c r="A33" i="2"/>
  <c r="A170" i="2"/>
  <c r="A41" i="2"/>
  <c r="A24" i="2"/>
  <c r="A241" i="2"/>
  <c r="A261" i="2"/>
  <c r="A259" i="2"/>
  <c r="A58" i="2"/>
  <c r="A34" i="2"/>
  <c r="A205" i="2"/>
  <c r="A165" i="2"/>
  <c r="A31" i="2"/>
  <c r="A91" i="2"/>
  <c r="A70" i="2"/>
  <c r="A262" i="2"/>
  <c r="A278" i="2"/>
  <c r="A59" i="2"/>
  <c r="A35" i="2"/>
  <c r="A206" i="2"/>
  <c r="A66" i="2"/>
  <c r="A92" i="2"/>
  <c r="A49" i="2"/>
  <c r="A263" i="2"/>
  <c r="A276" i="2"/>
  <c r="A60" i="2"/>
  <c r="A36" i="2"/>
  <c r="A207" i="2"/>
  <c r="A244" i="2"/>
  <c r="A324" i="2"/>
  <c r="A94" i="2"/>
  <c r="A45" i="2"/>
  <c r="A26" i="2"/>
  <c r="A299" i="2"/>
  <c r="A275" i="2"/>
  <c r="A287" i="2"/>
  <c r="A137" i="2"/>
  <c r="A142" i="2"/>
  <c r="A228" i="2"/>
  <c r="A272" i="2"/>
  <c r="A274" i="2"/>
  <c r="A268" i="2"/>
  <c r="A89" i="2"/>
  <c r="A264" i="2"/>
  <c r="A215" i="2"/>
  <c r="A195" i="2"/>
  <c r="A257" i="2"/>
  <c r="A172" i="2"/>
  <c r="A23" i="2"/>
  <c r="A308" i="2"/>
  <c r="A77" i="2"/>
  <c r="A82" i="2"/>
  <c r="A214" i="2"/>
  <c r="A197" i="2"/>
  <c r="A242" i="2"/>
  <c r="A104" i="2"/>
  <c r="A181" i="2"/>
  <c r="A93" i="2"/>
  <c r="A141" i="2"/>
  <c r="A227" i="2"/>
  <c r="A163" i="2"/>
  <c r="A283" i="2"/>
  <c r="A4" i="2"/>
  <c r="A118" i="2"/>
  <c r="A7" i="2"/>
  <c r="A180" i="2"/>
  <c r="A194" i="2"/>
  <c r="A256" i="2"/>
  <c r="A230" i="2"/>
  <c r="A187" i="2"/>
  <c r="A76" i="2"/>
  <c r="A74" i="2"/>
  <c r="A191" i="2"/>
  <c r="A322" i="2"/>
  <c r="A229" i="2"/>
  <c r="A103" i="2"/>
  <c r="A169" i="2"/>
  <c r="A209" i="2"/>
  <c r="Q38" i="2" l="1"/>
  <c r="Q64" i="2"/>
  <c r="Q220" i="2"/>
  <c r="Q137" i="2"/>
  <c r="Q191" i="2"/>
  <c r="Q326" i="2"/>
  <c r="Q127" i="2"/>
  <c r="Q281" i="2"/>
  <c r="Q112" i="2"/>
  <c r="Q202" i="2"/>
  <c r="Q305" i="2"/>
  <c r="Q223" i="2"/>
  <c r="Q214" i="2"/>
  <c r="Q136" i="2"/>
  <c r="Q235" i="2"/>
  <c r="Q226" i="2"/>
  <c r="Q247" i="2"/>
  <c r="Q238" i="2"/>
  <c r="Q246" i="2"/>
  <c r="Q32" i="2"/>
  <c r="Q16" i="2"/>
  <c r="Q28" i="2"/>
  <c r="Q172" i="2"/>
  <c r="Q5" i="2"/>
  <c r="Q149" i="2"/>
  <c r="Q188" i="2"/>
  <c r="Q50" i="2"/>
  <c r="Q99" i="2"/>
  <c r="Q131" i="2"/>
  <c r="Q203" i="2"/>
  <c r="Q275" i="2"/>
  <c r="Q206" i="2"/>
  <c r="Q111" i="2"/>
  <c r="Q255" i="2"/>
  <c r="Q270" i="2"/>
  <c r="Q29" i="2"/>
  <c r="Q173" i="2"/>
  <c r="Q138" i="2"/>
  <c r="Q282" i="2"/>
  <c r="Q74" i="2"/>
  <c r="Q218" i="2"/>
  <c r="Q283" i="2"/>
  <c r="Q6" i="2"/>
  <c r="Q150" i="2"/>
  <c r="Q224" i="2"/>
  <c r="Q71" i="2"/>
  <c r="Q143" i="2"/>
  <c r="Q215" i="2"/>
  <c r="Q287" i="2"/>
  <c r="Q230" i="2"/>
  <c r="Q135" i="2"/>
  <c r="Q279" i="2"/>
  <c r="Q7" i="2"/>
  <c r="Q118" i="2"/>
  <c r="Q53" i="2"/>
  <c r="Q197" i="2"/>
  <c r="Q306" i="2"/>
  <c r="Q236" i="2"/>
  <c r="Q98" i="2"/>
  <c r="Q291" i="2"/>
  <c r="Q163" i="2"/>
  <c r="Q307" i="2"/>
  <c r="Q130" i="2"/>
  <c r="Q65" i="2"/>
  <c r="Q30" i="2"/>
  <c r="Q174" i="2"/>
  <c r="Q248" i="2"/>
  <c r="Q11" i="2"/>
  <c r="Q299" i="2"/>
  <c r="Q110" i="2"/>
  <c r="Q254" i="2"/>
  <c r="Q31" i="2"/>
  <c r="Q175" i="2"/>
  <c r="Q77" i="2"/>
  <c r="Q221" i="2"/>
  <c r="Q42" i="2"/>
  <c r="Q171" i="2"/>
  <c r="Q43" i="2"/>
  <c r="Q233" i="2"/>
  <c r="Q54" i="2"/>
  <c r="Q198" i="2"/>
  <c r="Q128" i="2"/>
  <c r="Q23" i="2"/>
  <c r="Q167" i="2"/>
  <c r="Q239" i="2"/>
  <c r="Q311" i="2"/>
  <c r="Q134" i="2"/>
  <c r="Q278" i="2"/>
  <c r="Q39" i="2"/>
  <c r="Q2" i="2"/>
  <c r="Q101" i="2"/>
  <c r="Q245" i="2"/>
  <c r="Q66" i="2"/>
  <c r="Q284" i="2"/>
  <c r="Q290" i="2"/>
  <c r="Q51" i="2"/>
  <c r="Q22" i="2"/>
  <c r="Q166" i="2"/>
  <c r="Q67" i="2"/>
  <c r="Q211" i="2"/>
  <c r="Q322" i="2"/>
  <c r="Q113" i="2"/>
  <c r="Q222" i="2"/>
  <c r="Q8" i="2"/>
  <c r="Q296" i="2"/>
  <c r="Q323" i="2"/>
  <c r="Q14" i="2"/>
  <c r="Q158" i="2"/>
  <c r="Q302" i="2"/>
  <c r="Q190" i="2"/>
  <c r="Q125" i="2"/>
  <c r="Q269" i="2"/>
  <c r="Q234" i="2"/>
  <c r="Q20" i="2"/>
  <c r="Q164" i="2"/>
  <c r="Q308" i="2"/>
  <c r="Q314" i="2"/>
  <c r="Q75" i="2"/>
  <c r="Q219" i="2"/>
</calcChain>
</file>

<file path=xl/sharedStrings.xml><?xml version="1.0" encoding="utf-8"?>
<sst xmlns="http://schemas.openxmlformats.org/spreadsheetml/2006/main" count="13511" uniqueCount="2240">
  <si>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</si>
  <si>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</si>
  <si>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</si>
  <si>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</si>
  <si>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</si>
  <si>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</si>
  <si>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</si>
  <si>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</si>
  <si>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</si>
  <si>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</si>
  <si>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</si>
  <si>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</si>
  <si>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</si>
  <si>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</si>
  <si>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</si>
  <si>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</si>
  <si>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</si>
  <si>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</si>
  <si>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</si>
  <si>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</si>
  <si>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</si>
  <si>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</si>
  <si>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23oE$3sI@X</t>
  </si>
  <si>
    <t>20/08/2025</t>
  </si>
  <si>
    <t>1</t>
  </si>
  <si>
    <t>K25TTM</t>
  </si>
  <si>
    <t>00039451</t>
  </si>
  <si>
    <t>Đã duyệt</t>
  </si>
  <si>
    <t>Kiểm tra hợp lệ</t>
  </si>
  <si>
    <t>141900</t>
  </si>
  <si>
    <t>11352</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</si>
  <si>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</si>
  <si>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</si>
  <si>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</si>
  <si>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</si>
  <si>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</si>
  <si>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</si>
  <si>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</si>
  <si>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</si>
  <si>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</si>
  <si>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</si>
  <si>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PO_9105826985</t>
  </si>
  <si>
    <t>Z!@pkul7Sq</t>
  </si>
  <si>
    <t>00016428</t>
  </si>
  <si>
    <t>249058</t>
  </si>
  <si>
    <t>19925</t>
  </si>
  <si>
    <t>0104918404-031</t>
  </si>
  <si>
    <t>Chi nhánh Bắc Ninh - Công ty Cổ phần Dịch vụ Thương mại Tổng hợp Wincommerce</t>
  </si>
  <si>
    <t>Đường Lê Quang Đạo, Phường Từ Sơn, tỉnh Bắc Ninh, Việt Nam</t>
  </si>
  <si>
    <t>hienntt2@winmart.masangroup.com</t>
  </si>
  <si>
    <t>PO_9105829004</t>
  </si>
  <si>
    <t>L8v9AWsTb#</t>
  </si>
  <si>
    <t>00031714</t>
  </si>
  <si>
    <t>46000</t>
  </si>
  <si>
    <t>3680</t>
  </si>
  <si>
    <t>0104918404-058</t>
  </si>
  <si>
    <t>Chi nhánh Nghệ An - Công ty Cổ phần Dịch vụ Thương mại Tổng hợp Wincommerce</t>
  </si>
  <si>
    <t>Vincom+ Nam Đàn, Xã Vạn An, Tỉnh Nghệ An, Việt Nam</t>
  </si>
  <si>
    <t>PO_9105824785</t>
  </si>
  <si>
    <t>J$$zI9IE!0</t>
  </si>
  <si>
    <t>00016434</t>
  </si>
  <si>
    <t>138000</t>
  </si>
  <si>
    <t>11040</t>
  </si>
  <si>
    <t>PO_9105829359</t>
  </si>
  <si>
    <t>EwD7@laLsy</t>
  </si>
  <si>
    <t>00024953</t>
  </si>
  <si>
    <t>50182</t>
  </si>
  <si>
    <t>4015</t>
  </si>
  <si>
    <t>0104918404-056</t>
  </si>
  <si>
    <t>Chi nhánh Hưng Yên - Công ty Cổ phần Dịch vụ Thương mại Tổng hợp Wincommerce</t>
  </si>
  <si>
    <t>Căn RA1, Tầng 01, Tòa A1 Khu căn hộ Rừng Cọ, KĐT TM và DL Văn Giang, Xã Phụng Công, Tỉnh Hưng Yên, Việt Nam</t>
  </si>
  <si>
    <t>PO_9105828707</t>
  </si>
  <si>
    <t>BuUDzp5##Z</t>
  </si>
  <si>
    <t>00407192</t>
  </si>
  <si>
    <t>414832</t>
  </si>
  <si>
    <t>33187</t>
  </si>
  <si>
    <t>0104918404-002</t>
  </si>
  <si>
    <t>Chi nhánh Hà Nội - Công ty Cổ phần Dịch vụ Thương mại Tổng hợp Wincommerce</t>
  </si>
  <si>
    <t>Tầng 6, Tòa nhà Trung tâm Quốc tế, số 17 Ngô Quyền, phường Hoàn Kiếm, Thành phố Hà Nội, Việt Nam</t>
  </si>
  <si>
    <t>PO_9105829331</t>
  </si>
  <si>
    <t>1F@x@cXXoj</t>
  </si>
  <si>
    <t>00039539</t>
  </si>
  <si>
    <t>73431</t>
  </si>
  <si>
    <t>5874</t>
  </si>
  <si>
    <t>PO_9105829381</t>
  </si>
  <si>
    <t>d#cF2YuqGY</t>
  </si>
  <si>
    <t>00009295</t>
  </si>
  <si>
    <t>0104918404-059</t>
  </si>
  <si>
    <t>Chi nhánh Thái Nguyên - Công ty Cổ phần Dịch vụ Thương mại Tổng hợp Wincommerce</t>
  </si>
  <si>
    <t>TTTM Vincom Thái Nguyên, Đường Lương Ngọc Quyến, Phường Phan Đình Phùng, Tỉnh Thái Nguyên, Việt Nam</t>
  </si>
  <si>
    <t>PO_9105826167</t>
  </si>
  <si>
    <t>QzptPc79x@</t>
  </si>
  <si>
    <t>00009336</t>
  </si>
  <si>
    <t>55595</t>
  </si>
  <si>
    <t>4448</t>
  </si>
  <si>
    <t>0104918404-010</t>
  </si>
  <si>
    <t>Chi nhánh An Giang - Công ty Cổ phần Dịch vụ Thương mại Tổng hợp Wincommerce</t>
  </si>
  <si>
    <t>Trung tâm Thương mại Vincom An Giang, Đường Trần Hưng Đạo, Phường Long Xuyên, Tỉnh An Giang, Việt Nam</t>
  </si>
  <si>
    <t>PO_9105829350</t>
  </si>
  <si>
    <t>O!!8rbdOzH</t>
  </si>
  <si>
    <t>00030052</t>
  </si>
  <si>
    <t>295058</t>
  </si>
  <si>
    <t>23605</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</si>
  <si>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</si>
  <si>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</si>
  <si>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</si>
  <si>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PO_9105826655</t>
  </si>
  <si>
    <t>!#mToKRd3O</t>
  </si>
  <si>
    <t>00012499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</si>
  <si>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</si>
  <si>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</si>
  <si>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</si>
  <si>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</si>
  <si>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PO_9105824401</t>
  </si>
  <si>
    <t>wm9E#n3I!L</t>
  </si>
  <si>
    <t>00009492</t>
  </si>
  <si>
    <t>932757</t>
  </si>
  <si>
    <t>74621</t>
  </si>
  <si>
    <t>0104918404-029</t>
  </si>
  <si>
    <t>Chi nhánh Vĩnh Phúc - Công ty Cổ phần Dịch vụ Thương mại Tổng hợp Wincommerce</t>
  </si>
  <si>
    <t>82 Lý Thường Kiệt, Phường Vĩnh Yên, Tỉnh Phú Thọ, Việt Nam</t>
  </si>
  <si>
    <t>PO_9105827733</t>
  </si>
  <si>
    <t>GtXhl@M#W2</t>
  </si>
  <si>
    <t>00002584</t>
  </si>
  <si>
    <t>184489</t>
  </si>
  <si>
    <t>14759</t>
  </si>
  <si>
    <t>0104918404-049</t>
  </si>
  <si>
    <t>Chi nhánh Sơn La - Công ty Cổ phần Dịch vụ Thương mại Tổng hợp Wincommerce</t>
  </si>
  <si>
    <t>TTTM Vincom Sơn La, Tổ 3, Phường Tô Hiệu, Tỉnh Sơn La, Việt Nam</t>
  </si>
  <si>
    <t>PO_9105827747</t>
  </si>
  <si>
    <t>86g!ROe0Z7</t>
  </si>
  <si>
    <t>00012500</t>
  </si>
  <si>
    <t>PO_9105824546</t>
  </si>
  <si>
    <t>t0Jz0a!rCg</t>
  </si>
  <si>
    <t>00009493</t>
  </si>
  <si>
    <t>222116</t>
  </si>
  <si>
    <t>17769</t>
  </si>
  <si>
    <t>PO_9105827778</t>
  </si>
  <si>
    <t>agm5k18WU$</t>
  </si>
  <si>
    <t>00012503</t>
  </si>
  <si>
    <t>111058</t>
  </si>
  <si>
    <t>8885</t>
  </si>
  <si>
    <t>PO_9105824587</t>
  </si>
  <si>
    <t>UKhVw2tO6@</t>
  </si>
  <si>
    <t>00405793</t>
  </si>
  <si>
    <t>401032</t>
  </si>
  <si>
    <t>32083</t>
  </si>
  <si>
    <t>PO_9105825385</t>
  </si>
  <si>
    <t>QU!dZ25Yzq</t>
  </si>
  <si>
    <t>00024954</t>
  </si>
  <si>
    <t>166785</t>
  </si>
  <si>
    <t>13343</t>
  </si>
  <si>
    <t>PO_9105828714</t>
  </si>
  <si>
    <t>h#ibYNM0FH</t>
  </si>
  <si>
    <t>00132985</t>
  </si>
  <si>
    <t>111190</t>
  </si>
  <si>
    <t>8895</t>
  </si>
  <si>
    <t>0104918404</t>
  </si>
  <si>
    <t>Công ty Cổ phần Dịch vụ Thương mại Tổng hợp Wincommerce</t>
  </si>
  <si>
    <t>Số 23 Lê Duẩn, Phường Sài Gòn, Thành Phố Hồ Chí Minh, Việt Nam</t>
  </si>
  <si>
    <t>halt4@winmart.masangroup.com</t>
  </si>
  <si>
    <t>PO_9105828091</t>
  </si>
  <si>
    <t>l4iZN1d#Dz</t>
  </si>
  <si>
    <t>00132988</t>
  </si>
  <si>
    <t>PO_9105828098</t>
  </si>
  <si>
    <t>D6DhD@O0eU</t>
  </si>
  <si>
    <t>00012504</t>
  </si>
  <si>
    <t>100364</t>
  </si>
  <si>
    <t>8029</t>
  </si>
  <si>
    <t>PO_9105824594</t>
  </si>
  <si>
    <t>$2C54XrpH4</t>
  </si>
  <si>
    <t>00030054</t>
  </si>
  <si>
    <t>777406</t>
  </si>
  <si>
    <t>62192</t>
  </si>
  <si>
    <t>PO_9105826728</t>
  </si>
  <si>
    <t>MX23lQY$du</t>
  </si>
  <si>
    <t>00007480</t>
  </si>
  <si>
    <t>1148633</t>
  </si>
  <si>
    <t>91891</t>
  </si>
  <si>
    <t>0104918404-071</t>
  </si>
  <si>
    <t>Chi nhánh Bình Định - Công ty Cổ phần Dịch vụ Thương mại Tổng hợp Wincommerce</t>
  </si>
  <si>
    <t>52 Tăng Bạt Hổ, Phường Quy Nhơn, Tỉnh Gia Lai, Việt Nam</t>
  </si>
  <si>
    <t>PO_9105825969</t>
  </si>
  <si>
    <t>XbcSsH#1tp</t>
  </si>
  <si>
    <t>00406162</t>
  </si>
  <si>
    <t>PO_9105826387</t>
  </si>
  <si>
    <t>6nKiCNqMt@</t>
  </si>
  <si>
    <t>00021566</t>
  </si>
  <si>
    <t>0104918404-016</t>
  </si>
  <si>
    <t>Chi nhánh Cần Thơ - Công ty Cổ phần Dịch vụ Thương mại Tổng hợp Wincommerce</t>
  </si>
  <si>
    <t>42, đường 30/4, Phường Ninh Kiều, Thành phố Cần Thơ, Việt Nam</t>
  </si>
  <si>
    <t>PO_9105824623</t>
  </si>
  <si>
    <t>8fefsBNT@y</t>
  </si>
  <si>
    <t>00406163</t>
  </si>
  <si>
    <t>257431</t>
  </si>
  <si>
    <t>20594</t>
  </si>
  <si>
    <t>PO_9105826390</t>
  </si>
  <si>
    <t>o2RgJ!SII8</t>
  </si>
  <si>
    <t>00031727</t>
  </si>
  <si>
    <t>PO_9105825792</t>
  </si>
  <si>
    <t>YAhxkY5$NX</t>
  </si>
  <si>
    <t>00406521</t>
  </si>
  <si>
    <t>259558</t>
  </si>
  <si>
    <t>20765</t>
  </si>
  <si>
    <t>PO_9105827392</t>
  </si>
  <si>
    <t>Z1@6xd8gOe</t>
  </si>
  <si>
    <t>00002058</t>
  </si>
  <si>
    <t>268116</t>
  </si>
  <si>
    <t>21449</t>
  </si>
  <si>
    <t>0104918404-091</t>
  </si>
  <si>
    <t>Chi nhánh Hà Giang - Công ty Cổ phần Dịch vụ Thương mại Tổng hợp Wincommerce</t>
  </si>
  <si>
    <t>89 Nguyễn Thái Học, Phường Hà Giang 2, Tỉnh Tuyên Quang, Việt Nam</t>
  </si>
  <si>
    <t>PO_9105824996</t>
  </si>
  <si>
    <t>rH4E!$Xpm3</t>
  </si>
  <si>
    <t>00012451</t>
  </si>
  <si>
    <t>74250</t>
  </si>
  <si>
    <t>5940</t>
  </si>
  <si>
    <t>0104918404-061</t>
  </si>
  <si>
    <t>Chi nhánh Quảng Nam -  Công ty Cổ phần Dịch vụ Thương mại Tổng hợp Wincommerce</t>
  </si>
  <si>
    <t>53 Đinh Tiên Hoàng, Phường Hội An Tây, Thành phố Đà Nẵng, Việt Nam</t>
  </si>
  <si>
    <t>PO_9105826672</t>
  </si>
  <si>
    <t>Y0qSaJIvK!</t>
  </si>
  <si>
    <t>00405615</t>
  </si>
  <si>
    <t>PO_9105824915</t>
  </si>
  <si>
    <t>@pGESk12sF</t>
  </si>
  <si>
    <t>00132819</t>
  </si>
  <si>
    <t>PO_9105826566</t>
  </si>
  <si>
    <t>vrxCyQE!#5</t>
  </si>
  <si>
    <t>00012198</t>
  </si>
  <si>
    <t>701083</t>
  </si>
  <si>
    <t>56087</t>
  </si>
  <si>
    <t>0104918404-006</t>
  </si>
  <si>
    <t>Chi nhánh Hải Dương - Công ty Cổ phần Dịch vụ Thương mại Tổng hợp Wincommerce</t>
  </si>
  <si>
    <t>Khu dân cư Nguyễn Trãi 1, Phường Chu Văn An, Thành phố Hải Phòng, Việt Nam</t>
  </si>
  <si>
    <t>PO_9105828635</t>
  </si>
  <si>
    <t>3SZoe5J$Pk</t>
  </si>
  <si>
    <t>00405894</t>
  </si>
  <si>
    <t>148500</t>
  </si>
  <si>
    <t>11880</t>
  </si>
  <si>
    <t>PO_9105825624</t>
  </si>
  <si>
    <t>zS0yk0d@bT</t>
  </si>
  <si>
    <t>00015207</t>
  </si>
  <si>
    <t>49500</t>
  </si>
  <si>
    <t>3960</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</si>
  <si>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</si>
  <si>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</si>
  <si>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</si>
  <si>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PO_9105827053</t>
  </si>
  <si>
    <t>gB3bclR$7M</t>
  </si>
  <si>
    <t>00052669</t>
  </si>
  <si>
    <t>0104918404-024</t>
  </si>
  <si>
    <t>Chi nhánh Bình Dương - Công ty Cổ phần Dịch vụ Thương mại Tổng hợp Wincommerce</t>
  </si>
  <si>
    <t>Tầng trệt, chợ Dĩ An, Phường Dĩ An, Thành phố Hồ Chí Minh, Việt Nam</t>
  </si>
  <si>
    <t>PO_9105827142</t>
  </si>
  <si>
    <t>8d6!FmwihA</t>
  </si>
  <si>
    <t>00009306</t>
  </si>
  <si>
    <t>146862</t>
  </si>
  <si>
    <t>11749</t>
  </si>
  <si>
    <t>PO_9105828449</t>
  </si>
  <si>
    <t>MSXID5@xzJ</t>
  </si>
  <si>
    <t>00031729</t>
  </si>
  <si>
    <t>PO_9105825855</t>
  </si>
  <si>
    <t>#EnU875LnL</t>
  </si>
  <si>
    <t>00012513</t>
  </si>
  <si>
    <t>394058</t>
  </si>
  <si>
    <t>31525</t>
  </si>
  <si>
    <t>PO_9105825763</t>
  </si>
  <si>
    <t>BHt0PQ$iT2</t>
  </si>
  <si>
    <t>00002060</t>
  </si>
  <si>
    <t>333174</t>
  </si>
  <si>
    <t>26654</t>
  </si>
  <si>
    <t>PO_9105827379</t>
  </si>
  <si>
    <t>R8E#xIv6yY</t>
  </si>
  <si>
    <t>00133093</t>
  </si>
  <si>
    <t>208950</t>
  </si>
  <si>
    <t>16716</t>
  </si>
  <si>
    <t>PO_9105828945</t>
  </si>
  <si>
    <t>2enm5JC#zi</t>
  </si>
  <si>
    <t>00066963</t>
  </si>
  <si>
    <t>0104918404-009</t>
  </si>
  <si>
    <t>Chi nhánh Đà Nẵng - Công ty Cổ phần Dịch vụ Thương mại Tổng hợp Wincommerce</t>
  </si>
  <si>
    <t>L2 -01 Tầng 2, TTTM Vincom Plaza, 910A Ngô Quyền, Phường An Hải, Thành phố Đà Nẵng, Việt Nam</t>
  </si>
  <si>
    <t>PO_9105829460</t>
  </si>
  <si>
    <t>jvm0A2Wr#z</t>
  </si>
  <si>
    <t>00407077</t>
  </si>
  <si>
    <t>150546</t>
  </si>
  <si>
    <t>12044</t>
  </si>
  <si>
    <t>PO_9105828959</t>
  </si>
  <si>
    <t>oL4rRF1b4@</t>
  </si>
  <si>
    <t>00406172</t>
  </si>
  <si>
    <t>PO_9105826413</t>
  </si>
  <si>
    <t>n9R$vm!P1M</t>
  </si>
  <si>
    <t>00009312</t>
  </si>
  <si>
    <t>PO_9105828949</t>
  </si>
  <si>
    <t>!F4MO4ebaZ</t>
  </si>
  <si>
    <t>00039470</t>
  </si>
  <si>
    <t>PO_9105827322</t>
  </si>
  <si>
    <t>wyhPeGLj$3</t>
  </si>
  <si>
    <t>00027867</t>
  </si>
  <si>
    <t>0104918404-020</t>
  </si>
  <si>
    <t>Chi nhánh Thanh Hóa- Công ty Cổ phần Dịch vụ Thương mại Tổng hợp Wincommerce</t>
  </si>
  <si>
    <t>Tầng 1, Vincom+ Tĩnh Gia, Thôn Nam Yến, Phường Đào Duy Từ, tỉnh Thanh Hóa, Việt Nam</t>
  </si>
  <si>
    <t>PO_9105826844</t>
  </si>
  <si>
    <t>0@1OIsF3nD</t>
  </si>
  <si>
    <t>00405621</t>
  </si>
  <si>
    <t>PO_9105824931</t>
  </si>
  <si>
    <t>84U!yc!Uu4</t>
  </si>
  <si>
    <t>00027872</t>
  </si>
  <si>
    <t>334546</t>
  </si>
  <si>
    <t>26764</t>
  </si>
  <si>
    <t>PO_9105826969</t>
  </si>
  <si>
    <t>$Ewne58QEc</t>
  </si>
  <si>
    <t>00406702</t>
  </si>
  <si>
    <t>PO_9105827864</t>
  </si>
  <si>
    <t>DTgFZ9#PCA</t>
  </si>
  <si>
    <t>00007493</t>
  </si>
  <si>
    <t>PO_9105827396</t>
  </si>
  <si>
    <t>2@lR!E0M0u</t>
  </si>
  <si>
    <t>00039395</t>
  </si>
  <si>
    <t>PO_9105825292</t>
  </si>
  <si>
    <t>ZR3GM$Wp#U</t>
  </si>
  <si>
    <t>00132915</t>
  </si>
  <si>
    <t>467812</t>
  </si>
  <si>
    <t>37425</t>
  </si>
  <si>
    <t>PO_9105827476</t>
  </si>
  <si>
    <t>MzBNU7Yq#j</t>
  </si>
  <si>
    <t>00039560</t>
  </si>
  <si>
    <t>PO_9105829741</t>
  </si>
  <si>
    <t>IsL@tlw9iY</t>
  </si>
  <si>
    <t>00132918</t>
  </si>
  <si>
    <t>803129</t>
  </si>
  <si>
    <t>64250</t>
  </si>
  <si>
    <t>PO_9105827490</t>
  </si>
  <si>
    <t>v#NM@W7wL3</t>
  </si>
  <si>
    <t>00009313</t>
  </si>
  <si>
    <t>480036</t>
  </si>
  <si>
    <t>38403</t>
  </si>
  <si>
    <t>PO_9105828958</t>
  </si>
  <si>
    <t>pBhkV0!eFQ</t>
  </si>
  <si>
    <t>00009473</t>
  </si>
  <si>
    <t>2539211</t>
  </si>
  <si>
    <t>203137</t>
  </si>
  <si>
    <t>PO_9105824774</t>
  </si>
  <si>
    <t>v$FwzrRZP2</t>
  </si>
  <si>
    <t>00009474</t>
  </si>
  <si>
    <t>PO_9105824925</t>
  </si>
  <si>
    <t>K$Ja!0nbIQ</t>
  </si>
  <si>
    <t>00009315</t>
  </si>
  <si>
    <t>PO_9105829122</t>
  </si>
  <si>
    <t>BWF8i@Oq$t</t>
  </si>
  <si>
    <t>00009316</t>
  </si>
  <si>
    <t>PO_9105829156</t>
  </si>
  <si>
    <t>tAgfj$4CrE</t>
  </si>
  <si>
    <t>00132831</t>
  </si>
  <si>
    <t>2650065</t>
  </si>
  <si>
    <t>212005</t>
  </si>
  <si>
    <t>PO_9105826650</t>
  </si>
  <si>
    <t>t#8FbcT34h</t>
  </si>
  <si>
    <t>00006920</t>
  </si>
  <si>
    <t>0104918404-022</t>
  </si>
  <si>
    <t>Chi nhánh Gia Lai - Công ty Cổ phần Dịch vụ Thương mại Tổng hợp Wincommerce</t>
  </si>
  <si>
    <t>Trung tâm thương mại Pleiku, Phường Diên Hồng, Tỉnh Gia Lai, Việt Nam</t>
  </si>
  <si>
    <t>PO_9105824701</t>
  </si>
  <si>
    <t>B#!LfQ2Wg!</t>
  </si>
  <si>
    <t>00009319</t>
  </si>
  <si>
    <t>PO_9105829498</t>
  </si>
  <si>
    <t>C!Tp3yOo2$</t>
  </si>
  <si>
    <t>00012526</t>
  </si>
  <si>
    <t>92000</t>
  </si>
  <si>
    <t>7360</t>
  </si>
  <si>
    <t>PO_9105828116</t>
  </si>
  <si>
    <t>5q#$Y!Thjn</t>
  </si>
  <si>
    <t>00007204</t>
  </si>
  <si>
    <t>0104918404-021</t>
  </si>
  <si>
    <t>Chi nhánh Thừa Thiên Huế - Công ty Cổ phần Dịch vụ Thương mại Tổng hợp Wincommerce</t>
  </si>
  <si>
    <t>50A Hùng Vương, Phường Thuận Hóa, Thành phố Huế, Việt Nam</t>
  </si>
  <si>
    <t>PO_9105826668</t>
  </si>
  <si>
    <t>!IPy0@4A$g</t>
  </si>
  <si>
    <t>00133196</t>
  </si>
  <si>
    <t>599467</t>
  </si>
  <si>
    <t>47957</t>
  </si>
  <si>
    <t>PO_9105829712</t>
  </si>
  <si>
    <t>$5ac!$K3g5</t>
  </si>
  <si>
    <t>00406793</t>
  </si>
  <si>
    <t>185440</t>
  </si>
  <si>
    <t>14835</t>
  </si>
  <si>
    <t>PO_9105828096</t>
  </si>
  <si>
    <t>k!$9Yl!mDP</t>
  </si>
  <si>
    <t>00407044</t>
  </si>
  <si>
    <t>PO_9105828878</t>
  </si>
  <si>
    <t>78Pfy@QiMG</t>
  </si>
  <si>
    <t>00027881</t>
  </si>
  <si>
    <t>PO_9105827754</t>
  </si>
  <si>
    <t>#b5pL2T4vR</t>
  </si>
  <si>
    <t>00133008</t>
  </si>
  <si>
    <t>328920</t>
  </si>
  <si>
    <t>26314</t>
  </si>
  <si>
    <t>PO_9105828277</t>
  </si>
  <si>
    <t>T@#xN!9CYJ</t>
  </si>
  <si>
    <t>00407125</t>
  </si>
  <si>
    <t>322612</t>
  </si>
  <si>
    <t>25809</t>
  </si>
  <si>
    <t>PO_9105829101</t>
  </si>
  <si>
    <t>n@aFw4JeXW</t>
  </si>
  <si>
    <t>00016388</t>
  </si>
  <si>
    <t>PO_9105825461</t>
  </si>
  <si>
    <t>iQfxxpf@X5</t>
  </si>
  <si>
    <t>00406000</t>
  </si>
  <si>
    <t>PO_9105825896</t>
  </si>
  <si>
    <t>Ve1@hrCh16</t>
  </si>
  <si>
    <t>00011876</t>
  </si>
  <si>
    <t>0104918404-044</t>
  </si>
  <si>
    <t>Chi nhánh Thái Bình -  Công ty Cổ phần Dịch vụ Thương mại Tổng hợp Wincommerce</t>
  </si>
  <si>
    <t>Số 460, phố Lý Bôn, Phường Trần Hưng Đạo, Tỉnh Hưng Yên, Việt Nam</t>
  </si>
  <si>
    <t>PO_9105824501</t>
  </si>
  <si>
    <t>@$!LW7Qkq7</t>
  </si>
  <si>
    <t>00016390</t>
  </si>
  <si>
    <t>198000</t>
  </si>
  <si>
    <t>15840</t>
  </si>
  <si>
    <t>PO_9105825651</t>
  </si>
  <si>
    <t>b8UBF#cPi3</t>
  </si>
  <si>
    <t>00009484</t>
  </si>
  <si>
    <t>PO_9105826490</t>
  </si>
  <si>
    <t>jwU9YJ!@1p</t>
  </si>
  <si>
    <t>00066791</t>
  </si>
  <si>
    <t>PO_9105826048</t>
  </si>
  <si>
    <t>!iborG7@Uu</t>
  </si>
  <si>
    <t>00066977</t>
  </si>
  <si>
    <t>120250</t>
  </si>
  <si>
    <t>9620</t>
  </si>
  <si>
    <t>PO_9105829621</t>
  </si>
  <si>
    <t>5trT0IB6Z#</t>
  </si>
  <si>
    <t>00016391</t>
  </si>
  <si>
    <t>201600</t>
  </si>
  <si>
    <t>16128</t>
  </si>
  <si>
    <t>PO_9105825654</t>
  </si>
  <si>
    <t>aFV#v5mTZ$</t>
  </si>
  <si>
    <t>00016407</t>
  </si>
  <si>
    <t>PO_9105826622</t>
  </si>
  <si>
    <t>w5GhG$#CwP</t>
  </si>
  <si>
    <t>00021591</t>
  </si>
  <si>
    <t>PO_9105826422</t>
  </si>
  <si>
    <t>Q6KHa1F@oT</t>
  </si>
  <si>
    <t>00015224</t>
  </si>
  <si>
    <t>50400</t>
  </si>
  <si>
    <t>4032</t>
  </si>
  <si>
    <t>PO_9105828981</t>
  </si>
  <si>
    <t>8Dhc!rt2US</t>
  </si>
  <si>
    <t>00133201</t>
  </si>
  <si>
    <t>418521</t>
  </si>
  <si>
    <t>33482</t>
  </si>
  <si>
    <t>PO_9105829739</t>
  </si>
  <si>
    <t>#3@CG5!bem</t>
  </si>
  <si>
    <t>00015227</t>
  </si>
  <si>
    <t>806279</t>
  </si>
  <si>
    <t>64502</t>
  </si>
  <si>
    <t>PO_9105829214</t>
  </si>
  <si>
    <t>GQYMtjb3h!</t>
  </si>
  <si>
    <t>00015229</t>
  </si>
  <si>
    <t>PO_9105829711</t>
  </si>
  <si>
    <t>!cC7rdx#gd</t>
  </si>
  <si>
    <t>00039489</t>
  </si>
  <si>
    <t>PO_9105828082</t>
  </si>
  <si>
    <t>NjTtFe2v!r</t>
  </si>
  <si>
    <t>00012217</t>
  </si>
  <si>
    <t>666348</t>
  </si>
  <si>
    <t>53308</t>
  </si>
  <si>
    <t>PO_9105829683</t>
  </si>
  <si>
    <t>lf!s6WHvU6</t>
  </si>
  <si>
    <t>00406006</t>
  </si>
  <si>
    <t>341058</t>
  </si>
  <si>
    <t>27285</t>
  </si>
  <si>
    <t>PO_9105825907</t>
  </si>
  <si>
    <t>VZb4uS90n#</t>
  </si>
  <si>
    <t>00021597</t>
  </si>
  <si>
    <t>PO_9105826838</t>
  </si>
  <si>
    <t>GW3Q!Gnx55</t>
  </si>
  <si>
    <t>00005451</t>
  </si>
  <si>
    <t>296498</t>
  </si>
  <si>
    <t>23720</t>
  </si>
  <si>
    <t>0104918404-057</t>
  </si>
  <si>
    <t>Chi nhánh Kiên Giang - Công ty Cổ phần Dịch vụ Thương mại Tổng hợp Wincommerce</t>
  </si>
  <si>
    <t>TTTM Vincom Plaza Kiên Giang, Lô A12, Đường Cô Bắc, Khu Phố 1, Phường Rạch Giá, Tỉnh An Giang, Việt Nam</t>
  </si>
  <si>
    <t>PO_9105817658</t>
  </si>
  <si>
    <t>C$S5U6JL2x</t>
  </si>
  <si>
    <t>00039409</t>
  </si>
  <si>
    <t>PO_9105825859</t>
  </si>
  <si>
    <t>V@p$6YvXoI</t>
  </si>
  <si>
    <t>00133016</t>
  </si>
  <si>
    <t>690340</t>
  </si>
  <si>
    <t>55227</t>
  </si>
  <si>
    <t>PO_9105828340</t>
  </si>
  <si>
    <t>@#TH9P$OpK</t>
  </si>
  <si>
    <t>00002979</t>
  </si>
  <si>
    <t>0104918404-030</t>
  </si>
  <si>
    <t>Chi nhánh Hà Nam -  Công ty Cổ phần Dịch vụ Thương mại Tổng hợp Wincommerce</t>
  </si>
  <si>
    <t>TTTM Vincom Hà Nam, Phường Phủ Lý, Tỉnh Ninh Bình, Việt Nam</t>
  </si>
  <si>
    <t>PO_9105829400</t>
  </si>
  <si>
    <t>!eVLlY@t8y</t>
  </si>
  <si>
    <t>00003710</t>
  </si>
  <si>
    <t>0104918404-038</t>
  </si>
  <si>
    <t>Chi nhánh Tuyên Quang -  Công ty Cổ phần Dịch vụ Thương mại Tổng hợp Wincommerce</t>
  </si>
  <si>
    <t>Tầng 2, TTTM Vincom Tuyên Quang, Số 260 đường Quang Trung, Phường Minh Xuân, Tỉnh Tuyên Quang, Việt Nam</t>
  </si>
  <si>
    <t>PO_9105826678</t>
  </si>
  <si>
    <t>@eSh1JL0T5</t>
  </si>
  <si>
    <t>00008269</t>
  </si>
  <si>
    <t>0104918404-065</t>
  </si>
  <si>
    <t>Chi nhánh Bắc Giang - Công ty Cổ phần Dịch vụ Thương mại Tổng hợp Wincommerce</t>
  </si>
  <si>
    <t>545 Lê Lợi, Phường Bắc Giang, Tỉnh Bắc Ninh, Việt Nam</t>
  </si>
  <si>
    <t>PO_9105826336</t>
  </si>
  <si>
    <t>H@2sNox8T$</t>
  </si>
  <si>
    <t>00031757</t>
  </si>
  <si>
    <t>PO_9105827043</t>
  </si>
  <si>
    <t>3KLw!08imG</t>
  </si>
  <si>
    <t>00132930</t>
  </si>
  <si>
    <t>PO_9105827602</t>
  </si>
  <si>
    <t>DXy@Lre0e6</t>
  </si>
  <si>
    <t>00406103</t>
  </si>
  <si>
    <t>340582</t>
  </si>
  <si>
    <t>27247</t>
  </si>
  <si>
    <t>PO_9105826190</t>
  </si>
  <si>
    <t>4f@fKLp3v8</t>
  </si>
  <si>
    <t>00406804</t>
  </si>
  <si>
    <t>PO_9105828137</t>
  </si>
  <si>
    <t>iYIGXU87$o</t>
  </si>
  <si>
    <t>00030082</t>
  </si>
  <si>
    <t>184000</t>
  </si>
  <si>
    <t>14720</t>
  </si>
  <si>
    <t>PO_9105827965</t>
  </si>
  <si>
    <t>8we4Z8Zxb$</t>
  </si>
  <si>
    <t>00012537</t>
  </si>
  <si>
    <t>PO_9105828965</t>
  </si>
  <si>
    <t>!D#Iq0Ebr9</t>
  </si>
  <si>
    <t>00406808</t>
  </si>
  <si>
    <t>PO_9105828147</t>
  </si>
  <si>
    <t>Ymxu!$zv2k</t>
  </si>
  <si>
    <t>00405741</t>
  </si>
  <si>
    <t>263032</t>
  </si>
  <si>
    <t>21043</t>
  </si>
  <si>
    <t>PO_9105825230</t>
  </si>
  <si>
    <t>GRp$H#2pu9</t>
  </si>
  <si>
    <t>00133025</t>
  </si>
  <si>
    <t>571325</t>
  </si>
  <si>
    <t>45706</t>
  </si>
  <si>
    <t>PO_9105828381</t>
  </si>
  <si>
    <t>i0zRV$M0NA</t>
  </si>
  <si>
    <t>00011895</t>
  </si>
  <si>
    <t>PO_9105826255</t>
  </si>
  <si>
    <t>u@3F@n4yoZ</t>
  </si>
  <si>
    <t>00132935</t>
  </si>
  <si>
    <t>732651</t>
  </si>
  <si>
    <t>58612</t>
  </si>
  <si>
    <t>PO_9105827625</t>
  </si>
  <si>
    <t>rz9Tt@uKZi</t>
  </si>
  <si>
    <t>00021602</t>
  </si>
  <si>
    <t>PO_9105826974</t>
  </si>
  <si>
    <t>pEU38@Jgo9</t>
  </si>
  <si>
    <t>00008275</t>
  </si>
  <si>
    <t>PO_9105827169</t>
  </si>
  <si>
    <t>paEQ3$Pnb4</t>
  </si>
  <si>
    <t>00407296</t>
  </si>
  <si>
    <t>PO_9105829698</t>
  </si>
  <si>
    <t>hwf3$tPkFs</t>
  </si>
  <si>
    <t>00008276</t>
  </si>
  <si>
    <t>PO_9105827173</t>
  </si>
  <si>
    <t>YuzVX6j9#w</t>
  </si>
  <si>
    <t>00027894</t>
  </si>
  <si>
    <t>PO_9105828230</t>
  </si>
  <si>
    <t>UCXb6ne#x8</t>
  </si>
  <si>
    <t>00066896</t>
  </si>
  <si>
    <t>PO_9105828312</t>
  </si>
  <si>
    <t>a74T3eltU#</t>
  </si>
  <si>
    <t>00027896</t>
  </si>
  <si>
    <t>314380</t>
  </si>
  <si>
    <t>25150</t>
  </si>
  <si>
    <t>PO_9105828297</t>
  </si>
  <si>
    <t>a0wyWeow@G</t>
  </si>
  <si>
    <t>00027897</t>
  </si>
  <si>
    <t>PO_9105828360</t>
  </si>
  <si>
    <t>Kr22j5n$nc</t>
  </si>
  <si>
    <t>00406384</t>
  </si>
  <si>
    <t>PO_9105826995</t>
  </si>
  <si>
    <t>u#X!w60JrO</t>
  </si>
  <si>
    <t>00039419</t>
  </si>
  <si>
    <t>PO_9105826092</t>
  </si>
  <si>
    <t>3V@xOpec4Y</t>
  </si>
  <si>
    <t>00405929</t>
  </si>
  <si>
    <t>PO_9105825716</t>
  </si>
  <si>
    <t>zcBFW7Ujg@</t>
  </si>
  <si>
    <t>00406731</t>
  </si>
  <si>
    <t>222750</t>
  </si>
  <si>
    <t>17820</t>
  </si>
  <si>
    <t>PO_9105827935</t>
  </si>
  <si>
    <t>9Tg5VoCjX@</t>
  </si>
  <si>
    <t>00031775</t>
  </si>
  <si>
    <t>PO_9105827707</t>
  </si>
  <si>
    <t>x07r$fCmoK</t>
  </si>
  <si>
    <t>00406818</t>
  </si>
  <si>
    <t>PO_9105828185</t>
  </si>
  <si>
    <t>5$g2Q8#hZA</t>
  </si>
  <si>
    <t>00406476</t>
  </si>
  <si>
    <t>PO_9105827281</t>
  </si>
  <si>
    <t>n1kd@7a1XL</t>
  </si>
  <si>
    <t>00004727</t>
  </si>
  <si>
    <t>534028</t>
  </si>
  <si>
    <t>42722</t>
  </si>
  <si>
    <t>0104918404-063</t>
  </si>
  <si>
    <t>Chi nhánh Tiền Giang -  Công ty Cổ phần Dịch vụ Thương mại Tổng hợp Wincommerce</t>
  </si>
  <si>
    <t>202 Nam Kỳ Khởi Nghĩa, Phường Mỹ Tho, Tỉnh Đồng Tháp, Việt Nam</t>
  </si>
  <si>
    <t>thucha@winmart.masangroup.com</t>
  </si>
  <si>
    <t>PO_9105826217</t>
  </si>
  <si>
    <t>rEaa1vU7I#</t>
  </si>
  <si>
    <t>00406986</t>
  </si>
  <si>
    <t>PO_9105828702</t>
  </si>
  <si>
    <t>5igVyH!Ak5</t>
  </si>
  <si>
    <t>00405839</t>
  </si>
  <si>
    <t>174614</t>
  </si>
  <si>
    <t>13969</t>
  </si>
  <si>
    <t>PO_9105825486</t>
  </si>
  <si>
    <t>1WZ2Fa4u@k</t>
  </si>
  <si>
    <t>00406482</t>
  </si>
  <si>
    <t>171314</t>
  </si>
  <si>
    <t>13705</t>
  </si>
  <si>
    <t>PO_9105827302</t>
  </si>
  <si>
    <t>3m3y#XO6sL</t>
  </si>
  <si>
    <t>00005465</t>
  </si>
  <si>
    <t>PO_9105827743</t>
  </si>
  <si>
    <t>K4J3!u7$d@</t>
  </si>
  <si>
    <t>00011903</t>
  </si>
  <si>
    <t>222380</t>
  </si>
  <si>
    <t>17790</t>
  </si>
  <si>
    <t>PO_9105827232</t>
  </si>
  <si>
    <t>jfji9KU#Cd</t>
  </si>
  <si>
    <t>00027901</t>
  </si>
  <si>
    <t>PO_9105828393</t>
  </si>
  <si>
    <t>mlgzZr$JB2</t>
  </si>
  <si>
    <t>00132863</t>
  </si>
  <si>
    <t>489265</t>
  </si>
  <si>
    <t>39141</t>
  </si>
  <si>
    <t>PO_9105826987</t>
  </si>
  <si>
    <t>XDK#As5K5u</t>
  </si>
  <si>
    <t>00406562</t>
  </si>
  <si>
    <t>PO_9105827492</t>
  </si>
  <si>
    <t>I!sFD@c1r8</t>
  </si>
  <si>
    <t>00027904</t>
  </si>
  <si>
    <t>PO_9105828455</t>
  </si>
  <si>
    <t>f$P8006tJ2</t>
  </si>
  <si>
    <t>00005469</t>
  </si>
  <si>
    <t>PO_9105827812</t>
  </si>
  <si>
    <t>pOsBYbYf@9</t>
  </si>
  <si>
    <t>00039430</t>
  </si>
  <si>
    <t>PO_9105826421</t>
  </si>
  <si>
    <t>Lx7UG5zei#</t>
  </si>
  <si>
    <t>00031778</t>
  </si>
  <si>
    <t>PO_9105827752</t>
  </si>
  <si>
    <t>3GEOvE!M5w</t>
  </si>
  <si>
    <t>00405935</t>
  </si>
  <si>
    <t>PO_9105825732</t>
  </si>
  <si>
    <t>lQ95G0!vp4</t>
  </si>
  <si>
    <t>00407288</t>
  </si>
  <si>
    <t>179208</t>
  </si>
  <si>
    <t>14337</t>
  </si>
  <si>
    <t>PO_9105829672</t>
  </si>
  <si>
    <t>X$7eJBJ$5i</t>
  </si>
  <si>
    <t>00407289</t>
  </si>
  <si>
    <t>100800</t>
  </si>
  <si>
    <t>8064</t>
  </si>
  <si>
    <t>PO_9105829673</t>
  </si>
  <si>
    <t>2MUXZrT@3y</t>
  </si>
  <si>
    <t>00012162</t>
  </si>
  <si>
    <t>PO_9105826733</t>
  </si>
  <si>
    <t>fY#dW#!d!0</t>
  </si>
  <si>
    <t>00008349</t>
  </si>
  <si>
    <t>0104918404-028</t>
  </si>
  <si>
    <t>Chi nhánh Khánh Hòa - Công ty Cổ phần Dịch vụ Thương mại Tổng hợp Wincommerce</t>
  </si>
  <si>
    <t>Số 60 Thái Nguyên, Phường Tây Nha Trang, Tỉnh Khánh Hòa, Việt Nam</t>
  </si>
  <si>
    <t>PO_9105827787</t>
  </si>
  <si>
    <t>J@x1u#NHFp</t>
  </si>
  <si>
    <t>00066909</t>
  </si>
  <si>
    <t>185308</t>
  </si>
  <si>
    <t>14825</t>
  </si>
  <si>
    <t>PO_9105828499</t>
  </si>
  <si>
    <t>V!y4A9mWqA</t>
  </si>
  <si>
    <t>00005473</t>
  </si>
  <si>
    <t>PO_9105828607</t>
  </si>
  <si>
    <t>$LTZ836#Wh</t>
  </si>
  <si>
    <t>00066911</t>
  </si>
  <si>
    <t>PO_9105828512</t>
  </si>
  <si>
    <t>7$0XnH0!5$</t>
  </si>
  <si>
    <t>00405760</t>
  </si>
  <si>
    <t>PO_9105825287</t>
  </si>
  <si>
    <t>h8FT#bAJb5</t>
  </si>
  <si>
    <t>00027912</t>
  </si>
  <si>
    <t>PO_9105828946</t>
  </si>
  <si>
    <t>MbfALd1$AL</t>
  </si>
  <si>
    <t>00406574</t>
  </si>
  <si>
    <t>PO_9105827522</t>
  </si>
  <si>
    <t>Lr$ol5qL9s</t>
  </si>
  <si>
    <t>00012410</t>
  </si>
  <si>
    <t>PO_9105824791</t>
  </si>
  <si>
    <t>8VBrF$Wxx9</t>
  </si>
  <si>
    <t>00012411</t>
  </si>
  <si>
    <t>200264</t>
  </si>
  <si>
    <t>16021</t>
  </si>
  <si>
    <t>PO_9105824867</t>
  </si>
  <si>
    <t>SQavK4M#1O</t>
  </si>
  <si>
    <t>00007905</t>
  </si>
  <si>
    <t>120450</t>
  </si>
  <si>
    <t>9636</t>
  </si>
  <si>
    <t>0104918404-042</t>
  </si>
  <si>
    <t>Chi nhánh Quảng Ngãi -  Công ty Cổ phần Dịch vụ Thương mại Tổng hợp Wincommerce</t>
  </si>
  <si>
    <t>TTTM Vincom Plaza Quảng Ngãi, số 26 đường Lê Thánh Tôn, Phường Cẩm Thành, Tỉnh Quảng Ngãi, Việt Nam</t>
  </si>
  <si>
    <t>PO_9105826808</t>
  </si>
  <si>
    <t>#CxLMt9X@m</t>
  </si>
  <si>
    <t>00002871</t>
  </si>
  <si>
    <t>0104918404-014</t>
  </si>
  <si>
    <t>Chi nhánh Kon Tum - Công ty Cổ phần Dịch vụ Thương mại Tổng hợp Wincommerce</t>
  </si>
  <si>
    <t>Tầng 2, TTTM Vincom PLAZA Kon Tum, 02 Phan Đình Phùng, Phường Kon Tum, Tỉnh Quảng Ngãi, Việt Nam</t>
  </si>
  <si>
    <t>PO_9105826440</t>
  </si>
  <si>
    <t>v0gBz9yXc@</t>
  </si>
  <si>
    <t>00406395</t>
  </si>
  <si>
    <t>PO_9105827027</t>
  </si>
  <si>
    <t>3f@q3kZs@F</t>
  </si>
  <si>
    <t>00007908</t>
  </si>
  <si>
    <t>PO_9105827432</t>
  </si>
  <si>
    <t>4QDf@2XiM#</t>
  </si>
  <si>
    <t>00406398</t>
  </si>
  <si>
    <t>PO_9105827036</t>
  </si>
  <si>
    <t>DY!3yh5jDs</t>
  </si>
  <si>
    <t>00031787</t>
  </si>
  <si>
    <t>PO_9105828188</t>
  </si>
  <si>
    <t>3PILQ@veOc</t>
  </si>
  <si>
    <t>00003248</t>
  </si>
  <si>
    <t>297000</t>
  </si>
  <si>
    <t>23760</t>
  </si>
  <si>
    <t>0104918404-072</t>
  </si>
  <si>
    <t>Chi nhánh Lào Cai - Công ty Cổ phần Dịch vụ Thương mại Tổng hợp Wincommerce</t>
  </si>
  <si>
    <t>Số 02-04 Võ Nguyên Giáp, Phường Cam Đường, Tỉnh Lào Cai, Việt Nam</t>
  </si>
  <si>
    <t>PO_9105829500</t>
  </si>
  <si>
    <t>@Zmegj@Gi0</t>
  </si>
  <si>
    <t>00014352</t>
  </si>
  <si>
    <t>773934</t>
  </si>
  <si>
    <t>61915</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</si>
  <si>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</si>
  <si>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</si>
  <si>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</si>
  <si>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PO_9105772651</t>
  </si>
  <si>
    <t>!pw$BtJgO7</t>
  </si>
  <si>
    <t>00405854</t>
  </si>
  <si>
    <t>PO_9105825525</t>
  </si>
  <si>
    <t>LbNkAF1@ww</t>
  </si>
  <si>
    <t>00030029</t>
  </si>
  <si>
    <t>PO_9105825473</t>
  </si>
  <si>
    <t>h$A5#vMR4i</t>
  </si>
  <si>
    <t>00008356</t>
  </si>
  <si>
    <t>407701</t>
  </si>
  <si>
    <t>32616</t>
  </si>
  <si>
    <t>PO_9105828207</t>
  </si>
  <si>
    <t>W3c2f$EJwo</t>
  </si>
  <si>
    <t>00405855</t>
  </si>
  <si>
    <t>444232</t>
  </si>
  <si>
    <t>35539</t>
  </si>
  <si>
    <t>PO_9105825527</t>
  </si>
  <si>
    <t>ctB#70SHdo</t>
  </si>
  <si>
    <t>00027831</t>
  </si>
  <si>
    <t>645788</t>
  </si>
  <si>
    <t>51663</t>
  </si>
  <si>
    <t>PO_9105825407</t>
  </si>
  <si>
    <t>#1@o#KvVXt</t>
  </si>
  <si>
    <t>00002116</t>
  </si>
  <si>
    <t>0104918404-067</t>
  </si>
  <si>
    <t>Chi nhánh Bến Tre - Công ty Cổ phần Dịch vụ Thương mại Tổng hợp Wincommerce</t>
  </si>
  <si>
    <t>116A1 Trương Định, Phường Sơn Đông, Tỉnh Vĩnh Long, Việt Nam</t>
  </si>
  <si>
    <t>PO_9105828710</t>
  </si>
  <si>
    <t>G0aKIl$waQ</t>
  </si>
  <si>
    <t>00406400</t>
  </si>
  <si>
    <t>383990</t>
  </si>
  <si>
    <t>30719</t>
  </si>
  <si>
    <t>PO_9105827048</t>
  </si>
  <si>
    <t>s7#GGDVX23</t>
  </si>
  <si>
    <t>00027916</t>
  </si>
  <si>
    <t>276000</t>
  </si>
  <si>
    <t>22080</t>
  </si>
  <si>
    <t>PO_9105829078</t>
  </si>
  <si>
    <t>pj$S43gQ#K</t>
  </si>
  <si>
    <t>00406221</t>
  </si>
  <si>
    <t>555290</t>
  </si>
  <si>
    <t>44423</t>
  </si>
  <si>
    <t>PO_9105826547</t>
  </si>
  <si>
    <t>Xp!ZvkDpk4</t>
  </si>
  <si>
    <t>00406576</t>
  </si>
  <si>
    <t>PO_9105827527</t>
  </si>
  <si>
    <t>!n0uh4nA@q</t>
  </si>
  <si>
    <t>00407275</t>
  </si>
  <si>
    <t>PO_9105829632</t>
  </si>
  <si>
    <t>m@EzBV3@M0</t>
  </si>
  <si>
    <t>00027920</t>
  </si>
  <si>
    <t>166653</t>
  </si>
  <si>
    <t>13332</t>
  </si>
  <si>
    <t>PO_9105829423</t>
  </si>
  <si>
    <t>Qi4ICW9NS$</t>
  </si>
  <si>
    <t>00011920</t>
  </si>
  <si>
    <t>277975</t>
  </si>
  <si>
    <t>22238</t>
  </si>
  <si>
    <t>PO_9105829165</t>
  </si>
  <si>
    <t>08AYwk7$mj</t>
  </si>
  <si>
    <t>00406042</t>
  </si>
  <si>
    <t>PO_9105826003</t>
  </si>
  <si>
    <t>8zr4CwcX!6</t>
  </si>
  <si>
    <t>00027833</t>
  </si>
  <si>
    <t>PO_9105825500</t>
  </si>
  <si>
    <t>h5VEEE9fw$</t>
  </si>
  <si>
    <t>00008359</t>
  </si>
  <si>
    <t>PO_9105829348</t>
  </si>
  <si>
    <t>Yd0zMFKyz@</t>
  </si>
  <si>
    <t>00027834</t>
  </si>
  <si>
    <t>644000</t>
  </si>
  <si>
    <t>51520</t>
  </si>
  <si>
    <t>PO_9105825521</t>
  </si>
  <si>
    <t>76W!jRBSOo</t>
  </si>
  <si>
    <t>00007912</t>
  </si>
  <si>
    <t>70950</t>
  </si>
  <si>
    <t>5676</t>
  </si>
  <si>
    <t>PO_9105828022</t>
  </si>
  <si>
    <t>R80PtfmLp@</t>
  </si>
  <si>
    <t>00008361</t>
  </si>
  <si>
    <t>334270</t>
  </si>
  <si>
    <t>26742</t>
  </si>
  <si>
    <t>PO_9105829497</t>
  </si>
  <si>
    <t>hXG$Synk3d</t>
  </si>
  <si>
    <t>00007919</t>
  </si>
  <si>
    <t>223212</t>
  </si>
  <si>
    <t>17857</t>
  </si>
  <si>
    <t>PO_9105828986</t>
  </si>
  <si>
    <t>lyouL9zWP#</t>
  </si>
  <si>
    <t>00407169</t>
  </si>
  <si>
    <t>PO_9105829241</t>
  </si>
  <si>
    <t>1M6B8CxeG#</t>
  </si>
  <si>
    <t>00066925</t>
  </si>
  <si>
    <t>508341</t>
  </si>
  <si>
    <t>40667</t>
  </si>
  <si>
    <t>PO_9105828759</t>
  </si>
  <si>
    <t>p2t4LGih$8</t>
  </si>
  <si>
    <t>00406136</t>
  </si>
  <si>
    <t>PO_9105826306</t>
  </si>
  <si>
    <t>HP9gm@TGlj</t>
  </si>
  <si>
    <t>00406836</t>
  </si>
  <si>
    <t>295547</t>
  </si>
  <si>
    <t>23644</t>
  </si>
  <si>
    <t>PO_9105828254</t>
  </si>
  <si>
    <t>oozKR482$M</t>
  </si>
  <si>
    <t>00012174</t>
  </si>
  <si>
    <t>PO_9105827293</t>
  </si>
  <si>
    <t>INdFfu$5QJ</t>
  </si>
  <si>
    <t>00406907</t>
  </si>
  <si>
    <t>PO_9105828462</t>
  </si>
  <si>
    <t>pp0a25o!gL</t>
  </si>
  <si>
    <t>00003412</t>
  </si>
  <si>
    <t>0104918404-035</t>
  </si>
  <si>
    <t>Chi nhánh Yên Bái -  Công ty Cổ phần Dịch vụ Thương mại Tổng hợp Wincommerce</t>
  </si>
  <si>
    <t>TTTM Vincom Yên Bái, Đường Thành Công, Phường Yên Bái, Tỉnh Lào Cai, Việt Nam</t>
  </si>
  <si>
    <t>PO_9105824719</t>
  </si>
  <si>
    <t>pvWn#AhLH0</t>
  </si>
  <si>
    <t>00066931</t>
  </si>
  <si>
    <t>290000</t>
  </si>
  <si>
    <t>23200</t>
  </si>
  <si>
    <t>PO_9105828820</t>
  </si>
  <si>
    <t>j#Etc0#@5#</t>
  </si>
  <si>
    <t>00406841</t>
  </si>
  <si>
    <t>PO_9105828267</t>
  </si>
  <si>
    <t>7s!BK@RMGF</t>
  </si>
  <si>
    <t>00132969</t>
  </si>
  <si>
    <t>388769</t>
  </si>
  <si>
    <t>31102</t>
  </si>
  <si>
    <t>PO_9105827956</t>
  </si>
  <si>
    <t>G0QAIcuQ#m</t>
  </si>
  <si>
    <t>00405958</t>
  </si>
  <si>
    <t>368978</t>
  </si>
  <si>
    <t>29518</t>
  </si>
  <si>
    <t>PO_9105825783</t>
  </si>
  <si>
    <t>PM60$03Kuh</t>
  </si>
  <si>
    <t>00406231</t>
  </si>
  <si>
    <t>PO_9105826576</t>
  </si>
  <si>
    <t>fxhXh$bjV6</t>
  </si>
  <si>
    <t>00132972</t>
  </si>
  <si>
    <t>586680</t>
  </si>
  <si>
    <t>46934</t>
  </si>
  <si>
    <t>PO_9105827989</t>
  </si>
  <si>
    <t>!Az0qIp4pa</t>
  </si>
  <si>
    <t>00004344</t>
  </si>
  <si>
    <t>0104918404-045</t>
  </si>
  <si>
    <t>Chi nhánh Quảng Bình -  Công ty Cổ phần Dịch vụ Thương mại Tổng hợp Wincommerce</t>
  </si>
  <si>
    <t>TTTM Đồng Hới, Đường Quách Xuân Kỳ, Phường Đồng Hới, Tỉnh Quảng Trị, Việt Nam</t>
  </si>
  <si>
    <t>PO_9105828666</t>
  </si>
  <si>
    <t>ENzN1GNq!v</t>
  </si>
  <si>
    <t>00012181</t>
  </si>
  <si>
    <t>PO_9105827579</t>
  </si>
  <si>
    <t>!@i2RnRhn2</t>
  </si>
  <si>
    <t>00012827</t>
  </si>
  <si>
    <t>0104918404-047</t>
  </si>
  <si>
    <t>Chi nhánh Bà Rịa - Vũng Tàu -  Công ty Cổ phần Dịch vụ Thương mại Tổng hợp Wincommerce</t>
  </si>
  <si>
    <t>09 Nguyễn Hữu Cảnh, Phường Rạch Dừa, Thành Phố Hồ Chí Minh, Việt Nam</t>
  </si>
  <si>
    <t>PO_9105827112</t>
  </si>
  <si>
    <t>9Nu4p@m$0h</t>
  </si>
  <si>
    <t>00012182</t>
  </si>
  <si>
    <t>PO_9105827582</t>
  </si>
  <si>
    <t>Kc#1K@5aPb</t>
  </si>
  <si>
    <t>00009328</t>
  </si>
  <si>
    <t>PO_9105827951</t>
  </si>
  <si>
    <t>sB!HtJv42q</t>
  </si>
  <si>
    <t>00012185</t>
  </si>
  <si>
    <t>PO_9105827696</t>
  </si>
  <si>
    <t>N2UVr9@!Uq</t>
  </si>
  <si>
    <t>00066933</t>
  </si>
  <si>
    <t>PO_9105828839</t>
  </si>
  <si>
    <t>e5CGA@d1fg</t>
  </si>
  <si>
    <t>00406500</t>
  </si>
  <si>
    <t>PO_9105827342</t>
  </si>
  <si>
    <t>jFyv!y00@R</t>
  </si>
  <si>
    <t>00003417</t>
  </si>
  <si>
    <t>PO_9105826043</t>
  </si>
  <si>
    <t>t4Py7c@lYc</t>
  </si>
  <si>
    <t>00066934</t>
  </si>
  <si>
    <t>PO_9105828848</t>
  </si>
  <si>
    <t>E!bO88@x1r</t>
  </si>
  <si>
    <t>00039532</t>
  </si>
  <si>
    <t>759464</t>
  </si>
  <si>
    <t>60757</t>
  </si>
  <si>
    <t>PO_9105829301</t>
  </si>
  <si>
    <t>z3s$uHIYZN</t>
  </si>
  <si>
    <t>00132800</t>
  </si>
  <si>
    <t>513064</t>
  </si>
  <si>
    <t>41045</t>
  </si>
  <si>
    <t>PO_9105826373</t>
  </si>
  <si>
    <t>9ra!7!p#Ko</t>
  </si>
  <si>
    <t>00003420</t>
  </si>
  <si>
    <t>PO_9105826991</t>
  </si>
  <si>
    <t>ecalQH7!8w</t>
  </si>
  <si>
    <t>00031808</t>
  </si>
  <si>
    <t>367155</t>
  </si>
  <si>
    <t>29372</t>
  </si>
  <si>
    <t>PO_9105829627</t>
  </si>
  <si>
    <t>!d6KDNbmM$</t>
  </si>
  <si>
    <t>00405509</t>
  </si>
  <si>
    <t>PO_9105824637</t>
  </si>
  <si>
    <t>UEftsM#B2y</t>
  </si>
  <si>
    <t>00066851</t>
  </si>
  <si>
    <t>580800</t>
  </si>
  <si>
    <t>46464</t>
  </si>
  <si>
    <t>PO_9105827456</t>
  </si>
  <si>
    <t>0</t>
  </si>
  <si>
    <t>NGỌC THƠM Gà muối gói 500g</t>
  </si>
  <si>
    <t>WM+ QNH TM.09, A1B The Sky LuxCity</t>
  </si>
  <si>
    <t>2AIO</t>
  </si>
  <si>
    <t>9105829741</t>
  </si>
  <si>
    <t>NGỌC THƠM Mộc nấm hương gói 250g</t>
  </si>
  <si>
    <t>WM+ HCM Vinhomes Central Park L6</t>
  </si>
  <si>
    <t>3379</t>
  </si>
  <si>
    <t>9105829739</t>
  </si>
  <si>
    <t>Ngọc Thơm_Chả nướng 300g</t>
  </si>
  <si>
    <t>NGỌC THƠM Tai heo muối gói 200g</t>
  </si>
  <si>
    <t>NGỌC THƠM Chân giò heo muối gói 300g</t>
  </si>
  <si>
    <t>WM+ DNG 31 Nguyễn Đình Trọng</t>
  </si>
  <si>
    <t>4648</t>
  </si>
  <si>
    <t>9105829621</t>
  </si>
  <si>
    <t>Ngọc Thơm_Chả cốm 300g</t>
  </si>
  <si>
    <t>9105829712</t>
  </si>
  <si>
    <t>WM+ PTO 130 Lê Quý Đôn</t>
  </si>
  <si>
    <t>3435</t>
  </si>
  <si>
    <t>9105829711</t>
  </si>
  <si>
    <t>WM+ HDG 28A Tam Giang</t>
  </si>
  <si>
    <t>5590</t>
  </si>
  <si>
    <t>9105829683</t>
  </si>
  <si>
    <t>WM+ HNI 30 Phạm Văn Đồng</t>
  </si>
  <si>
    <t>4136</t>
  </si>
  <si>
    <t>9105829698</t>
  </si>
  <si>
    <t>WM+ HNI Đinh Xuyên, Ứng Hòa</t>
  </si>
  <si>
    <t>Ngọc Thơm_Giò sụn gà 250g</t>
  </si>
  <si>
    <t>6477</t>
  </si>
  <si>
    <t>9105829673</t>
  </si>
  <si>
    <t>9105829672</t>
  </si>
  <si>
    <t>NGỌC THƠM Giò tai lưỡi xào gói 250g</t>
  </si>
  <si>
    <t>WM+ HNI Xuân Dương, Kim Lũ</t>
  </si>
  <si>
    <t>2AQL</t>
  </si>
  <si>
    <t>9105829632</t>
  </si>
  <si>
    <t>WM+ NAN Đường Tái Định Cư, Diễn Thà</t>
  </si>
  <si>
    <t>2AT8</t>
  </si>
  <si>
    <t>9105829627</t>
  </si>
  <si>
    <t>WM+ LCI 050 Phan Đình Phùng</t>
  </si>
  <si>
    <t>5426</t>
  </si>
  <si>
    <t>9105829500</t>
  </si>
  <si>
    <t>WM+ TNN Đình Cả, Võ Nhai</t>
  </si>
  <si>
    <t>6644</t>
  </si>
  <si>
    <t>9105829498</t>
  </si>
  <si>
    <t>NGỌC THƠM gà xì dầu 500g</t>
  </si>
  <si>
    <t>WM+ KHA 166 – 168 Tôn Đức Thắng</t>
  </si>
  <si>
    <t>6736</t>
  </si>
  <si>
    <t>9105829497</t>
  </si>
  <si>
    <t>WIN DNG 148 Dương Vân Nga</t>
  </si>
  <si>
    <t>3733</t>
  </si>
  <si>
    <t>9105829460</t>
  </si>
  <si>
    <t>WM+ THA Thái Lai, Thái Hòa</t>
  </si>
  <si>
    <t>2AMJ</t>
  </si>
  <si>
    <t>9105829423</t>
  </si>
  <si>
    <t>WM+ HNM 173 Lê Công Thanh</t>
  </si>
  <si>
    <t>4954</t>
  </si>
  <si>
    <t>9105829400</t>
  </si>
  <si>
    <t>WM+ QNH 15&amp;16 KĐT MKL, Hồng Hải</t>
  </si>
  <si>
    <t>6954</t>
  </si>
  <si>
    <t>9105829381</t>
  </si>
  <si>
    <t>WM+ BNH 1170 Quang Trung</t>
  </si>
  <si>
    <t>2AGM</t>
  </si>
  <si>
    <t>9105829359</t>
  </si>
  <si>
    <t>WM+ HNI 17A ngõ 9 Nguyễn Tri Phương</t>
  </si>
  <si>
    <t>5439</t>
  </si>
  <si>
    <t>9105829331</t>
  </si>
  <si>
    <t>WM+ AGG 141/5 Nguyễn Thái Học</t>
  </si>
  <si>
    <t>5518</t>
  </si>
  <si>
    <t>9105829350</t>
  </si>
  <si>
    <t>9105829348</t>
  </si>
  <si>
    <t>WM+ QNH 162 Nguyễn Văn Trỗi</t>
  </si>
  <si>
    <t>5926</t>
  </si>
  <si>
    <t>9105829301</t>
  </si>
  <si>
    <t>WM+ TBH Minh Tân 2</t>
  </si>
  <si>
    <t>6048</t>
  </si>
  <si>
    <t>9105829165</t>
  </si>
  <si>
    <t>WM+ HNI Khê Ngoại 1, Mê Linh</t>
  </si>
  <si>
    <t>6462</t>
  </si>
  <si>
    <t>9105829241</t>
  </si>
  <si>
    <t>WM+ PTO Khu 3 Hùng Lô, Việt Trì</t>
  </si>
  <si>
    <t>6399</t>
  </si>
  <si>
    <t>9105829214</t>
  </si>
  <si>
    <t>WM+ TNN 219 Trường Chinh</t>
  </si>
  <si>
    <t>2AWB</t>
  </si>
  <si>
    <t>9105829156</t>
  </si>
  <si>
    <t>WM+ TNN 602 Dương Tự Minh</t>
  </si>
  <si>
    <t>5868</t>
  </si>
  <si>
    <t>9105829122</t>
  </si>
  <si>
    <t>WM+ HNI 671 Hoàng Hoa Thám</t>
  </si>
  <si>
    <t>3465</t>
  </si>
  <si>
    <t>9105829101</t>
  </si>
  <si>
    <t>WM+ THA 432 Khu phố 3, TT Bến Sung</t>
  </si>
  <si>
    <t>6564</t>
  </si>
  <si>
    <t>9105829078</t>
  </si>
  <si>
    <t>WM+ BNH Mao Dộc, Quế Võ</t>
  </si>
  <si>
    <t>6149</t>
  </si>
  <si>
    <t>9105829004</t>
  </si>
  <si>
    <t>WM+ QNI 01 Bích Khê</t>
  </si>
  <si>
    <t>2ADX</t>
  </si>
  <si>
    <t>9105828986</t>
  </si>
  <si>
    <t>WM+ HTH 160 Trần Phú</t>
  </si>
  <si>
    <t>5697</t>
  </si>
  <si>
    <t>9105828965</t>
  </si>
  <si>
    <t>WM+ PTO Khu Km5, Hà Lộc</t>
  </si>
  <si>
    <t>2ANV</t>
  </si>
  <si>
    <t>9105828981</t>
  </si>
  <si>
    <t>WM+ THA Liên Minh, Hoằng Trường</t>
  </si>
  <si>
    <t>2AQM</t>
  </si>
  <si>
    <t>9105828946</t>
  </si>
  <si>
    <t>9105828949</t>
  </si>
  <si>
    <t>WIN HCM 220/110 Nguyễn Văn Khối</t>
  </si>
  <si>
    <t>6900</t>
  </si>
  <si>
    <t>9105828945</t>
  </si>
  <si>
    <t>WM+ HNI 613 Phố Mía</t>
  </si>
  <si>
    <t>6327</t>
  </si>
  <si>
    <t>9105828959</t>
  </si>
  <si>
    <t>WM+ TNN 127 Đường Gang Thép</t>
  </si>
  <si>
    <t>6633</t>
  </si>
  <si>
    <t>9105828958</t>
  </si>
  <si>
    <t>WM+ HNI BT01-6 Hoàng Thành City</t>
  </si>
  <si>
    <t>6394</t>
  </si>
  <si>
    <t>9105828878</t>
  </si>
  <si>
    <t>WIN DNG 103 Nguyễn Huy Tưởng</t>
  </si>
  <si>
    <t>3704</t>
  </si>
  <si>
    <t>9105828848</t>
  </si>
  <si>
    <t>WM+ DNG 220 Thanh Thủy</t>
  </si>
  <si>
    <t>4475</t>
  </si>
  <si>
    <t>9105828839</t>
  </si>
  <si>
    <t>9105828820</t>
  </si>
  <si>
    <t>Ngọc Thơm_Giò lụa 250g</t>
  </si>
  <si>
    <t>WM+ HYN 9 Nguyễn Thiện Thuật</t>
  </si>
  <si>
    <t>5592</t>
  </si>
  <si>
    <t>9105828714</t>
  </si>
  <si>
    <t>WM+ DNG 253 Huỳnh Ngọc Huệ</t>
  </si>
  <si>
    <t>4489</t>
  </si>
  <si>
    <t>9105828759</t>
  </si>
  <si>
    <t>WM+ HNI 228 Vĩnh Hưng</t>
  </si>
  <si>
    <t>3477</t>
  </si>
  <si>
    <t>9105828702</t>
  </si>
  <si>
    <t>WM+ BTE 261K Đường Số 1</t>
  </si>
  <si>
    <t>5118</t>
  </si>
  <si>
    <t>9105828710</t>
  </si>
  <si>
    <t>9105828707</t>
  </si>
  <si>
    <t>WM+ QBH 97 Hùng Vương</t>
  </si>
  <si>
    <t>6574</t>
  </si>
  <si>
    <t>9105828666</t>
  </si>
  <si>
    <t>WM+ HDG 263 Minh Tân</t>
  </si>
  <si>
    <t>5894</t>
  </si>
  <si>
    <t>9105828635</t>
  </si>
  <si>
    <t>WM+ KGG 37 đường 3/2</t>
  </si>
  <si>
    <t>4932</t>
  </si>
  <si>
    <t>9105828607</t>
  </si>
  <si>
    <t>WM+ DNG 485 Trần Cao Vân</t>
  </si>
  <si>
    <t>2933</t>
  </si>
  <si>
    <t>9105828512</t>
  </si>
  <si>
    <t>WM+ DNG K48/104 Lê Đình Dương</t>
  </si>
  <si>
    <t>4279</t>
  </si>
  <si>
    <t>9105828499</t>
  </si>
  <si>
    <t>WM+ HNI 55 Đường 422 Tân Lập</t>
  </si>
  <si>
    <t>6728</t>
  </si>
  <si>
    <t>9105828462</t>
  </si>
  <si>
    <t>WM+ THA Chợ Già, Hoằng Hóa</t>
  </si>
  <si>
    <t>2A34</t>
  </si>
  <si>
    <t>9105828455</t>
  </si>
  <si>
    <t>WM+ TNN 162 Lưu Nhân Chú</t>
  </si>
  <si>
    <t>6941</t>
  </si>
  <si>
    <t>9105828449</t>
  </si>
  <si>
    <t>9105828393</t>
  </si>
  <si>
    <t>WIN HCM Rivergate Residence</t>
  </si>
  <si>
    <t>3911</t>
  </si>
  <si>
    <t>9105828381</t>
  </si>
  <si>
    <t>9105828360</t>
  </si>
  <si>
    <t>WM+ HCM 25 Lô A Trường Sơn</t>
  </si>
  <si>
    <t>3562</t>
  </si>
  <si>
    <t>9105828340</t>
  </si>
  <si>
    <t>WM+ DNG 150A Dũng Sĩ Thanh Khê</t>
  </si>
  <si>
    <t>2AYQ</t>
  </si>
  <si>
    <t>9105828312</t>
  </si>
  <si>
    <t>9105828297</t>
  </si>
  <si>
    <t>WM+ HNI 61 Do Nha</t>
  </si>
  <si>
    <t>4121</t>
  </si>
  <si>
    <t>9105828254</t>
  </si>
  <si>
    <t>WM+ HCM 108 Tùng Thiện Vương</t>
  </si>
  <si>
    <t>6190</t>
  </si>
  <si>
    <t>9105828277</t>
  </si>
  <si>
    <t>WM+ HNI 155 Xóm Đậu</t>
  </si>
  <si>
    <t>5487</t>
  </si>
  <si>
    <t>9105828267</t>
  </si>
  <si>
    <t>WM+ THA Kiot 6-7 Chợ Hà Phong</t>
  </si>
  <si>
    <t>2ARL</t>
  </si>
  <si>
    <t>9105828230</t>
  </si>
  <si>
    <t>WM+ HNI Khu 14 Thôn Yên Nhân</t>
  </si>
  <si>
    <t>5266</t>
  </si>
  <si>
    <t>9105828185</t>
  </si>
  <si>
    <t>WM+ KHA 19 Đường A1, KDT Vĩnh Điềm</t>
  </si>
  <si>
    <t>5719</t>
  </si>
  <si>
    <t>9105828207</t>
  </si>
  <si>
    <t>WM+ NAN Quỳnh Tân, Quỳnh Lưu.</t>
  </si>
  <si>
    <t>2AMV</t>
  </si>
  <si>
    <t>9105828188</t>
  </si>
  <si>
    <t>9105828116</t>
  </si>
  <si>
    <t>WM+ HNI 347 Bạch Mai</t>
  </si>
  <si>
    <t>2080</t>
  </si>
  <si>
    <t>9105828096</t>
  </si>
  <si>
    <t>WM+ HNI G9 Thanh Xuân Nam</t>
  </si>
  <si>
    <t>4249</t>
  </si>
  <si>
    <t>9105828147</t>
  </si>
  <si>
    <t>WM+ HNI Kiot 03,04 CT1 Trung Văn</t>
  </si>
  <si>
    <t>3962</t>
  </si>
  <si>
    <t>9105828137</t>
  </si>
  <si>
    <t>WM+ HCM 79 Đường số 1</t>
  </si>
  <si>
    <t>2AE2</t>
  </si>
  <si>
    <t>9105828091</t>
  </si>
  <si>
    <t>WIN HCM 107 - 109 Độc Lập</t>
  </si>
  <si>
    <t>6123</t>
  </si>
  <si>
    <t>9105828098</t>
  </si>
  <si>
    <t>WM+ QNH 175 Nguyễn Trãi</t>
  </si>
  <si>
    <t>6077</t>
  </si>
  <si>
    <t>9105828082</t>
  </si>
  <si>
    <t>WM+ QNI 288 Nguyễn Nghiêm</t>
  </si>
  <si>
    <t>2AGE</t>
  </si>
  <si>
    <t>9105828022</t>
  </si>
  <si>
    <t>WM+ HPG 69 Hồng Bàng</t>
  </si>
  <si>
    <t>2APE</t>
  </si>
  <si>
    <t>9105827965</t>
  </si>
  <si>
    <t>WM+ HCM 186 đường số 1</t>
  </si>
  <si>
    <t>4152</t>
  </si>
  <si>
    <t>9105827956</t>
  </si>
  <si>
    <t>9105827989</t>
  </si>
  <si>
    <t>WIN HNI TM01-29 Vinhomes West Point</t>
  </si>
  <si>
    <t>2AQV</t>
  </si>
  <si>
    <t>9105827935</t>
  </si>
  <si>
    <t>WM+ AGG 210 Thục Phán</t>
  </si>
  <si>
    <t>6246</t>
  </si>
  <si>
    <t>9105827951</t>
  </si>
  <si>
    <t>WM+ HNI 53 Hậu Dưỡng</t>
  </si>
  <si>
    <t>5380</t>
  </si>
  <si>
    <t>9105827864</t>
  </si>
  <si>
    <t>WM+ KGG Lô P2 – 36 + 37 Đường 3/2</t>
  </si>
  <si>
    <t>6035</t>
  </si>
  <si>
    <t>9105827812</t>
  </si>
  <si>
    <t>WM+ KGG Lô A7.08-A7.09 Đường số 27</t>
  </si>
  <si>
    <t>2AG2</t>
  </si>
  <si>
    <t>9105827743</t>
  </si>
  <si>
    <t>WM+ VPC Bắc Cường, Vĩnh Tường</t>
  </si>
  <si>
    <t>6018</t>
  </si>
  <si>
    <t>9105827778</t>
  </si>
  <si>
    <t>WM+ KHA 21 Nguyễn Đức Cảnh</t>
  </si>
  <si>
    <t>4346</t>
  </si>
  <si>
    <t>9105827787</t>
  </si>
  <si>
    <t>9105827733</t>
  </si>
  <si>
    <t>WM+ THA Vĩnh Thịnh, Vĩnh Lộc</t>
  </si>
  <si>
    <t>6783</t>
  </si>
  <si>
    <t>9105827754</t>
  </si>
  <si>
    <t>WM+ NAN CT1B Quang Trung</t>
  </si>
  <si>
    <t>6110</t>
  </si>
  <si>
    <t>9105827752</t>
  </si>
  <si>
    <t>WM+ SLA 12-14-16 Trần Huy Liệu</t>
  </si>
  <si>
    <t>2AUL</t>
  </si>
  <si>
    <t>9105827747</t>
  </si>
  <si>
    <t>WM+ HDG Thị Tứ, Quang Phục</t>
  </si>
  <si>
    <t>2AZW</t>
  </si>
  <si>
    <t>9105827696</t>
  </si>
  <si>
    <t>9105827707</t>
  </si>
  <si>
    <t>WM+ HCM 2386-2388 Huỳnh Tấn Phát</t>
  </si>
  <si>
    <t>3907</t>
  </si>
  <si>
    <t>9105827602</t>
  </si>
  <si>
    <t>WM+ HDG 349 Trần Hưng Đạo</t>
  </si>
  <si>
    <t>5858</t>
  </si>
  <si>
    <t>9105827582</t>
  </si>
  <si>
    <t>WIN HCM 31A-33A Gò Dầu</t>
  </si>
  <si>
    <t>5499</t>
  </si>
  <si>
    <t>9105827625</t>
  </si>
  <si>
    <t>9105827579</t>
  </si>
  <si>
    <t>WM+ HNI 28 Ngách 158/38 Nguyễn Sơn</t>
  </si>
  <si>
    <t>2AGP</t>
  </si>
  <si>
    <t>9105827527</t>
  </si>
  <si>
    <t>WIN HCM 104 Thống Nhất</t>
  </si>
  <si>
    <t>3635</t>
  </si>
  <si>
    <t>9105827476</t>
  </si>
  <si>
    <t>WM+ HNI Bồng Mạc, Liên Mạc</t>
  </si>
  <si>
    <t>2AXX</t>
  </si>
  <si>
    <t>9105827522</t>
  </si>
  <si>
    <t>WM+ DNG 143 Thái Thị Bôi</t>
  </si>
  <si>
    <t>6503</t>
  </si>
  <si>
    <t>9105827456</t>
  </si>
  <si>
    <t>9105827492</t>
  </si>
  <si>
    <t>WIN HCM 63/13 Gò Dầu</t>
  </si>
  <si>
    <t>3814</t>
  </si>
  <si>
    <t>9105827490</t>
  </si>
  <si>
    <t>WM+ BDH238 -240 Nguyễn Chí Thanh</t>
  </si>
  <si>
    <t>2AD2</t>
  </si>
  <si>
    <t>9105827396</t>
  </si>
  <si>
    <t>WM+ HNI Xóm 4 Đông Dư</t>
  </si>
  <si>
    <t>4504</t>
  </si>
  <si>
    <t>9105827392</t>
  </si>
  <si>
    <t>9105827432</t>
  </si>
  <si>
    <t>WM+ HGG Tổ 8 Vị Xuyên</t>
  </si>
  <si>
    <t>5828</t>
  </si>
  <si>
    <t>9105827379</t>
  </si>
  <si>
    <t>WM+ HNI Số 1, Ngách 22/163 Khuyến L</t>
  </si>
  <si>
    <t>2AGV</t>
  </si>
  <si>
    <t>9105827342</t>
  </si>
  <si>
    <t>WM+ HNI 38 Ngô Quyền</t>
  </si>
  <si>
    <t>4583</t>
  </si>
  <si>
    <t>9105827302</t>
  </si>
  <si>
    <t>WM+ HNI Ngự Tiền, Thanh Lâm</t>
  </si>
  <si>
    <t>2AWK</t>
  </si>
  <si>
    <t>9105827281</t>
  </si>
  <si>
    <t>WM+ QNH 438 Đặng Châu Tuệ</t>
  </si>
  <si>
    <t>5821</t>
  </si>
  <si>
    <t>9105827322</t>
  </si>
  <si>
    <t>WM+ HDG 394 TT Phủ, Bình Giang</t>
  </si>
  <si>
    <t>5903</t>
  </si>
  <si>
    <t>9105827293</t>
  </si>
  <si>
    <t>WM+ TBH Vũ Quý, Kiến Xương</t>
  </si>
  <si>
    <t>6977</t>
  </si>
  <si>
    <t>9105827232</t>
  </si>
  <si>
    <t>WM+ BGG 338-340 Nguyễn Thị Lưu</t>
  </si>
  <si>
    <t>5002</t>
  </si>
  <si>
    <t>9105827173</t>
  </si>
  <si>
    <t>9105827169</t>
  </si>
  <si>
    <t>WM+ BDG Thửa 448- 449 Thuận Giao</t>
  </si>
  <si>
    <t>3847</t>
  </si>
  <si>
    <t>9105827142</t>
  </si>
  <si>
    <t>WM VTU Gateway Vũng Tàu</t>
  </si>
  <si>
    <t>1705</t>
  </si>
  <si>
    <t>9105827112</t>
  </si>
  <si>
    <t>WM+ HNI Phú Nhi, Thanh Lâm</t>
  </si>
  <si>
    <t>2AGZ</t>
  </si>
  <si>
    <t>9105827036</t>
  </si>
  <si>
    <t>WM+ PTO Khu 23 Vạn Xuân</t>
  </si>
  <si>
    <t>5891</t>
  </si>
  <si>
    <t>9105827053</t>
  </si>
  <si>
    <t>WM+ NAN Thượng Sơn, Đô Lương</t>
  </si>
  <si>
    <t>2AU0</t>
  </si>
  <si>
    <t>9105827043</t>
  </si>
  <si>
    <t>WM+ HNI TT3 40-41 KĐG Tứ Hiệp</t>
  </si>
  <si>
    <t>3281</t>
  </si>
  <si>
    <t>9105827048</t>
  </si>
  <si>
    <t>9105827027</t>
  </si>
  <si>
    <t>WM+ HNI 17B Đoàn Thị Điểm</t>
  </si>
  <si>
    <t>2430</t>
  </si>
  <si>
    <t>9105826995</t>
  </si>
  <si>
    <t>VM+ YBI 486 Đinh Tiên Hoàng</t>
  </si>
  <si>
    <t>6041</t>
  </si>
  <si>
    <t>9105826991</t>
  </si>
  <si>
    <t>WM+ CTO 31-33 Ấp Thị Tứ</t>
  </si>
  <si>
    <t>6277</t>
  </si>
  <si>
    <t>9105826974</t>
  </si>
  <si>
    <t>WM+ QNH 112 Thanh Niên</t>
  </si>
  <si>
    <t>3967</t>
  </si>
  <si>
    <t>9105826985</t>
  </si>
  <si>
    <t>WM+ THA 291 Lý Nhân Tông</t>
  </si>
  <si>
    <t>3633</t>
  </si>
  <si>
    <t>9105826969</t>
  </si>
  <si>
    <t>WM+ HCM 1192 Lê Văn Lương</t>
  </si>
  <si>
    <t>3964</t>
  </si>
  <si>
    <t>9105826987</t>
  </si>
  <si>
    <t>WM+ THA TDP Liên Hải, Nghi Sơn</t>
  </si>
  <si>
    <t>6643</t>
  </si>
  <si>
    <t>9105826844</t>
  </si>
  <si>
    <t>WM+ CTO 119-121 Đề Thám</t>
  </si>
  <si>
    <t>3050</t>
  </si>
  <si>
    <t>9105826838</t>
  </si>
  <si>
    <t>9105826808</t>
  </si>
  <si>
    <t>WM+ HDG 83B-83C Độc Lập</t>
  </si>
  <si>
    <t>6062</t>
  </si>
  <si>
    <t>9105826733</t>
  </si>
  <si>
    <t>WM+ HPG 261 Tôn Đức Thắng</t>
  </si>
  <si>
    <t>3450</t>
  </si>
  <si>
    <t>9105826728</t>
  </si>
  <si>
    <t>9105826655</t>
  </si>
  <si>
    <t>WM+ TQG Tổ 16 phường Tân Quang</t>
  </si>
  <si>
    <t>4586</t>
  </si>
  <si>
    <t>9105826678</t>
  </si>
  <si>
    <t>WM+ QNM Thôn Hòa Hạ, Tam Thanh</t>
  </si>
  <si>
    <t>2AVW</t>
  </si>
  <si>
    <t>9105826672</t>
  </si>
  <si>
    <t>WM+ TTH 50 Phan Bội Châu</t>
  </si>
  <si>
    <t>4629</t>
  </si>
  <si>
    <t>9105826668</t>
  </si>
  <si>
    <t>WM+ HCM 413/39 Lê Văn Quới</t>
  </si>
  <si>
    <t>3977</t>
  </si>
  <si>
    <t>9105826650</t>
  </si>
  <si>
    <t>WM+ BNH Xóm Ngoài, Đại Bái</t>
  </si>
  <si>
    <t>2AFM</t>
  </si>
  <si>
    <t>9105826622</t>
  </si>
  <si>
    <t>WM+ HNI Thống Nhất, Sóc Sơn</t>
  </si>
  <si>
    <t>5993</t>
  </si>
  <si>
    <t>9105826576</t>
  </si>
  <si>
    <t>WIN HCM 169 Nguyễn Phúc Nguyên</t>
  </si>
  <si>
    <t>3970</t>
  </si>
  <si>
    <t>9105826566</t>
  </si>
  <si>
    <t>WM+ HNI 153-155 Đê La Thành</t>
  </si>
  <si>
    <t>3961</t>
  </si>
  <si>
    <t>9105826547</t>
  </si>
  <si>
    <t>WM+ VPC Vọng Sơn, Lập Thạch</t>
  </si>
  <si>
    <t>6333</t>
  </si>
  <si>
    <t>9105826490</t>
  </si>
  <si>
    <t>WIN CTO 18 đường A1</t>
  </si>
  <si>
    <t>4459</t>
  </si>
  <si>
    <t>9105826422</t>
  </si>
  <si>
    <t>WM+ QNH 1060-1062 Trần Phú</t>
  </si>
  <si>
    <t>4930</t>
  </si>
  <si>
    <t>9105826421</t>
  </si>
  <si>
    <t>WM+ KTM 888 Hùng Vương</t>
  </si>
  <si>
    <t>2ABH</t>
  </si>
  <si>
    <t>9105826440</t>
  </si>
  <si>
    <t>WM+ HNI Kiot 02 - 04 HH03B Thanh Hà</t>
  </si>
  <si>
    <t>4553</t>
  </si>
  <si>
    <t>9105826413</t>
  </si>
  <si>
    <t>WM+ BGG Đức Nghiêm, Hiệp Hòa</t>
  </si>
  <si>
    <t>5990</t>
  </si>
  <si>
    <t>9105826336</t>
  </si>
  <si>
    <t>WM+ HNI TTTM Chợ Sủi</t>
  </si>
  <si>
    <t>2797</t>
  </si>
  <si>
    <t>9105826390</t>
  </si>
  <si>
    <t>WM+ HCM 86 Trần Quang Diệu</t>
  </si>
  <si>
    <t>2669</t>
  </si>
  <si>
    <t>9105826373</t>
  </si>
  <si>
    <t>9105826387</t>
  </si>
  <si>
    <t>WM+ HNI 176 -178 Vân Hòa</t>
  </si>
  <si>
    <t>2ARP</t>
  </si>
  <si>
    <t>9105826306</t>
  </si>
  <si>
    <t>WM+ TBH Trà Đoài, Quang Trung</t>
  </si>
  <si>
    <t>2AHO</t>
  </si>
  <si>
    <t>9105826255</t>
  </si>
  <si>
    <t>WM+ TGG 489 Quốc lộ 50</t>
  </si>
  <si>
    <t>6885</t>
  </si>
  <si>
    <t>9105826217</t>
  </si>
  <si>
    <t>WM+ HNI 103 ngõ 4 Phương Mai</t>
  </si>
  <si>
    <t>4255</t>
  </si>
  <si>
    <t>9105826190</t>
  </si>
  <si>
    <t>WM+ TNN 190 Dương Tự Minh</t>
  </si>
  <si>
    <t>6274</t>
  </si>
  <si>
    <t>9105826167</t>
  </si>
  <si>
    <t>WM+ QNH Tổ 52 khu 5 P Cửa Ông</t>
  </si>
  <si>
    <t>5210</t>
  </si>
  <si>
    <t>9105826092</t>
  </si>
  <si>
    <t>WM+ YBI 28 Tuệ Tĩnh</t>
  </si>
  <si>
    <t>6297</t>
  </si>
  <si>
    <t>9105826043</t>
  </si>
  <si>
    <t>WIN DNG 263 Ông Ích Đường</t>
  </si>
  <si>
    <t>3194</t>
  </si>
  <si>
    <t>9105826048</t>
  </si>
  <si>
    <t>WM+ HNI 163 Tân Mai</t>
  </si>
  <si>
    <t>2165</t>
  </si>
  <si>
    <t>9105826003</t>
  </si>
  <si>
    <t>9105825969</t>
  </si>
  <si>
    <t>WM+ HNI SH4-B4 Nam Trung Yên</t>
  </si>
  <si>
    <t>5366</t>
  </si>
  <si>
    <t>9105825896</t>
  </si>
  <si>
    <t>WM+ HNI 126A Thanh Vị</t>
  </si>
  <si>
    <t>4656</t>
  </si>
  <si>
    <t>9105825907</t>
  </si>
  <si>
    <t>WM+ NAN 79B Đốc Thiết</t>
  </si>
  <si>
    <t>4637</t>
  </si>
  <si>
    <t>9105825855</t>
  </si>
  <si>
    <t>WM+ QNH 161 Lê Lợi</t>
  </si>
  <si>
    <t>6986</t>
  </si>
  <si>
    <t>9105825859</t>
  </si>
  <si>
    <t>WM+ HNI Ứng Hòa, Chương Mỹ</t>
  </si>
  <si>
    <t>6683</t>
  </si>
  <si>
    <t>9105825783</t>
  </si>
  <si>
    <t>WM+ NAN Diễn Yên, Diễn Châu</t>
  </si>
  <si>
    <t>6526</t>
  </si>
  <si>
    <t>9105825792</t>
  </si>
  <si>
    <t>WM+ HTH TDP Phú Xuân, Lộc Hà</t>
  </si>
  <si>
    <t>6448</t>
  </si>
  <si>
    <t>9105825763</t>
  </si>
  <si>
    <t>WIN HNI CT1B Homeland Thượng Thanh</t>
  </si>
  <si>
    <t>6713</t>
  </si>
  <si>
    <t>9105825732</t>
  </si>
  <si>
    <t>WM+ HNI Thôn Thượng, Phùng Xá</t>
  </si>
  <si>
    <t>2AXL</t>
  </si>
  <si>
    <t>9105825716</t>
  </si>
  <si>
    <t>WM+ BNH Nguyễn Văn Cừ, Gia Bình</t>
  </si>
  <si>
    <t>6960</t>
  </si>
  <si>
    <t>9105825654</t>
  </si>
  <si>
    <t>9105825651</t>
  </si>
  <si>
    <t>WM+ HNI Mạch Lũng, Đông Anh</t>
  </si>
  <si>
    <t>6128</t>
  </si>
  <si>
    <t>9105825624</t>
  </si>
  <si>
    <t>WM+ HNI G3AB Yên Hòa Sunshine</t>
  </si>
  <si>
    <t>3370</t>
  </si>
  <si>
    <t>9105825525</t>
  </si>
  <si>
    <t>WM+ THA Uy Nam, Quảng Xương</t>
  </si>
  <si>
    <t>6922</t>
  </si>
  <si>
    <t>9105825500</t>
  </si>
  <si>
    <t>WM+ THA 496 Bà Triệu, Hậu Lộc</t>
  </si>
  <si>
    <t>6385</t>
  </si>
  <si>
    <t>9105825521</t>
  </si>
  <si>
    <t>WM+ HNI Khu Phố, TT Liên Quan</t>
  </si>
  <si>
    <t>5369</t>
  </si>
  <si>
    <t>9105825527</t>
  </si>
  <si>
    <t>WM+ HNI Thôn Đoài, Kim Nỗ</t>
  </si>
  <si>
    <t>3876</t>
  </si>
  <si>
    <t>9105825486</t>
  </si>
  <si>
    <t>WM+ HPG Thôn 2, Vĩnh Bảo</t>
  </si>
  <si>
    <t>6026</t>
  </si>
  <si>
    <t>9105825473</t>
  </si>
  <si>
    <t>9105825461</t>
  </si>
  <si>
    <t>WM+ HNI 179 Thịnh Liệt</t>
  </si>
  <si>
    <t>2763</t>
  </si>
  <si>
    <t>9105825385</t>
  </si>
  <si>
    <t>WM+ THA Ngã 3 Chợ Kho, Nghi Sơn</t>
  </si>
  <si>
    <t>6690</t>
  </si>
  <si>
    <t>9105825407</t>
  </si>
  <si>
    <t>WM+ QNH 01C Phố Lý Thường Kiệt</t>
  </si>
  <si>
    <t>2AKE</t>
  </si>
  <si>
    <t>9105825292</t>
  </si>
  <si>
    <t>WM+ HNI KDC Bắc Thăng Long</t>
  </si>
  <si>
    <t>5207</t>
  </si>
  <si>
    <t>9105825287</t>
  </si>
  <si>
    <t>WM+ HNI Lô 1-3/E-F, MD Complex Towe</t>
  </si>
  <si>
    <t>5578</t>
  </si>
  <si>
    <t>9105825230</t>
  </si>
  <si>
    <t>WM+ HGG Tổ 6 Việt Lâm</t>
  </si>
  <si>
    <t>2ABX</t>
  </si>
  <si>
    <t>9105824996</t>
  </si>
  <si>
    <t>WM+ VPC 98 Nguyễn Trãi</t>
  </si>
  <si>
    <t>4966</t>
  </si>
  <si>
    <t>9105824925</t>
  </si>
  <si>
    <t>WM+ HNI Xuân Sơn, Sóc Sơn</t>
  </si>
  <si>
    <t>6991</t>
  </si>
  <si>
    <t>9105824915</t>
  </si>
  <si>
    <t>WM+ HNI Ô 5 CT1 KĐT Gelexia</t>
  </si>
  <si>
    <t>4667</t>
  </si>
  <si>
    <t>9105824931</t>
  </si>
  <si>
    <t>WM+ QNM 263 Hùng Vương</t>
  </si>
  <si>
    <t>2AY9</t>
  </si>
  <si>
    <t>9105824867</t>
  </si>
  <si>
    <t>WM+ NAN 400 Phạm Nguyễn Du</t>
  </si>
  <si>
    <t>2AI6</t>
  </si>
  <si>
    <t>9105824785</t>
  </si>
  <si>
    <t>9105824791</t>
  </si>
  <si>
    <t>WM+ VPC TDP Trại Dật, Bình Xuyên</t>
  </si>
  <si>
    <t>2A50</t>
  </si>
  <si>
    <t>9105824774</t>
  </si>
  <si>
    <t>9105824719</t>
  </si>
  <si>
    <t>WM+ GLI 435 Nguyễn Huệ</t>
  </si>
  <si>
    <t>2A96</t>
  </si>
  <si>
    <t>9105824701</t>
  </si>
  <si>
    <t>9105824637</t>
  </si>
  <si>
    <t>WM+ CTO 140B/1 Nguyễn Văn Cừ</t>
  </si>
  <si>
    <t>4661</t>
  </si>
  <si>
    <t>9105824623</t>
  </si>
  <si>
    <t>WM+ HTH 234 Xô Viết Nghệ Tĩnh, TT N</t>
  </si>
  <si>
    <t>5723</t>
  </si>
  <si>
    <t>9105824594</t>
  </si>
  <si>
    <t>WM+ HTH Tân Dinh, Cẩm Xuyên</t>
  </si>
  <si>
    <t>6996</t>
  </si>
  <si>
    <t>9105824587</t>
  </si>
  <si>
    <t>WM+ HTH 46 Nguyễn Trãi, TT Phố Châu</t>
  </si>
  <si>
    <t>6686</t>
  </si>
  <si>
    <t>9105824546</t>
  </si>
  <si>
    <t>9105824401</t>
  </si>
  <si>
    <t>WM+ TBH Hoà Bình, Hà Giang</t>
  </si>
  <si>
    <t>2AWP</t>
  </si>
  <si>
    <t>9105824501</t>
  </si>
  <si>
    <t>WM VCP KGG Rạch Giá</t>
  </si>
  <si>
    <t>1599</t>
  </si>
  <si>
    <t>9105817658</t>
  </si>
  <si>
    <t>Số lượng</t>
  </si>
  <si>
    <t>Đơn giá</t>
  </si>
  <si>
    <t>ĐVT</t>
  </si>
  <si>
    <t>Tên hàng</t>
  </si>
  <si>
    <t>Tên điểm giao</t>
  </si>
  <si>
    <t>Mã điểm giao</t>
  </si>
  <si>
    <t>PO/DO/STO</t>
  </si>
  <si>
    <t>WM VCP DNI Biên Hòa</t>
  </si>
  <si>
    <t>1548</t>
  </si>
  <si>
    <t>9105772651</t>
  </si>
  <si>
    <t>Thành tiền</t>
  </si>
  <si>
    <t>Tổng thanh toán</t>
  </si>
  <si>
    <t>MST</t>
  </si>
  <si>
    <t>WIN-007</t>
  </si>
  <si>
    <t>B</t>
  </si>
  <si>
    <t>TH200</t>
  </si>
  <si>
    <t>0104918404-034</t>
  </si>
  <si>
    <t>WIN-034</t>
  </si>
  <si>
    <t>GL250KT</t>
  </si>
  <si>
    <t>GXD500</t>
  </si>
  <si>
    <t>WIN</t>
  </si>
  <si>
    <t>N</t>
  </si>
  <si>
    <t>CN300</t>
  </si>
  <si>
    <t>MNH250</t>
  </si>
  <si>
    <t>GTLX250G</t>
  </si>
  <si>
    <t>GM500</t>
  </si>
  <si>
    <t>WIN-042</t>
  </si>
  <si>
    <t>CGM300</t>
  </si>
  <si>
    <t>0104918404-064</t>
  </si>
  <si>
    <t>WIN-064</t>
  </si>
  <si>
    <t>WIN-058</t>
  </si>
  <si>
    <t>WIN-031</t>
  </si>
  <si>
    <t>CC300</t>
  </si>
  <si>
    <t>WIN-009</t>
  </si>
  <si>
    <t>WIN-002</t>
  </si>
  <si>
    <t>GSG250</t>
  </si>
  <si>
    <t>WIN-004</t>
  </si>
  <si>
    <t>0104918404-001</t>
  </si>
  <si>
    <t>WIN-001</t>
  </si>
  <si>
    <t>WIN-010</t>
  </si>
  <si>
    <t>WIN-006</t>
  </si>
  <si>
    <t>0104918404-027</t>
  </si>
  <si>
    <t>WIN-027</t>
  </si>
  <si>
    <t>WIN-059</t>
  </si>
  <si>
    <t>WIN-016</t>
  </si>
  <si>
    <t>WIN-020</t>
  </si>
  <si>
    <t>WIN-003</t>
  </si>
  <si>
    <t>WIN-025</t>
  </si>
  <si>
    <t>WIN-038</t>
  </si>
  <si>
    <t>WIN-029</t>
  </si>
  <si>
    <t>WIN-024</t>
  </si>
  <si>
    <t>WIN-047</t>
  </si>
  <si>
    <t>0104918404-013</t>
  </si>
  <si>
    <t>WIN-013</t>
  </si>
  <si>
    <t>WIN-044</t>
  </si>
  <si>
    <t>WIN-045</t>
  </si>
  <si>
    <t>WIN-056</t>
  </si>
  <si>
    <t>WIN-071</t>
  </si>
  <si>
    <t>WIN-030</t>
  </si>
  <si>
    <t>0104918404-070</t>
  </si>
  <si>
    <t>WIN-070</t>
  </si>
  <si>
    <t>WIN-065</t>
  </si>
  <si>
    <t>WIN-022</t>
  </si>
  <si>
    <t>0104918404-039</t>
  </si>
  <si>
    <t>WIN-039</t>
  </si>
  <si>
    <t>WIN-035</t>
  </si>
  <si>
    <t>WIN-067</t>
  </si>
  <si>
    <t>WIN-049</t>
  </si>
  <si>
    <t xml:space="preserve">mã tỉnh </t>
  </si>
  <si>
    <t>Mã khách hàng</t>
  </si>
  <si>
    <t>Tên khách hàng</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</si>
  <si>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</si>
  <si>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</si>
  <si>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</si>
  <si>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</si>
  <si>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</si>
  <si>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</si>
  <si>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</si>
  <si>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</si>
  <si>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</si>
  <si>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</si>
  <si>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</si>
  <si>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</si>
  <si>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</si>
  <si>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</si>
  <si>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</si>
  <si>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</si>
  <si>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</si>
  <si>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</si>
  <si>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</si>
  <si>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</si>
  <si>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WIN-008</t>
  </si>
  <si>
    <t>CHI NHÁNH LÂM ĐỒNG - CÔNG TY CỔ PHẦN DỊCH VỤ THƯƠNG MẠI TỔNG HỢP WINCOMMERCE</t>
  </si>
  <si>
    <t>0104918404-008</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</si>
  <si>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</si>
  <si>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</si>
  <si>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</si>
  <si>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</si>
  <si>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</si>
  <si>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</si>
  <si>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</si>
  <si>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</si>
  <si>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</si>
  <si>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</si>
  <si>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</si>
  <si>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</si>
  <si>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</si>
  <si>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</si>
  <si>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</si>
  <si>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CHI NHÁNH CẦN THƠ - CÔNG TY CỔ PHẦN DỊCH VỤ THƯƠNG MẠI TỔNG HỢP WINCOMMERCE</t>
  </si>
  <si>
    <t>Cần Thơ</t>
  </si>
  <si>
    <t>DLK</t>
  </si>
  <si>
    <t>WIN-017</t>
  </si>
  <si>
    <t>CHI NHÁNH ĐẮK LẮK - CÔNG TY CỔ PHẦN DỊCH VỤ THƯƠNG MẠI TỔNG HỢP WINCOMMERCE</t>
  </si>
  <si>
    <t>0104918404-017</t>
  </si>
  <si>
    <t>Đắk Lắk</t>
  </si>
  <si>
    <t>BLU</t>
  </si>
  <si>
    <t>WIN-018</t>
  </si>
  <si>
    <t>CHI NHÁNH BẠC LIÊU - CÔNG TY CỔ PHẦN DỊCH VỤ THƯƠNG MẠI TỔNG HỢP WINCOMMERCE</t>
  </si>
  <si>
    <t>0104918404-018</t>
  </si>
  <si>
    <t>Bạc Liêu</t>
  </si>
  <si>
    <t>VLG</t>
  </si>
  <si>
    <t>WIN-019</t>
  </si>
  <si>
    <t>CHI NHÁNH VĨNH LONG - CÔNG TY CỔ PHẦN DỊCH VỤ THƯƠNG MẠI TỔNG HỢP WINCOMMERCE</t>
  </si>
  <si>
    <t>0104918404-019</t>
  </si>
  <si>
    <t>Vĩnh Long</t>
  </si>
  <si>
    <t>THA</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</si>
  <si>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</si>
  <si>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</si>
  <si>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</si>
  <si>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</si>
  <si>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</si>
  <si>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</si>
  <si>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</si>
  <si>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</si>
  <si>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</si>
  <si>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</si>
  <si>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</si>
  <si>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</si>
  <si>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</si>
  <si>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</si>
  <si>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</si>
  <si>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</si>
  <si>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</si>
  <si>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</si>
  <si>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</si>
  <si>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</si>
  <si>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</si>
  <si>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</si>
  <si>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</si>
  <si>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</si>
  <si>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</si>
  <si>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</si>
  <si>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</si>
  <si>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</si>
  <si>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</si>
  <si>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</si>
  <si>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</si>
  <si>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</si>
  <si>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</si>
  <si>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</si>
  <si>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</si>
  <si>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HUG</t>
  </si>
  <si>
    <t>WIN-033</t>
  </si>
  <si>
    <t>CHI NHÁNH HẬU GIANG - CÔNG TY CỔ PHẦN DỊCH VỤ THƯƠNG MẠI TỔNG HỢP WINCOMMERCE</t>
  </si>
  <si>
    <t>0104918404-033</t>
  </si>
  <si>
    <t>Hậu Giang</t>
  </si>
  <si>
    <t>HBH</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</si>
  <si>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</si>
  <si>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</si>
  <si>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</si>
  <si>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</si>
  <si>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</si>
  <si>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</si>
  <si>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</si>
  <si>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</si>
  <si>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</si>
  <si>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</si>
  <si>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</si>
  <si>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</si>
  <si>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WIN-041</t>
  </si>
  <si>
    <t>CHI NHÁNH LONG AN - CÔNG TY CỔ PHẦN DỊCH VỤ THƯƠNG MẠI TỔNG HỢP WINCOMMERCE</t>
  </si>
  <si>
    <t>0104918404-041</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</si>
  <si>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</si>
  <si>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</si>
  <si>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</si>
  <si>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</si>
  <si>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</si>
  <si>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</si>
  <si>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</si>
  <si>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</si>
  <si>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</si>
  <si>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</si>
  <si>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TNH</t>
  </si>
  <si>
    <t>WIN-046</t>
  </si>
  <si>
    <t>CHI NHÁNH TÂY NINH - CÔNG TY CỔ PHẦN DỊCH VỤ THƯƠNG MẠI TỔNG HỢP WINCOMMERCE</t>
  </si>
  <si>
    <t>0104918404-046</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</si>
  <si>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</si>
  <si>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</si>
  <si>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</si>
  <si>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</si>
  <si>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</si>
  <si>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</si>
  <si>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</si>
  <si>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</si>
  <si>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</si>
  <si>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</si>
  <si>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LSN</t>
  </si>
  <si>
    <t>WIN-052</t>
  </si>
  <si>
    <t>CHI NHÁNH LẠNG SƠN - CÔNG TY CỔ PHẦN DỊCH VỤ THƯƠNG MẠI TỔNG HỢP WINCOMMERCE</t>
  </si>
  <si>
    <t>0104918404-052</t>
  </si>
  <si>
    <t>Lạng Sơn</t>
  </si>
  <si>
    <t>TVH</t>
  </si>
  <si>
    <t>WIN-053</t>
  </si>
  <si>
    <t>CHI NHÁNH TRÀ VINH - CÔNG TY CỔ PHẦN DỊCH VỤ THƯƠNG MẠI TỔNG HỢP WINCOMMERCE</t>
  </si>
  <si>
    <t>0104918404-053</t>
  </si>
  <si>
    <t>Trà Vinh</t>
  </si>
  <si>
    <t>HYN</t>
  </si>
  <si>
    <t>CHI NHÁNH HƯNG YÊN - CÔNG TY CỔ PHẦN DỊCH VỤ THƯƠNG MẠI TỔNG HỢP WINCOMMERCE</t>
  </si>
  <si>
    <t>Hưng Yên</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</si>
  <si>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</si>
  <si>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</si>
  <si>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</si>
  <si>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</si>
  <si>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</si>
  <si>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</si>
  <si>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</si>
  <si>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</si>
  <si>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</si>
  <si>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</si>
  <si>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CMU</t>
  </si>
  <si>
    <t>WIN-060</t>
  </si>
  <si>
    <t>CHI NHÁNH CÀ MAU - CÔNG TY CỔ PHẦN DỊCH VỤ THƯƠNG MẠI TỔNG HỢP WINCOMMERCE</t>
  </si>
  <si>
    <t>0104918404-060</t>
  </si>
  <si>
    <t>Cà Mau</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</si>
  <si>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</si>
  <si>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</si>
  <si>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</si>
  <si>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</si>
  <si>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</si>
  <si>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</si>
  <si>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</si>
  <si>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0104918404-062</t>
  </si>
  <si>
    <t>Bình Thuận</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</si>
  <si>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</si>
  <si>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</si>
  <si>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</si>
  <si>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</si>
  <si>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</si>
  <si>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</si>
  <si>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</si>
  <si>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</si>
  <si>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</si>
  <si>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</si>
  <si>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</si>
  <si>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WIN-066</t>
  </si>
  <si>
    <t>CHI NHÁNH SÓC TRĂNG - CÔNG TY CỔ PHẦN DỊCH VỤ THƯƠNG MẠI TỔNG HỢP WINCOMMERCE</t>
  </si>
  <si>
    <t>0104918404-066</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</si>
  <si>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</si>
  <si>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</si>
  <si>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</si>
  <si>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</si>
  <si>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</si>
  <si>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</si>
  <si>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</si>
  <si>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</si>
  <si>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</si>
  <si>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</si>
  <si>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</si>
  <si>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WIN-072</t>
  </si>
  <si>
    <t>CHI NHÁNH LÀO CAI - CÔNG TY CỔ PHẦN DỊCH VỤ THƯƠNG MẠI TỔNG HỢP WINCOMMERCE</t>
  </si>
  <si>
    <t>Lào Cai</t>
  </si>
  <si>
    <t>HGG</t>
  </si>
  <si>
    <t>WIN-091</t>
  </si>
  <si>
    <t>CHI NHÁNH HÀ GIANG - CÔNG TY CỔ PHẦN DỊCH VỤ THƯƠNG MẠI TỔNG HỢP WINCOMMERCE</t>
  </si>
  <si>
    <t>Hà Giang</t>
  </si>
  <si>
    <t>BPC</t>
  </si>
  <si>
    <t>WIN-092</t>
  </si>
  <si>
    <t>CHI NHÁNH BÌNH PHƯỚC - CÔNG TY CỔ PHẦN DỊCH VỤ THƯƠNG MẠI TỔNG HỢP WINCOMMERCE</t>
  </si>
  <si>
    <t>0104918404-092</t>
  </si>
  <si>
    <t>Bình Phước</t>
  </si>
  <si>
    <t>BKN</t>
  </si>
  <si>
    <t>WIN-093</t>
  </si>
  <si>
    <t>CHI NHÁNH BẮC KẠN - CÔNG TY CỔ PHẦN DỊCH VỤ THƯƠNG MẠI TỔNG HỢP WINCOMMERCE</t>
  </si>
  <si>
    <t>0104918404-093</t>
  </si>
  <si>
    <t>Bắc Kạn</t>
  </si>
  <si>
    <t>LCU</t>
  </si>
  <si>
    <t>WIN-094</t>
  </si>
  <si>
    <t>CHI NHÁNH LAI CHÂU - CÔNG TY CỔ PHẦN DỊCH VỤ THƯƠNG MẠI TỔNG HỢP WINCOMMERCE</t>
  </si>
  <si>
    <t>0104918404-094</t>
  </si>
  <si>
    <t>Lai Châu</t>
  </si>
  <si>
    <t>CBG</t>
  </si>
  <si>
    <t>WIN-095</t>
  </si>
  <si>
    <t>CHI NHÁNH CAO BẰNG - CÔNG TY CỔ PHẦN DỊCH VỤ THƯƠNG MẠI TỔNG HỢP WINCOMMERCE</t>
  </si>
  <si>
    <t>0104918404-095</t>
  </si>
  <si>
    <t>Cao Bằng</t>
  </si>
  <si>
    <t>DBN</t>
  </si>
  <si>
    <t>WIN-096</t>
  </si>
  <si>
    <t>CHI NHÁNH ĐIỆN BIÊN - CÔNG TY CỔ PHẦN DỊCH VỤ THƯƠNG MẠI TỔNG HỢP WINCOMMERCE</t>
  </si>
  <si>
    <t>0104918404-096</t>
  </si>
  <si>
    <t>Điện Biên</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</si>
  <si>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</si>
  <si>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</si>
  <si>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</si>
  <si>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</si>
  <si>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</si>
  <si>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</si>
  <si>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</si>
  <si>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</si>
  <si>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</si>
  <si>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</si>
  <si>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</si>
  <si>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</si>
  <si>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</si>
  <si>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</si>
  <si>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</si>
  <si>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</si>
  <si>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</si>
  <si>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</si>
  <si>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</si>
  <si>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</si>
  <si>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</si>
  <si>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</si>
  <si>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</si>
  <si>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</si>
  <si>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</si>
  <si>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</si>
  <si>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</si>
  <si>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</si>
  <si>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</si>
  <si>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</si>
  <si>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</si>
  <si>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</si>
  <si>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</si>
  <si>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</si>
  <si>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</si>
  <si>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</si>
  <si>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</si>
  <si>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</si>
  <si>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</si>
  <si>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</si>
  <si>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</si>
  <si>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</si>
  <si>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</si>
  <si>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</si>
  <si>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</si>
  <si>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2AMV WM+ NAN Quỳnh Tân, Quỳnh Lưu.</t>
  </si>
  <si>
    <t>6996 WM+ HTH Tân Dinh, Cẩm Xuyên</t>
  </si>
  <si>
    <t>6941 WM+ TNN 162 Lưu Nhân Chú</t>
  </si>
  <si>
    <t>2AGE WM+ QNI 288 Nguyễn Nghiêm</t>
  </si>
  <si>
    <t>6977 WM+ TBH Vũ Quý, Kiến Xương</t>
  </si>
  <si>
    <t>6110 WM+ NAN CT1B Quang Trung</t>
  </si>
  <si>
    <t>2AXL WM+ HNI Thôn Thượng, Phùng Xá</t>
  </si>
  <si>
    <t>6041 VM+ YBI 486 Đinh Tiên Hoàng</t>
  </si>
  <si>
    <t>5118 WM+ BTE 261K Đường Số 1</t>
  </si>
  <si>
    <t>2A96 WM+ GLI 435 Nguyễn Huệ</t>
  </si>
  <si>
    <t>2AZW WM+ HDG Thị Tứ, Quang Phục</t>
  </si>
  <si>
    <t>NKHT2508/02046</t>
  </si>
  <si>
    <t>NKHT2508/02047</t>
  </si>
  <si>
    <t>NKHT2508/02048</t>
  </si>
  <si>
    <t>NKHT2508/02049</t>
  </si>
  <si>
    <t>NKHT2508/02050</t>
  </si>
  <si>
    <t>NKHT2508/02051</t>
  </si>
  <si>
    <t>NKHT2508/02052</t>
  </si>
  <si>
    <t>NKHT2508/02053</t>
  </si>
  <si>
    <t>NKHT2508/02054</t>
  </si>
  <si>
    <t>NKHT2508/02055</t>
  </si>
  <si>
    <t>NKHT2508/02056</t>
  </si>
  <si>
    <t>NKHT2508/02057</t>
  </si>
  <si>
    <t>NKHT2508/02058</t>
  </si>
  <si>
    <t>NKHT2508/02059</t>
  </si>
  <si>
    <t>NKHT2508/02060</t>
  </si>
  <si>
    <t>NKHT2508/02061</t>
  </si>
  <si>
    <t>NKHT2508/02062</t>
  </si>
  <si>
    <t>NKHT2508/02063</t>
  </si>
  <si>
    <t>NKHT2508/02064</t>
  </si>
  <si>
    <t>NKHT2508/02065</t>
  </si>
  <si>
    <t>NKHT2508/02066</t>
  </si>
  <si>
    <t>NKHT2508/02067</t>
  </si>
  <si>
    <t>NKHT2508/02068</t>
  </si>
  <si>
    <t>NKHT2508/02069</t>
  </si>
  <si>
    <t>NKHT2508/02070</t>
  </si>
  <si>
    <t>NKHT2508/02071</t>
  </si>
  <si>
    <t>NKHT2508/02072</t>
  </si>
  <si>
    <t>NKHT2508/02073</t>
  </si>
  <si>
    <t>NKHT2508/02074</t>
  </si>
  <si>
    <t>NKHT2508/02075</t>
  </si>
  <si>
    <t>NKHT2508/02076</t>
  </si>
  <si>
    <t>NKHT2508/02077</t>
  </si>
  <si>
    <t>NKHT2508/02078</t>
  </si>
  <si>
    <t>NKHT2508/02079</t>
  </si>
  <si>
    <t>NKHT2508/02080</t>
  </si>
  <si>
    <t>NKHT2508/02081</t>
  </si>
  <si>
    <t>NKHT2508/02082</t>
  </si>
  <si>
    <t>NKHT2508/02083</t>
  </si>
  <si>
    <t>NKHT2508/02084</t>
  </si>
  <si>
    <t>NKHT2508/02085</t>
  </si>
  <si>
    <t>NKHT2508/02086</t>
  </si>
  <si>
    <t>NKHT2508/02087</t>
  </si>
  <si>
    <t>NKHT2508/02088</t>
  </si>
  <si>
    <t>NKHT2508/02089</t>
  </si>
  <si>
    <t>NKHT2508/02090</t>
  </si>
  <si>
    <t>NKHT2508/02091</t>
  </si>
  <si>
    <t>NKHT2508/02092</t>
  </si>
  <si>
    <t>NKHT2508/02093</t>
  </si>
  <si>
    <t>NKHT2508/02094</t>
  </si>
  <si>
    <t>NKHT2508/02095</t>
  </si>
  <si>
    <t>NKHT2508/02096</t>
  </si>
  <si>
    <t>NKHT2508/02097</t>
  </si>
  <si>
    <t>NKHT2508/02098</t>
  </si>
  <si>
    <t>NKHT2508/02099</t>
  </si>
  <si>
    <t>NKHT2508/02100</t>
  </si>
  <si>
    <t>NKHT2508/02101</t>
  </si>
  <si>
    <t>NKHT2508/02102</t>
  </si>
  <si>
    <t>NKHT2508/02103</t>
  </si>
  <si>
    <t>NKHT2508/02104</t>
  </si>
  <si>
    <t>NKHT2508/02105</t>
  </si>
  <si>
    <t>NKHT2508/02106</t>
  </si>
  <si>
    <t>NKHT2508/02107</t>
  </si>
  <si>
    <t>NKHT2508/02108</t>
  </si>
  <si>
    <t>NKHT2508/02109</t>
  </si>
  <si>
    <t>NKHT2508/02110</t>
  </si>
  <si>
    <t>NKHT2508/02111</t>
  </si>
  <si>
    <t>NKHT2508/02112</t>
  </si>
  <si>
    <t>NKHT2508/02113</t>
  </si>
  <si>
    <t>NKHT2508/02114</t>
  </si>
  <si>
    <t>NKHT2508/02115</t>
  </si>
  <si>
    <t>NKHT2508/02116</t>
  </si>
  <si>
    <t>NKHT2508/02117</t>
  </si>
  <si>
    <t>NKHT2508/02118</t>
  </si>
  <si>
    <t>NKHT2508/02119</t>
  </si>
  <si>
    <t>NKHT2508/02120</t>
  </si>
  <si>
    <t>NKHT2508/02121</t>
  </si>
  <si>
    <t>NKHT2508/02122</t>
  </si>
  <si>
    <t>NKHT2508/02123</t>
  </si>
  <si>
    <t>NKHT2508/02124</t>
  </si>
  <si>
    <t>NKHT2508/02125</t>
  </si>
  <si>
    <t>NKHT2508/02126</t>
  </si>
  <si>
    <t>NKHT2508/02127</t>
  </si>
  <si>
    <t>NKHT2508/02128</t>
  </si>
  <si>
    <t>NKHT2508/02129</t>
  </si>
  <si>
    <t>NKHT2508/02130</t>
  </si>
  <si>
    <t>NKHT2508/02131</t>
  </si>
  <si>
    <t>NKHT2508/02132</t>
  </si>
  <si>
    <t>NKHT2508/02133</t>
  </si>
  <si>
    <t>NKHT2508/02134</t>
  </si>
  <si>
    <t>NKHT2508/02135</t>
  </si>
  <si>
    <t>NKHT2508/02136</t>
  </si>
  <si>
    <t>NKHT2508/02137</t>
  </si>
  <si>
    <t>NKHT2508/02138</t>
  </si>
  <si>
    <t>NKHT2508/02139</t>
  </si>
  <si>
    <t>NKHT2508/02140</t>
  </si>
  <si>
    <t>NKHT2508/02141</t>
  </si>
  <si>
    <t>NKHT2508/02142</t>
  </si>
  <si>
    <t>NKHT2508/02143</t>
  </si>
  <si>
    <t>NKHT2508/02144</t>
  </si>
  <si>
    <t>NKHT2508/02145</t>
  </si>
  <si>
    <t>NKHT2508/02146</t>
  </si>
  <si>
    <t>NKHT2508/02147</t>
  </si>
  <si>
    <t>NKHT2508/02148</t>
  </si>
  <si>
    <t>NKHT2508/02149</t>
  </si>
  <si>
    <t>NKHT2508/02150</t>
  </si>
  <si>
    <t>NKHT2508/02151</t>
  </si>
  <si>
    <t>NKHT2508/02152</t>
  </si>
  <si>
    <t>NKHT2508/02153</t>
  </si>
  <si>
    <t>NKHT2508/02154</t>
  </si>
  <si>
    <t>NKHT2508/02155</t>
  </si>
  <si>
    <t>NKHT2508/02156</t>
  </si>
  <si>
    <t>NKHT2508/02157</t>
  </si>
  <si>
    <t>NKHT2508/02158</t>
  </si>
  <si>
    <t>NKHT2508/02159</t>
  </si>
  <si>
    <t>NKHT2508/02160</t>
  </si>
  <si>
    <t>NKHT2508/02161</t>
  </si>
  <si>
    <t>NKHT2508/02162</t>
  </si>
  <si>
    <t>NKHT2508/02163</t>
  </si>
  <si>
    <t>NKHT2508/02164</t>
  </si>
  <si>
    <t>NKHT2508/02165</t>
  </si>
  <si>
    <t>NKHT2508/02166</t>
  </si>
  <si>
    <t>NKHT2508/02167</t>
  </si>
  <si>
    <t>NKHT2508/02168</t>
  </si>
  <si>
    <t>NKHT2508/02169</t>
  </si>
  <si>
    <t>NKHT2508/02170</t>
  </si>
  <si>
    <t>NKHT2508/02171</t>
  </si>
  <si>
    <t>NKHT2508/02172</t>
  </si>
  <si>
    <t>NKHT2508/02173</t>
  </si>
  <si>
    <t>NKHT2508/02174</t>
  </si>
  <si>
    <t>NKHT2508/02175</t>
  </si>
  <si>
    <t>NKHT2508/02176</t>
  </si>
  <si>
    <t>NKHT2508/02177</t>
  </si>
  <si>
    <t>NKHT2508/02178</t>
  </si>
  <si>
    <t>NKHT2508/02179</t>
  </si>
  <si>
    <t>NKHT2508/02180</t>
  </si>
  <si>
    <t>NKHT2508/02181</t>
  </si>
  <si>
    <t>NKHT2508/02182</t>
  </si>
  <si>
    <t>NKHT2508/02183</t>
  </si>
  <si>
    <t>NKHT2508/02184</t>
  </si>
  <si>
    <t>NKHT2508/02185</t>
  </si>
  <si>
    <t>NKHT2508/02186</t>
  </si>
  <si>
    <t>NKHT2508/02187</t>
  </si>
  <si>
    <t>NKHT2508/02188</t>
  </si>
  <si>
    <t>NKHT2508/02189</t>
  </si>
  <si>
    <t>NKHT2508/02190</t>
  </si>
  <si>
    <t>NKHT2508/02191</t>
  </si>
  <si>
    <t>NKHT2508/02192</t>
  </si>
  <si>
    <t>NKHT2508/02193</t>
  </si>
  <si>
    <t>NKHT2508/02194</t>
  </si>
  <si>
    <t>NKHT2508/02195</t>
  </si>
  <si>
    <t>NKHT2508/02196</t>
  </si>
  <si>
    <t>NKHT2508/02197</t>
  </si>
  <si>
    <t>NKHT2508/02198</t>
  </si>
  <si>
    <t>NKHT2508/02199</t>
  </si>
  <si>
    <t>NKHT2508/02200</t>
  </si>
  <si>
    <t>NKHT2508/02201</t>
  </si>
  <si>
    <t>NKHT2508/02202</t>
  </si>
  <si>
    <t>NKHT2508/02203</t>
  </si>
  <si>
    <t>NKHT2508/02204</t>
  </si>
  <si>
    <t>NKHT2508/02205</t>
  </si>
  <si>
    <t>NKHT2508/02206</t>
  </si>
  <si>
    <t>NKHT2508/02207</t>
  </si>
  <si>
    <t>NKHT2508/02208</t>
  </si>
  <si>
    <t>NKHT2508/02209</t>
  </si>
  <si>
    <t>NKHT2508/02210</t>
  </si>
  <si>
    <t>NKHT2508/02211</t>
  </si>
  <si>
    <t>NKHT2508/02212</t>
  </si>
  <si>
    <t>NKHT2508/02213</t>
  </si>
  <si>
    <t>NKHT2508/02214</t>
  </si>
  <si>
    <t>NKHT2508/02215</t>
  </si>
  <si>
    <t>NKHT2508/02216</t>
  </si>
  <si>
    <t>NKHT2508/02217</t>
  </si>
  <si>
    <t>NKHT2508/02218</t>
  </si>
  <si>
    <t>NKHT2508/02219</t>
  </si>
  <si>
    <t>NKHT2508/02220</t>
  </si>
  <si>
    <t>NKHT2508/02221</t>
  </si>
  <si>
    <t>NKHT2508/02222</t>
  </si>
  <si>
    <t>NKHT2508/02223</t>
  </si>
  <si>
    <t>NKHT2508/02224</t>
  </si>
  <si>
    <t>NKHT2508/02225</t>
  </si>
  <si>
    <t>NKHT2508/02226</t>
  </si>
  <si>
    <t>NKHT2508/02227</t>
  </si>
  <si>
    <t>NKHT2508/02228</t>
  </si>
  <si>
    <t>NKHT2508/02229</t>
  </si>
  <si>
    <t>NKHT2508/02230</t>
  </si>
  <si>
    <t>NKHT2508/02231</t>
  </si>
  <si>
    <t>NKHT2508/02232</t>
  </si>
  <si>
    <t>NKHT2508/02233</t>
  </si>
  <si>
    <t>NKHT2508/02234</t>
  </si>
  <si>
    <t>NKHT2508/02235</t>
  </si>
  <si>
    <t>NKHT2508/02236</t>
  </si>
  <si>
    <t>NKHT2508/02237</t>
  </si>
  <si>
    <t>NKHT2508/02238</t>
  </si>
  <si>
    <t>NKHT2508/02239</t>
  </si>
  <si>
    <t>NKHT2508/02240</t>
  </si>
  <si>
    <t>NKHT2508/02241</t>
  </si>
  <si>
    <t>NKHT2508/02242</t>
  </si>
  <si>
    <t>NKHT2508/02243</t>
  </si>
  <si>
    <t>NKHT2508/02244</t>
  </si>
  <si>
    <t>NKHT2508/02245</t>
  </si>
  <si>
    <t>NKHT2508/02246</t>
  </si>
  <si>
    <t>NKHT2508/02247</t>
  </si>
  <si>
    <t>NKHT2508/02248</t>
  </si>
  <si>
    <t>NKHT2508/02249</t>
  </si>
  <si>
    <t>3967 WM+ QNH 112 Thanh Niên</t>
  </si>
  <si>
    <t>6149 WM+ BNH Mao Dộc, Quế Võ</t>
  </si>
  <si>
    <t>2AI6 WM+ NAN 400 Phạm Nguyễn Du</t>
  </si>
  <si>
    <t>2AGM WM+ BNH 1170 Quang Trung</t>
  </si>
  <si>
    <t>5592 WM+ HYN 9 Nguyễn Thiện Thuật</t>
  </si>
  <si>
    <t>5439 WM+ HNI 17A ngõ 9 Nguyễn Tri Phương</t>
  </si>
  <si>
    <t>6954 WM+ QNH 15&amp;16 KĐT MKL, Hồng Hải</t>
  </si>
  <si>
    <t>6274 WM+ TNN 190 Dương Tự Minh</t>
  </si>
  <si>
    <t>5518 WM+ AGG 141/5 Nguyễn Thái Học</t>
  </si>
  <si>
    <t>3450 WM+ HPG 261 Tôn Đức Thắng</t>
  </si>
  <si>
    <t>6018 WM+ VPC Bắc Cường, Vĩnh Tường</t>
  </si>
  <si>
    <t>2AUL WM+ SLA 12-14-16 Trần Huy Liệu</t>
  </si>
  <si>
    <t>6686 WM+ HTH 46 Nguyễn Trãi, TT Phố Châu</t>
  </si>
  <si>
    <t>2763 WM+ HNI 179 Thịnh Liệt</t>
  </si>
  <si>
    <t>2AE2 WM+ HCM 79 Đường số 1</t>
  </si>
  <si>
    <t>6123 WIN HCM 107 - 109 Độc Lập</t>
  </si>
  <si>
    <t>5723 WM+ HTH 234 Xô Viết Nghệ Tĩnh, TT N</t>
  </si>
  <si>
    <t>2AD2 WM+ BDH238 -240 Nguyễn Chí Thanh</t>
  </si>
  <si>
    <t>2797 WM+ HNI TTTM Chợ Sủi</t>
  </si>
  <si>
    <t>4661 WM+ CTO 140B/1 Nguyễn Văn Cừ</t>
  </si>
  <si>
    <t>6526 WM+ NAN Diễn Yên, Diễn Châu</t>
  </si>
  <si>
    <t>4504 WM+ HNI Xóm 4 Đông Dư</t>
  </si>
  <si>
    <t>2ABX WM+ HGG Tổ 6 Việt Lâm</t>
  </si>
  <si>
    <t>2AVW WM+ QNM Thôn Hòa Hạ, Tam Thanh</t>
  </si>
  <si>
    <t>6991 WM+ HNI Xuân Sơn, Sóc Sơn</t>
  </si>
  <si>
    <t>3970 WIN HCM 169 Nguyễn Phúc Nguyên</t>
  </si>
  <si>
    <t>5894 WM+ HDG 263 Minh Tân</t>
  </si>
  <si>
    <t>6128 WM+ HNI Mạch Lũng, Đông Anh</t>
  </si>
  <si>
    <t>5891 WM+ PTO Khu 23 Vạn Xuân</t>
  </si>
  <si>
    <t>3847 WM+ BDG Thửa 448- 449 Thuận Giao</t>
  </si>
  <si>
    <t>4637 WM+ NAN 79B Đốc Thiết</t>
  </si>
  <si>
    <t>6448 WM+ HTH TDP Phú Xuân, Lộc Hà</t>
  </si>
  <si>
    <t>5828 WM+ HGG Tổ 8 Vị Xuyên</t>
  </si>
  <si>
    <t>6900 WIN HCM 220/110 Nguyễn Văn Khối</t>
  </si>
  <si>
    <t>3733 WIN DNG 148 Dương Vân Nga</t>
  </si>
  <si>
    <t>6327 WM+ HNI 613 Phố Mía</t>
  </si>
  <si>
    <t>4553 WM+ HNI Kiot 02 - 04 HH03B Thanh Hà</t>
  </si>
  <si>
    <t>5868 WM+ TNN 602 Dương Tự Minh</t>
  </si>
  <si>
    <t>5821 WM+ QNH 438 Đặng Châu Tuệ</t>
  </si>
  <si>
    <t>6643 WM+ THA TDP Liên Hải, Nghi Sơn</t>
  </si>
  <si>
    <t>4667 WM+ HNI Ô 5 CT1 KĐT Gelexia</t>
  </si>
  <si>
    <t>3633 WM+ THA 291 Lý Nhân Tông</t>
  </si>
  <si>
    <t>5380 WM+ HNI 53 Hậu Dưỡng</t>
  </si>
  <si>
    <t>2AKE WM+ QNH 01C Phố Lý Thường Kiệt</t>
  </si>
  <si>
    <t>3635 WIN HCM 104 Thống Nhất</t>
  </si>
  <si>
    <t>2AIO WM+ QNH TM.09, A1B The Sky LuxCity</t>
  </si>
  <si>
    <t>3814 WIN HCM 63/13 Gò Dầu</t>
  </si>
  <si>
    <t>6633 WM+ TNN 127 Đường Gang Thép</t>
  </si>
  <si>
    <t>2A50 WM+ VPC TDP Trại Dật, Bình Xuyên</t>
  </si>
  <si>
    <t>4966 WM+ VPC 98 Nguyễn Trãi</t>
  </si>
  <si>
    <t>2AWB WM+ TNN 219 Trường Chinh</t>
  </si>
  <si>
    <t>3977 WM+ HCM 413/39 Lê Văn Quới</t>
  </si>
  <si>
    <t>6644 WM+ TNN Đình Cả, Võ Nhai</t>
  </si>
  <si>
    <t>5697 WM+ HTH 160 Trần Phú</t>
  </si>
  <si>
    <t>4629 WM+ TTH 50 Phan Bội Châu</t>
  </si>
  <si>
    <t>3379 WM+ HCM Vinhomes Central Park L6</t>
  </si>
  <si>
    <t>2080 WM+ HNI 347 Bạch Mai</t>
  </si>
  <si>
    <t>6394 WM+ HNI BT01-6 Hoàng Thành City</t>
  </si>
  <si>
    <t>6783 WM+ THA Vĩnh Thịnh, Vĩnh Lộc</t>
  </si>
  <si>
    <t>6190 WM+ HCM 108 Tùng Thiện Vương</t>
  </si>
  <si>
    <t>3465 WM+ HNI 671 Hoàng Hoa Thám</t>
  </si>
  <si>
    <t>5366 WM+ HNI SH4-B4 Nam Trung Yên</t>
  </si>
  <si>
    <t>2AWP WM+ TBH Hoà Bình, Hà Giang</t>
  </si>
  <si>
    <t>6960 WM+ BNH Nguyễn Văn Cừ, Gia Bình</t>
  </si>
  <si>
    <t>6333 WM+ VPC Vọng Sơn, Lập Thạch</t>
  </si>
  <si>
    <t>3194 WIN DNG 263 Ông Ích Đường</t>
  </si>
  <si>
    <t>4648 WM+ DNG 31 Nguyễn Đình Trọng</t>
  </si>
  <si>
    <t>2AFM WM+ BNH Xóm Ngoài, Đại Bái</t>
  </si>
  <si>
    <t>4459 WIN CTO 18 đường A1</t>
  </si>
  <si>
    <t>2ANV WM+ PTO Khu Km5, Hà Lộc</t>
  </si>
  <si>
    <t>6399 WM+ PTO Khu 3 Hùng Lô, Việt Trì</t>
  </si>
  <si>
    <t>3435 WM+ PTO 130 Lê Quý Đôn</t>
  </si>
  <si>
    <t>6077 WM+ QNH 175 Nguyễn Trãi</t>
  </si>
  <si>
    <t>5590 WM+ HDG 28A Tam Giang</t>
  </si>
  <si>
    <t>4656 WM+ HNI 126A Thanh Vị</t>
  </si>
  <si>
    <t>3050 WM+ CTO 119-121 Đề Thám</t>
  </si>
  <si>
    <t>1599 WM VCP KGG Rạch Giá</t>
  </si>
  <si>
    <t>6986 WM+ QNH 161 Lê Lợi</t>
  </si>
  <si>
    <t>3562 WM+ HCM 25 Lô A Trường Sơn</t>
  </si>
  <si>
    <t>4954 WM+ HNM 173 Lê Công Thanh</t>
  </si>
  <si>
    <t>4586 WM+ TQG Tổ 16 phường Tân Quang</t>
  </si>
  <si>
    <t>5990 WM+ BGG Đức Nghiêm, Hiệp Hòa</t>
  </si>
  <si>
    <t>2AU0 WM+ NAN Thượng Sơn, Đô Lương</t>
  </si>
  <si>
    <t>3907 WM+ HCM 2386-2388 Huỳnh Tấn Phát</t>
  </si>
  <si>
    <t>4255 WM+ HNI 103 ngõ 4 Phương Mai</t>
  </si>
  <si>
    <t>3962 WM+ HNI Kiot 03,04 CT1 Trung Văn</t>
  </si>
  <si>
    <t>2APE WM+ HPG 69 Hồng Bàng</t>
  </si>
  <si>
    <t>4249 WM+ HNI G9 Thanh Xuân Nam</t>
  </si>
  <si>
    <t>5578 WM+ HNI Lô 1-3/E-F, MD Complex Towe</t>
  </si>
  <si>
    <t>3911 WIN HCM Rivergate Residence</t>
  </si>
  <si>
    <t>2AHO WM+ TBH Trà Đoài, Quang Trung</t>
  </si>
  <si>
    <t>5499 WIN HCM 31A-33A Gò Dầu</t>
  </si>
  <si>
    <t>6277 WM+ CTO 31-33 Ấp Thị Tứ</t>
  </si>
  <si>
    <t>5002 WM+ BGG 338-340 Nguyễn Thị Lưu</t>
  </si>
  <si>
    <t>4136 WM+ HNI 30 Phạm Văn Đồng</t>
  </si>
  <si>
    <t>2ARL WM+ THA Kiot 6-7 Chợ Hà Phong</t>
  </si>
  <si>
    <t>2AYQ WM+ DNG 150A Dũng Sĩ Thanh Khê</t>
  </si>
  <si>
    <t>2A34 WM+ THA Chợ Già, Hoằng Hóa</t>
  </si>
  <si>
    <t>2430 WM+ HNI 17B Đoàn Thị Điểm</t>
  </si>
  <si>
    <t>5210 WM+ QNH Tổ 52 khu 5 P Cửa Ông</t>
  </si>
  <si>
    <t>2AQV WIN HNI TM01-29 Vinhomes West Point</t>
  </si>
  <si>
    <t>5266 WM+ HNI Khu 14 Thôn Yên Nhân</t>
  </si>
  <si>
    <t>2AWK WM+ HNI Ngự Tiền, Thanh Lâm</t>
  </si>
  <si>
    <t>6885 WM+ TGG 489 Quốc lộ 50</t>
  </si>
  <si>
    <t>3477 WM+ HNI 228 Vĩnh Hưng</t>
  </si>
  <si>
    <t>3876 WM+ HNI Thôn Đoài, Kim Nỗ</t>
  </si>
  <si>
    <t>4583 WM+ HNI 38 Ngô Quyền</t>
  </si>
  <si>
    <t>2AG2 WM+ KGG Lô A7.08-A7.09 Đường số 27</t>
  </si>
  <si>
    <t>3964 WM+ HCM 1192 Lê Văn Lương</t>
  </si>
  <si>
    <t>2AXX WM+ HNI Bồng Mạc, Liên Mạc</t>
  </si>
  <si>
    <t>6035 WM+ KGG Lô P2 – 36 + 37 Đường 3/2</t>
  </si>
  <si>
    <t>4930 WM+ QNH 1060-1062 Trần Phú</t>
  </si>
  <si>
    <t>6713 WIN HNI CT1B Homeland Thượng Thanh</t>
  </si>
  <si>
    <t>6477 WM+ HNI Đinh Xuyên, Ứng Hòa</t>
  </si>
  <si>
    <t>6062 WM+ HDG 83B-83C Độc Lập</t>
  </si>
  <si>
    <t>4346 WM+ KHA 21 Nguyễn Đức Cảnh</t>
  </si>
  <si>
    <t>4279 WM+ DNG K48/104 Lê Đình Dương</t>
  </si>
  <si>
    <t>4932 WM+ KGG 37 đường 3/2</t>
  </si>
  <si>
    <t>2933 WM+ DNG 485 Trần Cao Vân</t>
  </si>
  <si>
    <t>5207 WM+ HNI KDC Bắc Thăng Long</t>
  </si>
  <si>
    <t>2AQM WM+ THA Liên Minh, Hoằng Trường</t>
  </si>
  <si>
    <t>2AY9 WM+ QNM 263 Hùng Vương</t>
  </si>
  <si>
    <t>2ABH WM+ KTM 888 Hùng Vương</t>
  </si>
  <si>
    <t>2AGZ WM+ HNI Phú Nhi, Thanh Lâm</t>
  </si>
  <si>
    <t>5426 WM+ LCI 050 Phan Đình Phùng</t>
  </si>
  <si>
    <t>1548 WM VCP DNI Biên Hòa</t>
  </si>
  <si>
    <t>3370 WM+ HNI G3AB Yên Hòa Sunshine</t>
  </si>
  <si>
    <t>6026 WM+ HPG Thôn 2, Vĩnh Bảo</t>
  </si>
  <si>
    <t>5719 WM+ KHA 19 Đường A1, KDT Vĩnh Điềm</t>
  </si>
  <si>
    <t>5369 WM+ HNI Khu Phố, TT Liên Quan</t>
  </si>
  <si>
    <t>6690 WM+ THA Ngã 3 Chợ Kho, Nghi Sơn</t>
  </si>
  <si>
    <t>3281 WM+ HNI TT3 40-41 KĐG Tứ Hiệp</t>
  </si>
  <si>
    <t>6564 WM+ THA 432 Khu phố 3, TT Bến Sung</t>
  </si>
  <si>
    <t>3961 WM+ HNI 153-155 Đê La Thành</t>
  </si>
  <si>
    <t>2AGP WM+ HNI 28 Ngách 158/38 Nguyễn Sơn</t>
  </si>
  <si>
    <t>2AQL WM+ HNI Xuân Dương, Kim Lũ</t>
  </si>
  <si>
    <t>2AMJ WM+ THA Thái Lai, Thái Hòa</t>
  </si>
  <si>
    <t>6048 WM+ TBH Minh Tân 2</t>
  </si>
  <si>
    <t>2165 WM+ HNI 163 Tân Mai</t>
  </si>
  <si>
    <t>6922 WM+ THA Uy Nam, Quảng Xương</t>
  </si>
  <si>
    <t>6736 WM+ KHA 166 – 168 Tôn Đức Thắng</t>
  </si>
  <si>
    <t>6385 WM+ THA 496 Bà Triệu, Hậu Lộc</t>
  </si>
  <si>
    <t>2ADX WM+ QNI 01 Bích Khê</t>
  </si>
  <si>
    <t>6462 WM+ HNI Khê Ngoại 1, Mê Linh</t>
  </si>
  <si>
    <t>4489 WM+ DNG 253 Huỳnh Ngọc Huệ</t>
  </si>
  <si>
    <t>2ARP WM+ HNI 176 -178 Vân Hòa</t>
  </si>
  <si>
    <t>4121 WM+ HNI 61 Do Nha</t>
  </si>
  <si>
    <t>5903 WM+ HDG 394 TT Phủ, Bình Giang</t>
  </si>
  <si>
    <t>6728 WM+ HNI 55 Đường 422 Tân Lập</t>
  </si>
  <si>
    <t>3704 WIN DNG 103 Nguyễn Huy Tưởng</t>
  </si>
  <si>
    <t>5487 WM+ HNI 155 Xóm Đậu</t>
  </si>
  <si>
    <t>4152 WM+ HCM 186 đường số 1</t>
  </si>
  <si>
    <t>6683 WM+ HNI Ứng Hòa, Chương Mỹ</t>
  </si>
  <si>
    <t>5993 WM+ HNI Thống Nhất, Sóc Sơn</t>
  </si>
  <si>
    <t>6574 WM+ QBH 97 Hùng Vương</t>
  </si>
  <si>
    <t>5858 WM+ HDG 349 Trần Hưng Đạo</t>
  </si>
  <si>
    <t>1705 WM VTU Gateway Vũng Tàu</t>
  </si>
  <si>
    <t>6246 WM+ AGG 210 Thục Phán</t>
  </si>
  <si>
    <t>4475 WM+ DNG 220 Thanh Thủy</t>
  </si>
  <si>
    <t>2AGV WM+ HNI Số 1, Ngách 22/163 Khuyến L</t>
  </si>
  <si>
    <t>6297 WM+ YBI 28 Tuệ Tĩnh</t>
  </si>
  <si>
    <t>5926 WM+ QNH 162 Nguyễn Văn Trỗi</t>
  </si>
  <si>
    <t>2669 WM+ HCM 86 Trần Quang Diệu</t>
  </si>
  <si>
    <t>2AT8 WM+ NAN Đường Tái Định Cư, Diễn Thà</t>
  </si>
  <si>
    <t>6503 WM+ DNG 143 Thái Thị Bôi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</si>
</sst>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6" formatCode="#,##0.0000\ ;[Red]\-#,##0.0000\ "/>
    <numFmt numFmtId="169" formatCode="#,##0.00\ ;[Red]\-#,##0.00\ "/>
  </numFmts>
  <fonts count="12">
    <font>
      <sz val="12"/>
      <name val="Calibri"/>
    </font>
    <font>
      <sz val="11"/>
      <color theme="1"/>
      <name val="Calibri"/>
      <family val="2"/>
      <scheme val="minor"/>
    </font>
    <font>
      <sz val="12"/>
      <name val="Calibri"/>
    </font>
    <font>
      <sz val="11"/>
      <name val="Calibri"/>
    </font>
    <font>
      <b/>
      <sz val="11"/>
      <color rgb="FFFFFFFF"/>
      <name val="Calibri"/>
    </font>
    <font>
      <sz val="12"/>
      <name val="Calibri"/>
      <family val="2"/>
    </font>
    <font>
      <sz val="8"/>
      <color rgb="FF000000"/>
      <name val="Microsoft Sans Serif"/>
      <family val="2"/>
    </font>
    <font>
      <sz val="11"/>
      <color indexed="8"/>
      <name val="Calibri"/>
      <family val="2"/>
    </font>
    <font>
      <b/>
      <sz val="12"/>
      <name val="Times New Roman"/>
      <family val="1"/>
    </font>
    <font>
      <b/>
      <sz val="12"/>
      <color indexed="8"/>
      <name val="Times New Roman"/>
      <family val="1"/>
    </font>
    <font>
      <sz val="11"/>
      <color indexed="8"/>
      <name val="Times New Roman"/>
      <family val="1"/>
    </font>
    <font>
      <sz val="12"/>
      <color indexed="8"/>
      <name val="Times New Roman"/>
      <family val="1"/>
    </font>
  </fonts>
  <fills count="7">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rgb="FFC2CFF8"/>
        <bgColor indexed="64"/>
      </patternFill>
    </fill>
    <fill>
      <patternFill patternType="solid">
        <fgColor theme="9" tint="0.59999389629810485"/>
        <bgColor indexed="64"/>
      </patternFill>
    </fill>
    <fill>
      <patternFill patternType="solid">
        <fgColor theme="7" tint="0.79998168889431442"/>
        <bgColor indexed="64"/>
      </patternFill>
    </fill>
  </fills>
  <borders count="7">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6">
    <xf numFmtId="0" fontId="0" fillId="0" borderId="0"/>
    <xf numFmtId="0" fontId="3" fillId="0" borderId="1"/>
    <xf numFmtId="0" fontId="2" fillId="0" borderId="1"/>
    <xf numFmtId="43" fontId="5" fillId="0" borderId="1" applyFont="0" applyFill="0" applyBorder="0" applyAlignment="0" applyProtection="0"/>
    <xf numFmtId="0" fontId="1" fillId="0" borderId="1"/>
    <xf numFmtId="0" fontId="7" fillId="0" borderId="1"/>
  </cellStyleXfs>
  <cellXfs count="48">
    <xf numFmtId="0" fontId="0" fillId="0" borderId="0" xfId="0"/>
    <xf numFmtId="0" fontId="0" fillId="0" borderId="0" xfId="0"/>
    <xf numFmtId="0" fontId="3" fillId="0" borderId="1" xfId="1" applyNumberFormat="1" applyFont="1"/>
    <xf numFmtId="0" fontId="3" fillId="0" borderId="1" xfId="1" applyNumberFormat="1" applyFont="1" applyAlignment="1">
      <alignment horizontal="center"/>
    </xf>
    <xf numFmtId="0" fontId="4" fillId="2" borderId="1" xfId="1" applyNumberFormat="1" applyFont="1" applyFill="1" applyAlignment="1">
      <alignment horizontal="center" vertical="center"/>
    </xf>
    <xf numFmtId="0" fontId="0" fillId="0" borderId="0" xfId="0" applyNumberFormat="1" applyFont="1"/>
    <xf numFmtId="0" fontId="0" fillId="0" borderId="1" xfId="0" applyNumberFormat="1" applyFont="1" applyBorder="1" applyAlignment="1">
      <alignment horizontal="center"/>
    </xf>
    <xf numFmtId="0" fontId="3" fillId="0" borderId="0" xfId="1" applyNumberFormat="1" applyFont="1" applyBorder="1" applyAlignment="1">
      <alignment horizontal="center"/>
    </xf>
    <xf numFmtId="0" fontId="0" fillId="0" borderId="1" xfId="0" applyNumberFormat="1" applyFont="1" applyBorder="1"/>
    <xf numFmtId="0" fontId="3" fillId="0" borderId="0" xfId="1" applyNumberFormat="1" applyFont="1" applyBorder="1"/>
    <xf numFmtId="0" fontId="0" fillId="0" borderId="0" xfId="0" applyNumberFormat="1"/>
    <xf numFmtId="0" fontId="6" fillId="4" borderId="2" xfId="4" applyFont="1" applyFill="1" applyBorder="1" applyAlignment="1">
      <alignment horizontal="center" vertical="center" wrapText="1"/>
    </xf>
    <xf numFmtId="0" fontId="6" fillId="4" borderId="1" xfId="4" applyFont="1" applyFill="1" applyAlignment="1">
      <alignment horizontal="center" vertical="center" wrapText="1"/>
    </xf>
    <xf numFmtId="0" fontId="1" fillId="0" borderId="1" xfId="4"/>
    <xf numFmtId="0" fontId="6" fillId="0" borderId="3" xfId="4" applyFont="1" applyBorder="1" applyAlignment="1">
      <alignment horizontal="left" vertical="center"/>
    </xf>
    <xf numFmtId="0" fontId="6" fillId="0" borderId="1" xfId="4" quotePrefix="1" applyFont="1" applyAlignment="1">
      <alignment horizontal="left" vertical="center"/>
    </xf>
    <xf numFmtId="0" fontId="6" fillId="0" borderId="4" xfId="4" applyFont="1" applyBorder="1" applyAlignment="1">
      <alignment horizontal="left" vertical="center"/>
    </xf>
    <xf numFmtId="0" fontId="6" fillId="0" borderId="1" xfId="4" applyFont="1" applyAlignment="1">
      <alignment horizontal="left" vertical="center"/>
    </xf>
    <xf numFmtId="0" fontId="6" fillId="0" borderId="3" xfId="4" quotePrefix="1" applyFont="1" applyBorder="1" applyAlignment="1">
      <alignment horizontal="left" vertical="center"/>
    </xf>
    <xf numFmtId="49" fontId="8" fillId="0" borderId="5" xfId="5" applyNumberFormat="1" applyFont="1" applyBorder="1" applyAlignment="1" applyProtection="1">
      <alignment horizontal="center" vertical="center"/>
      <protection hidden="1"/>
    </xf>
    <xf numFmtId="14" fontId="8" fillId="5" borderId="5" xfId="5" applyNumberFormat="1" applyFont="1" applyFill="1" applyBorder="1" applyAlignment="1" applyProtection="1">
      <alignment horizontal="center" vertical="center"/>
      <protection hidden="1"/>
    </xf>
    <xf numFmtId="49" fontId="8" fillId="5" borderId="5" xfId="5" applyNumberFormat="1" applyFont="1" applyFill="1" applyBorder="1" applyAlignment="1" applyProtection="1">
      <alignment horizontal="center" vertical="center"/>
      <protection hidden="1"/>
    </xf>
    <xf numFmtId="0" fontId="8" fillId="5" borderId="5" xfId="5" applyFont="1" applyFill="1" applyBorder="1" applyAlignment="1" applyProtection="1">
      <alignment horizontal="center" vertical="center"/>
      <protection hidden="1"/>
    </xf>
    <xf numFmtId="0" fontId="8" fillId="0" borderId="5" xfId="5" applyFont="1" applyBorder="1" applyAlignment="1" applyProtection="1">
      <alignment horizontal="center" vertical="center"/>
      <protection hidden="1"/>
    </xf>
    <xf numFmtId="166" fontId="8" fillId="0" borderId="5" xfId="5" applyNumberFormat="1" applyFont="1" applyBorder="1" applyAlignment="1" applyProtection="1">
      <alignment horizontal="center" vertical="center"/>
      <protection hidden="1"/>
    </xf>
    <xf numFmtId="0" fontId="9" fillId="0" borderId="1" xfId="5" applyFont="1" applyAlignment="1" applyProtection="1">
      <alignment horizontal="center"/>
      <protection hidden="1"/>
    </xf>
    <xf numFmtId="0" fontId="10" fillId="0" borderId="1" xfId="5" applyFont="1" applyAlignment="1">
      <alignment horizontal="center"/>
    </xf>
    <xf numFmtId="0" fontId="9" fillId="0" borderId="5" xfId="5" applyFont="1" applyBorder="1" applyAlignment="1" applyProtection="1">
      <alignment horizontal="center"/>
      <protection hidden="1"/>
    </xf>
    <xf numFmtId="49" fontId="10" fillId="0" borderId="1" xfId="5" applyNumberFormat="1" applyFont="1" applyAlignment="1">
      <alignment horizontal="center" vertical="center"/>
    </xf>
    <xf numFmtId="49" fontId="11" fillId="0" borderId="6" xfId="5" applyNumberFormat="1" applyFont="1" applyBorder="1" applyAlignment="1">
      <alignment horizontal="center" vertical="center"/>
    </xf>
    <xf numFmtId="49" fontId="11" fillId="3" borderId="1" xfId="5" applyNumberFormat="1" applyFont="1" applyFill="1" applyAlignment="1">
      <alignment horizontal="center" vertical="center"/>
    </xf>
    <xf numFmtId="14" fontId="11" fillId="6" borderId="6" xfId="5" applyNumberFormat="1" applyFont="1" applyFill="1" applyBorder="1" applyAlignment="1">
      <alignment horizontal="center" vertical="center"/>
    </xf>
    <xf numFmtId="49" fontId="11" fillId="0" borderId="6" xfId="5" applyNumberFormat="1" applyFont="1" applyBorder="1" applyAlignment="1">
      <alignment horizontal="left" vertical="center"/>
    </xf>
    <xf numFmtId="14" fontId="11" fillId="0" borderId="6" xfId="5" applyNumberFormat="1" applyFont="1" applyBorder="1" applyAlignment="1">
      <alignment horizontal="center" vertical="center"/>
    </xf>
    <xf numFmtId="0" fontId="11" fillId="0" borderId="6" xfId="5" applyFont="1" applyBorder="1" applyAlignment="1">
      <alignment horizontal="right" vertical="center"/>
    </xf>
    <xf numFmtId="49" fontId="11" fillId="0" borderId="6" xfId="5" applyNumberFormat="1" applyFont="1" applyBorder="1" applyAlignment="1">
      <alignment horizontal="right" vertical="center"/>
    </xf>
    <xf numFmtId="0" fontId="11" fillId="3" borderId="1" xfId="5" applyFont="1" applyFill="1" applyAlignment="1">
      <alignment horizontal="right" vertical="center"/>
    </xf>
    <xf numFmtId="49" fontId="11" fillId="3" borderId="1" xfId="5" applyNumberFormat="1" applyFont="1" applyFill="1" applyAlignment="1">
      <alignment horizontal="right" vertical="center"/>
    </xf>
    <xf numFmtId="49" fontId="10" fillId="3" borderId="6" xfId="5" applyNumberFormat="1" applyFont="1" applyFill="1" applyBorder="1" applyAlignment="1">
      <alignment horizontal="right"/>
    </xf>
    <xf numFmtId="49" fontId="10" fillId="0" borderId="6" xfId="5" applyNumberFormat="1" applyFont="1" applyBorder="1" applyAlignment="1">
      <alignment horizontal="right"/>
    </xf>
    <xf numFmtId="0" fontId="10" fillId="0" borderId="6" xfId="5" applyFont="1" applyBorder="1" applyAlignment="1">
      <alignment horizontal="right"/>
    </xf>
    <xf numFmtId="44" fontId="11" fillId="0" borderId="6" xfId="5" applyNumberFormat="1" applyFont="1" applyBorder="1" applyAlignment="1">
      <alignment horizontal="left" vertical="center"/>
    </xf>
    <xf numFmtId="0" fontId="10" fillId="0" borderId="1" xfId="5" applyFont="1" applyAlignment="1">
      <alignment horizontal="right"/>
    </xf>
    <xf numFmtId="49" fontId="11" fillId="3" borderId="6" xfId="5" applyNumberFormat="1" applyFont="1" applyFill="1" applyBorder="1" applyAlignment="1">
      <alignment horizontal="left" vertical="center"/>
    </xf>
    <xf numFmtId="14" fontId="3" fillId="0" borderId="1" xfId="1" applyNumberFormat="1" applyFont="1" applyAlignment="1">
      <alignment horizontal="center"/>
    </xf>
    <xf numFmtId="169" fontId="8" fillId="0" borderId="5" xfId="5" applyNumberFormat="1" applyFont="1" applyBorder="1" applyAlignment="1" applyProtection="1">
      <alignment horizontal="center" vertical="center"/>
      <protection hidden="1"/>
    </xf>
    <xf numFmtId="169" fontId="11" fillId="0" borderId="6" xfId="5" applyNumberFormat="1" applyFont="1" applyBorder="1" applyAlignment="1">
      <alignment horizontal="right" vertical="center"/>
    </xf>
    <xf numFmtId="44" fontId="11" fillId="0" borderId="6" xfId="5" applyNumberFormat="1" applyFont="1" applyBorder="1" applyAlignment="1">
      <alignment horizontal="center" vertical="center"/>
    </xf>
  </cellXfs>
  <cellStyles count="6">
    <cellStyle name="Comma 2" xfId="3"/>
    <cellStyle name="Normal" xfId="0" builtinId="0"/>
    <cellStyle name="Normal 2" xfId="1"/>
    <cellStyle name="Normal 2 2" xfId="5"/>
    <cellStyle name="Normal 3" xfId="2"/>
    <cellStyle name="Normal 4"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01.08/01.08.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ã đối tượng"/>
      <sheetName val="Vat_tu__hang_hoa__dich_vu"/>
      <sheetName val="Khach_hang"/>
      <sheetName val="Data"/>
      <sheetName val="01.08.2025"/>
      <sheetName val="Sheet2"/>
    </sheetNames>
    <sheetDataSet>
      <sheetData sheetId="0"/>
      <sheetData sheetId="1" refreshError="1"/>
      <sheetData sheetId="2" refreshError="1"/>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HX326"/>
  <sheetViews>
    <sheetView tabSelected="1" topLeftCell="AG1" zoomScale="83" zoomScaleNormal="83" workbookViewId="0">
      <pane ySplit="1" topLeftCell="A2" activePane="bottomLeft" state="frozen"/>
      <selection activeCell="C1" sqref="C1"/>
      <selection pane="bottomLeft" activeCell="AM82" sqref="AM82"/>
    </sheetView>
  </sheetViews>
  <sheetFormatPr defaultRowHeight="15.75"/>
  <cols>
    <col min="1" max="1" width="14" style="28" hidden="1" customWidth="1"/>
    <col min="2" max="2" width="19.25" style="29" hidden="1" customWidth="1"/>
    <col min="3" max="3" width="14.625" style="29" customWidth="1"/>
    <col min="4" max="5" width="20.625" style="29" customWidth="1"/>
    <col min="6" max="6" width="16.5" style="31" customWidth="1"/>
    <col min="7" max="7" width="16.25" style="31" customWidth="1"/>
    <col min="8" max="8" width="18.75" style="32" customWidth="1"/>
    <col min="9" max="9" width="16.5" style="31" customWidth="1"/>
    <col min="10" max="10" width="18.75" style="32" customWidth="1"/>
    <col min="11" max="11" width="17.125" style="32" customWidth="1"/>
    <col min="12" max="12" width="13.875" style="32" customWidth="1"/>
    <col min="13" max="13" width="13.125" style="32" customWidth="1"/>
    <col min="14" max="14" width="16.125" style="33" customWidth="1"/>
    <col min="15" max="15" width="17.375" style="32" customWidth="1"/>
    <col min="16" max="16" width="22.5" style="32" customWidth="1"/>
    <col min="17" max="17" width="20.625" style="32" customWidth="1"/>
    <col min="18" max="18" width="14.125" style="32" customWidth="1"/>
    <col min="19" max="19" width="37.875" style="32" bestFit="1" customWidth="1"/>
    <col min="20" max="22" width="25.25" style="32" customWidth="1"/>
    <col min="23" max="23" width="32.125" style="32" customWidth="1"/>
    <col min="24" max="24" width="20.625" style="32" customWidth="1"/>
    <col min="25" max="25" width="20.375" style="32" customWidth="1"/>
    <col min="26" max="26" width="21.125" style="32" customWidth="1"/>
    <col min="27" max="27" width="18.125" style="29" bestFit="1" customWidth="1"/>
    <col min="28" max="28" width="17.75" style="29" bestFit="1" customWidth="1"/>
    <col min="29" max="29" width="25" style="29" customWidth="1"/>
    <col min="30" max="30" width="11.25" style="29" customWidth="1"/>
    <col min="31" max="31" width="9.625" style="34" customWidth="1"/>
    <col min="32" max="32" width="19.625" style="34" customWidth="1"/>
    <col min="33" max="33" width="16" style="34" customWidth="1"/>
    <col min="34" max="34" width="19" style="46" customWidth="1"/>
    <col min="35" max="35" width="12.75" style="34" customWidth="1"/>
    <col min="36" max="36" width="20.75" style="34" customWidth="1"/>
    <col min="37" max="37" width="12.75" style="35" customWidth="1"/>
    <col min="38" max="38" width="16.75" style="35" customWidth="1"/>
    <col min="39" max="39" width="31.25" style="34" customWidth="1"/>
    <col min="40" max="40" width="20.25" style="34" customWidth="1"/>
    <col min="41" max="41" width="17.75" style="35" customWidth="1"/>
    <col min="42" max="42" width="32.625" style="35" customWidth="1"/>
    <col min="43" max="43" width="17.25" style="39" customWidth="1"/>
    <col min="44" max="44" width="13.5" style="39" customWidth="1"/>
    <col min="45" max="45" width="13.875" style="39" customWidth="1"/>
    <col min="46" max="47" width="17.25" style="39" customWidth="1"/>
    <col min="48" max="48" width="32.625" style="35" customWidth="1"/>
    <col min="49" max="232" width="7.875" style="40" customWidth="1"/>
    <col min="233" max="257" width="9" style="42"/>
    <col min="258" max="259" width="0" style="42" hidden="1" customWidth="1"/>
    <col min="260" max="261" width="20.625" style="42" customWidth="1"/>
    <col min="262" max="262" width="16.5" style="42" customWidth="1"/>
    <col min="263" max="263" width="16.25" style="42" customWidth="1"/>
    <col min="264" max="264" width="18.75" style="42" customWidth="1"/>
    <col min="265" max="265" width="16.5" style="42" customWidth="1"/>
    <col min="266" max="266" width="18.75" style="42" customWidth="1"/>
    <col min="267" max="267" width="17.125" style="42" customWidth="1"/>
    <col min="268" max="268" width="13.875" style="42" customWidth="1"/>
    <col min="269" max="269" width="13.125" style="42" customWidth="1"/>
    <col min="270" max="270" width="16.125" style="42" customWidth="1"/>
    <col min="271" max="271" width="17.375" style="42" customWidth="1"/>
    <col min="272" max="272" width="22.5" style="42" customWidth="1"/>
    <col min="273" max="273" width="20.625" style="42" customWidth="1"/>
    <col min="274" max="274" width="14.125" style="42" customWidth="1"/>
    <col min="275" max="275" width="37.875" style="42" bestFit="1" customWidth="1"/>
    <col min="276" max="278" width="25.25" style="42" customWidth="1"/>
    <col min="279" max="279" width="32.125" style="42" customWidth="1"/>
    <col min="280" max="280" width="20.625" style="42" customWidth="1"/>
    <col min="281" max="281" width="20.375" style="42" customWidth="1"/>
    <col min="282" max="282" width="21.125" style="42" customWidth="1"/>
    <col min="283" max="283" width="18.125" style="42" bestFit="1" customWidth="1"/>
    <col min="284" max="284" width="17.75" style="42" bestFit="1" customWidth="1"/>
    <col min="285" max="285" width="25" style="42" customWidth="1"/>
    <col min="286" max="286" width="11.25" style="42" customWidth="1"/>
    <col min="287" max="287" width="9.625" style="42" customWidth="1"/>
    <col min="288" max="288" width="19.625" style="42" customWidth="1"/>
    <col min="289" max="289" width="16" style="42" customWidth="1"/>
    <col min="290" max="290" width="19" style="42" customWidth="1"/>
    <col min="291" max="291" width="12.75" style="42" customWidth="1"/>
    <col min="292" max="292" width="20.75" style="42" customWidth="1"/>
    <col min="293" max="293" width="12.75" style="42" customWidth="1"/>
    <col min="294" max="294" width="16.75" style="42" customWidth="1"/>
    <col min="295" max="295" width="31.25" style="42" customWidth="1"/>
    <col min="296" max="296" width="20.25" style="42" customWidth="1"/>
    <col min="297" max="297" width="17.75" style="42" customWidth="1"/>
    <col min="298" max="298" width="32.625" style="42" customWidth="1"/>
    <col min="299" max="299" width="17.25" style="42" customWidth="1"/>
    <col min="300" max="300" width="13.5" style="42" customWidth="1"/>
    <col min="301" max="301" width="13.875" style="42" customWidth="1"/>
    <col min="302" max="303" width="17.25" style="42" customWidth="1"/>
    <col min="304" max="304" width="32.625" style="42" customWidth="1"/>
    <col min="305" max="488" width="7.875" style="42" customWidth="1"/>
    <col min="489" max="513" width="9" style="42"/>
    <col min="514" max="515" width="0" style="42" hidden="1" customWidth="1"/>
    <col min="516" max="517" width="20.625" style="42" customWidth="1"/>
    <col min="518" max="518" width="16.5" style="42" customWidth="1"/>
    <col min="519" max="519" width="16.25" style="42" customWidth="1"/>
    <col min="520" max="520" width="18.75" style="42" customWidth="1"/>
    <col min="521" max="521" width="16.5" style="42" customWidth="1"/>
    <col min="522" max="522" width="18.75" style="42" customWidth="1"/>
    <col min="523" max="523" width="17.125" style="42" customWidth="1"/>
    <col min="524" max="524" width="13.875" style="42" customWidth="1"/>
    <col min="525" max="525" width="13.125" style="42" customWidth="1"/>
    <col min="526" max="526" width="16.125" style="42" customWidth="1"/>
    <col min="527" max="527" width="17.375" style="42" customWidth="1"/>
    <col min="528" max="528" width="22.5" style="42" customWidth="1"/>
    <col min="529" max="529" width="20.625" style="42" customWidth="1"/>
    <col min="530" max="530" width="14.125" style="42" customWidth="1"/>
    <col min="531" max="531" width="37.875" style="42" bestFit="1" customWidth="1"/>
    <col min="532" max="534" width="25.25" style="42" customWidth="1"/>
    <col min="535" max="535" width="32.125" style="42" customWidth="1"/>
    <col min="536" max="536" width="20.625" style="42" customWidth="1"/>
    <col min="537" max="537" width="20.375" style="42" customWidth="1"/>
    <col min="538" max="538" width="21.125" style="42" customWidth="1"/>
    <col min="539" max="539" width="18.125" style="42" bestFit="1" customWidth="1"/>
    <col min="540" max="540" width="17.75" style="42" bestFit="1" customWidth="1"/>
    <col min="541" max="541" width="25" style="42" customWidth="1"/>
    <col min="542" max="542" width="11.25" style="42" customWidth="1"/>
    <col min="543" max="543" width="9.625" style="42" customWidth="1"/>
    <col min="544" max="544" width="19.625" style="42" customWidth="1"/>
    <col min="545" max="545" width="16" style="42" customWidth="1"/>
    <col min="546" max="546" width="19" style="42" customWidth="1"/>
    <col min="547" max="547" width="12.75" style="42" customWidth="1"/>
    <col min="548" max="548" width="20.75" style="42" customWidth="1"/>
    <col min="549" max="549" width="12.75" style="42" customWidth="1"/>
    <col min="550" max="550" width="16.75" style="42" customWidth="1"/>
    <col min="551" max="551" width="31.25" style="42" customWidth="1"/>
    <col min="552" max="552" width="20.25" style="42" customWidth="1"/>
    <col min="553" max="553" width="17.75" style="42" customWidth="1"/>
    <col min="554" max="554" width="32.625" style="42" customWidth="1"/>
    <col min="555" max="555" width="17.25" style="42" customWidth="1"/>
    <col min="556" max="556" width="13.5" style="42" customWidth="1"/>
    <col min="557" max="557" width="13.875" style="42" customWidth="1"/>
    <col min="558" max="559" width="17.25" style="42" customWidth="1"/>
    <col min="560" max="560" width="32.625" style="42" customWidth="1"/>
    <col min="561" max="744" width="7.875" style="42" customWidth="1"/>
    <col min="745" max="769" width="9" style="42"/>
    <col min="770" max="771" width="0" style="42" hidden="1" customWidth="1"/>
    <col min="772" max="773" width="20.625" style="42" customWidth="1"/>
    <col min="774" max="774" width="16.5" style="42" customWidth="1"/>
    <col min="775" max="775" width="16.25" style="42" customWidth="1"/>
    <col min="776" max="776" width="18.75" style="42" customWidth="1"/>
    <col min="777" max="777" width="16.5" style="42" customWidth="1"/>
    <col min="778" max="778" width="18.75" style="42" customWidth="1"/>
    <col min="779" max="779" width="17.125" style="42" customWidth="1"/>
    <col min="780" max="780" width="13.875" style="42" customWidth="1"/>
    <col min="781" max="781" width="13.125" style="42" customWidth="1"/>
    <col min="782" max="782" width="16.125" style="42" customWidth="1"/>
    <col min="783" max="783" width="17.375" style="42" customWidth="1"/>
    <col min="784" max="784" width="22.5" style="42" customWidth="1"/>
    <col min="785" max="785" width="20.625" style="42" customWidth="1"/>
    <col min="786" max="786" width="14.125" style="42" customWidth="1"/>
    <col min="787" max="787" width="37.875" style="42" bestFit="1" customWidth="1"/>
    <col min="788" max="790" width="25.25" style="42" customWidth="1"/>
    <col min="791" max="791" width="32.125" style="42" customWidth="1"/>
    <col min="792" max="792" width="20.625" style="42" customWidth="1"/>
    <col min="793" max="793" width="20.375" style="42" customWidth="1"/>
    <col min="794" max="794" width="21.125" style="42" customWidth="1"/>
    <col min="795" max="795" width="18.125" style="42" bestFit="1" customWidth="1"/>
    <col min="796" max="796" width="17.75" style="42" bestFit="1" customWidth="1"/>
    <col min="797" max="797" width="25" style="42" customWidth="1"/>
    <col min="798" max="798" width="11.25" style="42" customWidth="1"/>
    <col min="799" max="799" width="9.625" style="42" customWidth="1"/>
    <col min="800" max="800" width="19.625" style="42" customWidth="1"/>
    <col min="801" max="801" width="16" style="42" customWidth="1"/>
    <col min="802" max="802" width="19" style="42" customWidth="1"/>
    <col min="803" max="803" width="12.75" style="42" customWidth="1"/>
    <col min="804" max="804" width="20.75" style="42" customWidth="1"/>
    <col min="805" max="805" width="12.75" style="42" customWidth="1"/>
    <col min="806" max="806" width="16.75" style="42" customWidth="1"/>
    <col min="807" max="807" width="31.25" style="42" customWidth="1"/>
    <col min="808" max="808" width="20.25" style="42" customWidth="1"/>
    <col min="809" max="809" width="17.75" style="42" customWidth="1"/>
    <col min="810" max="810" width="32.625" style="42" customWidth="1"/>
    <col min="811" max="811" width="17.25" style="42" customWidth="1"/>
    <col min="812" max="812" width="13.5" style="42" customWidth="1"/>
    <col min="813" max="813" width="13.875" style="42" customWidth="1"/>
    <col min="814" max="815" width="17.25" style="42" customWidth="1"/>
    <col min="816" max="816" width="32.625" style="42" customWidth="1"/>
    <col min="817" max="1000" width="7.875" style="42" customWidth="1"/>
    <col min="1001" max="1025" width="9" style="42"/>
    <col min="1026" max="1027" width="0" style="42" hidden="1" customWidth="1"/>
    <col min="1028" max="1029" width="20.625" style="42" customWidth="1"/>
    <col min="1030" max="1030" width="16.5" style="42" customWidth="1"/>
    <col min="1031" max="1031" width="16.25" style="42" customWidth="1"/>
    <col min="1032" max="1032" width="18.75" style="42" customWidth="1"/>
    <col min="1033" max="1033" width="16.5" style="42" customWidth="1"/>
    <col min="1034" max="1034" width="18.75" style="42" customWidth="1"/>
    <col min="1035" max="1035" width="17.125" style="42" customWidth="1"/>
    <col min="1036" max="1036" width="13.875" style="42" customWidth="1"/>
    <col min="1037" max="1037" width="13.125" style="42" customWidth="1"/>
    <col min="1038" max="1038" width="16.125" style="42" customWidth="1"/>
    <col min="1039" max="1039" width="17.375" style="42" customWidth="1"/>
    <col min="1040" max="1040" width="22.5" style="42" customWidth="1"/>
    <col min="1041" max="1041" width="20.625" style="42" customWidth="1"/>
    <col min="1042" max="1042" width="14.125" style="42" customWidth="1"/>
    <col min="1043" max="1043" width="37.875" style="42" bestFit="1" customWidth="1"/>
    <col min="1044" max="1046" width="25.25" style="42" customWidth="1"/>
    <col min="1047" max="1047" width="32.125" style="42" customWidth="1"/>
    <col min="1048" max="1048" width="20.625" style="42" customWidth="1"/>
    <col min="1049" max="1049" width="20.375" style="42" customWidth="1"/>
    <col min="1050" max="1050" width="21.125" style="42" customWidth="1"/>
    <col min="1051" max="1051" width="18.125" style="42" bestFit="1" customWidth="1"/>
    <col min="1052" max="1052" width="17.75" style="42" bestFit="1" customWidth="1"/>
    <col min="1053" max="1053" width="25" style="42" customWidth="1"/>
    <col min="1054" max="1054" width="11.25" style="42" customWidth="1"/>
    <col min="1055" max="1055" width="9.625" style="42" customWidth="1"/>
    <col min="1056" max="1056" width="19.625" style="42" customWidth="1"/>
    <col min="1057" max="1057" width="16" style="42" customWidth="1"/>
    <col min="1058" max="1058" width="19" style="42" customWidth="1"/>
    <col min="1059" max="1059" width="12.75" style="42" customWidth="1"/>
    <col min="1060" max="1060" width="20.75" style="42" customWidth="1"/>
    <col min="1061" max="1061" width="12.75" style="42" customWidth="1"/>
    <col min="1062" max="1062" width="16.75" style="42" customWidth="1"/>
    <col min="1063" max="1063" width="31.25" style="42" customWidth="1"/>
    <col min="1064" max="1064" width="20.25" style="42" customWidth="1"/>
    <col min="1065" max="1065" width="17.75" style="42" customWidth="1"/>
    <col min="1066" max="1066" width="32.625" style="42" customWidth="1"/>
    <col min="1067" max="1067" width="17.25" style="42" customWidth="1"/>
    <col min="1068" max="1068" width="13.5" style="42" customWidth="1"/>
    <col min="1069" max="1069" width="13.875" style="42" customWidth="1"/>
    <col min="1070" max="1071" width="17.25" style="42" customWidth="1"/>
    <col min="1072" max="1072" width="32.625" style="42" customWidth="1"/>
    <col min="1073" max="1256" width="7.875" style="42" customWidth="1"/>
    <col min="1257" max="1281" width="9" style="42"/>
    <col min="1282" max="1283" width="0" style="42" hidden="1" customWidth="1"/>
    <col min="1284" max="1285" width="20.625" style="42" customWidth="1"/>
    <col min="1286" max="1286" width="16.5" style="42" customWidth="1"/>
    <col min="1287" max="1287" width="16.25" style="42" customWidth="1"/>
    <col min="1288" max="1288" width="18.75" style="42" customWidth="1"/>
    <col min="1289" max="1289" width="16.5" style="42" customWidth="1"/>
    <col min="1290" max="1290" width="18.75" style="42" customWidth="1"/>
    <col min="1291" max="1291" width="17.125" style="42" customWidth="1"/>
    <col min="1292" max="1292" width="13.875" style="42" customWidth="1"/>
    <col min="1293" max="1293" width="13.125" style="42" customWidth="1"/>
    <col min="1294" max="1294" width="16.125" style="42" customWidth="1"/>
    <col min="1295" max="1295" width="17.375" style="42" customWidth="1"/>
    <col min="1296" max="1296" width="22.5" style="42" customWidth="1"/>
    <col min="1297" max="1297" width="20.625" style="42" customWidth="1"/>
    <col min="1298" max="1298" width="14.125" style="42" customWidth="1"/>
    <col min="1299" max="1299" width="37.875" style="42" bestFit="1" customWidth="1"/>
    <col min="1300" max="1302" width="25.25" style="42" customWidth="1"/>
    <col min="1303" max="1303" width="32.125" style="42" customWidth="1"/>
    <col min="1304" max="1304" width="20.625" style="42" customWidth="1"/>
    <col min="1305" max="1305" width="20.375" style="42" customWidth="1"/>
    <col min="1306" max="1306" width="21.125" style="42" customWidth="1"/>
    <col min="1307" max="1307" width="18.125" style="42" bestFit="1" customWidth="1"/>
    <col min="1308" max="1308" width="17.75" style="42" bestFit="1" customWidth="1"/>
    <col min="1309" max="1309" width="25" style="42" customWidth="1"/>
    <col min="1310" max="1310" width="11.25" style="42" customWidth="1"/>
    <col min="1311" max="1311" width="9.625" style="42" customWidth="1"/>
    <col min="1312" max="1312" width="19.625" style="42" customWidth="1"/>
    <col min="1313" max="1313" width="16" style="42" customWidth="1"/>
    <col min="1314" max="1314" width="19" style="42" customWidth="1"/>
    <col min="1315" max="1315" width="12.75" style="42" customWidth="1"/>
    <col min="1316" max="1316" width="20.75" style="42" customWidth="1"/>
    <col min="1317" max="1317" width="12.75" style="42" customWidth="1"/>
    <col min="1318" max="1318" width="16.75" style="42" customWidth="1"/>
    <col min="1319" max="1319" width="31.25" style="42" customWidth="1"/>
    <col min="1320" max="1320" width="20.25" style="42" customWidth="1"/>
    <col min="1321" max="1321" width="17.75" style="42" customWidth="1"/>
    <col min="1322" max="1322" width="32.625" style="42" customWidth="1"/>
    <col min="1323" max="1323" width="17.25" style="42" customWidth="1"/>
    <col min="1324" max="1324" width="13.5" style="42" customWidth="1"/>
    <col min="1325" max="1325" width="13.875" style="42" customWidth="1"/>
    <col min="1326" max="1327" width="17.25" style="42" customWidth="1"/>
    <col min="1328" max="1328" width="32.625" style="42" customWidth="1"/>
    <col min="1329" max="1512" width="7.875" style="42" customWidth="1"/>
    <col min="1513" max="1537" width="9" style="42"/>
    <col min="1538" max="1539" width="0" style="42" hidden="1" customWidth="1"/>
    <col min="1540" max="1541" width="20.625" style="42" customWidth="1"/>
    <col min="1542" max="1542" width="16.5" style="42" customWidth="1"/>
    <col min="1543" max="1543" width="16.25" style="42" customWidth="1"/>
    <col min="1544" max="1544" width="18.75" style="42" customWidth="1"/>
    <col min="1545" max="1545" width="16.5" style="42" customWidth="1"/>
    <col min="1546" max="1546" width="18.75" style="42" customWidth="1"/>
    <col min="1547" max="1547" width="17.125" style="42" customWidth="1"/>
    <col min="1548" max="1548" width="13.875" style="42" customWidth="1"/>
    <col min="1549" max="1549" width="13.125" style="42" customWidth="1"/>
    <col min="1550" max="1550" width="16.125" style="42" customWidth="1"/>
    <col min="1551" max="1551" width="17.375" style="42" customWidth="1"/>
    <col min="1552" max="1552" width="22.5" style="42" customWidth="1"/>
    <col min="1553" max="1553" width="20.625" style="42" customWidth="1"/>
    <col min="1554" max="1554" width="14.125" style="42" customWidth="1"/>
    <col min="1555" max="1555" width="37.875" style="42" bestFit="1" customWidth="1"/>
    <col min="1556" max="1558" width="25.25" style="42" customWidth="1"/>
    <col min="1559" max="1559" width="32.125" style="42" customWidth="1"/>
    <col min="1560" max="1560" width="20.625" style="42" customWidth="1"/>
    <col min="1561" max="1561" width="20.375" style="42" customWidth="1"/>
    <col min="1562" max="1562" width="21.125" style="42" customWidth="1"/>
    <col min="1563" max="1563" width="18.125" style="42" bestFit="1" customWidth="1"/>
    <col min="1564" max="1564" width="17.75" style="42" bestFit="1" customWidth="1"/>
    <col min="1565" max="1565" width="25" style="42" customWidth="1"/>
    <col min="1566" max="1566" width="11.25" style="42" customWidth="1"/>
    <col min="1567" max="1567" width="9.625" style="42" customWidth="1"/>
    <col min="1568" max="1568" width="19.625" style="42" customWidth="1"/>
    <col min="1569" max="1569" width="16" style="42" customWidth="1"/>
    <col min="1570" max="1570" width="19" style="42" customWidth="1"/>
    <col min="1571" max="1571" width="12.75" style="42" customWidth="1"/>
    <col min="1572" max="1572" width="20.75" style="42" customWidth="1"/>
    <col min="1573" max="1573" width="12.75" style="42" customWidth="1"/>
    <col min="1574" max="1574" width="16.75" style="42" customWidth="1"/>
    <col min="1575" max="1575" width="31.25" style="42" customWidth="1"/>
    <col min="1576" max="1576" width="20.25" style="42" customWidth="1"/>
    <col min="1577" max="1577" width="17.75" style="42" customWidth="1"/>
    <col min="1578" max="1578" width="32.625" style="42" customWidth="1"/>
    <col min="1579" max="1579" width="17.25" style="42" customWidth="1"/>
    <col min="1580" max="1580" width="13.5" style="42" customWidth="1"/>
    <col min="1581" max="1581" width="13.875" style="42" customWidth="1"/>
    <col min="1582" max="1583" width="17.25" style="42" customWidth="1"/>
    <col min="1584" max="1584" width="32.625" style="42" customWidth="1"/>
    <col min="1585" max="1768" width="7.875" style="42" customWidth="1"/>
    <col min="1769" max="1793" width="9" style="42"/>
    <col min="1794" max="1795" width="0" style="42" hidden="1" customWidth="1"/>
    <col min="1796" max="1797" width="20.625" style="42" customWidth="1"/>
    <col min="1798" max="1798" width="16.5" style="42" customWidth="1"/>
    <col min="1799" max="1799" width="16.25" style="42" customWidth="1"/>
    <col min="1800" max="1800" width="18.75" style="42" customWidth="1"/>
    <col min="1801" max="1801" width="16.5" style="42" customWidth="1"/>
    <col min="1802" max="1802" width="18.75" style="42" customWidth="1"/>
    <col min="1803" max="1803" width="17.125" style="42" customWidth="1"/>
    <col min="1804" max="1804" width="13.875" style="42" customWidth="1"/>
    <col min="1805" max="1805" width="13.125" style="42" customWidth="1"/>
    <col min="1806" max="1806" width="16.125" style="42" customWidth="1"/>
    <col min="1807" max="1807" width="17.375" style="42" customWidth="1"/>
    <col min="1808" max="1808" width="22.5" style="42" customWidth="1"/>
    <col min="1809" max="1809" width="20.625" style="42" customWidth="1"/>
    <col min="1810" max="1810" width="14.125" style="42" customWidth="1"/>
    <col min="1811" max="1811" width="37.875" style="42" bestFit="1" customWidth="1"/>
    <col min="1812" max="1814" width="25.25" style="42" customWidth="1"/>
    <col min="1815" max="1815" width="32.125" style="42" customWidth="1"/>
    <col min="1816" max="1816" width="20.625" style="42" customWidth="1"/>
    <col min="1817" max="1817" width="20.375" style="42" customWidth="1"/>
    <col min="1818" max="1818" width="21.125" style="42" customWidth="1"/>
    <col min="1819" max="1819" width="18.125" style="42" bestFit="1" customWidth="1"/>
    <col min="1820" max="1820" width="17.75" style="42" bestFit="1" customWidth="1"/>
    <col min="1821" max="1821" width="25" style="42" customWidth="1"/>
    <col min="1822" max="1822" width="11.25" style="42" customWidth="1"/>
    <col min="1823" max="1823" width="9.625" style="42" customWidth="1"/>
    <col min="1824" max="1824" width="19.625" style="42" customWidth="1"/>
    <col min="1825" max="1825" width="16" style="42" customWidth="1"/>
    <col min="1826" max="1826" width="19" style="42" customWidth="1"/>
    <col min="1827" max="1827" width="12.75" style="42" customWidth="1"/>
    <col min="1828" max="1828" width="20.75" style="42" customWidth="1"/>
    <col min="1829" max="1829" width="12.75" style="42" customWidth="1"/>
    <col min="1830" max="1830" width="16.75" style="42" customWidth="1"/>
    <col min="1831" max="1831" width="31.25" style="42" customWidth="1"/>
    <col min="1832" max="1832" width="20.25" style="42" customWidth="1"/>
    <col min="1833" max="1833" width="17.75" style="42" customWidth="1"/>
    <col min="1834" max="1834" width="32.625" style="42" customWidth="1"/>
    <col min="1835" max="1835" width="17.25" style="42" customWidth="1"/>
    <col min="1836" max="1836" width="13.5" style="42" customWidth="1"/>
    <col min="1837" max="1837" width="13.875" style="42" customWidth="1"/>
    <col min="1838" max="1839" width="17.25" style="42" customWidth="1"/>
    <col min="1840" max="1840" width="32.625" style="42" customWidth="1"/>
    <col min="1841" max="2024" width="7.875" style="42" customWidth="1"/>
    <col min="2025" max="2049" width="9" style="42"/>
    <col min="2050" max="2051" width="0" style="42" hidden="1" customWidth="1"/>
    <col min="2052" max="2053" width="20.625" style="42" customWidth="1"/>
    <col min="2054" max="2054" width="16.5" style="42" customWidth="1"/>
    <col min="2055" max="2055" width="16.25" style="42" customWidth="1"/>
    <col min="2056" max="2056" width="18.75" style="42" customWidth="1"/>
    <col min="2057" max="2057" width="16.5" style="42" customWidth="1"/>
    <col min="2058" max="2058" width="18.75" style="42" customWidth="1"/>
    <col min="2059" max="2059" width="17.125" style="42" customWidth="1"/>
    <col min="2060" max="2060" width="13.875" style="42" customWidth="1"/>
    <col min="2061" max="2061" width="13.125" style="42" customWidth="1"/>
    <col min="2062" max="2062" width="16.125" style="42" customWidth="1"/>
    <col min="2063" max="2063" width="17.375" style="42" customWidth="1"/>
    <col min="2064" max="2064" width="22.5" style="42" customWidth="1"/>
    <col min="2065" max="2065" width="20.625" style="42" customWidth="1"/>
    <col min="2066" max="2066" width="14.125" style="42" customWidth="1"/>
    <col min="2067" max="2067" width="37.875" style="42" bestFit="1" customWidth="1"/>
    <col min="2068" max="2070" width="25.25" style="42" customWidth="1"/>
    <col min="2071" max="2071" width="32.125" style="42" customWidth="1"/>
    <col min="2072" max="2072" width="20.625" style="42" customWidth="1"/>
    <col min="2073" max="2073" width="20.375" style="42" customWidth="1"/>
    <col min="2074" max="2074" width="21.125" style="42" customWidth="1"/>
    <col min="2075" max="2075" width="18.125" style="42" bestFit="1" customWidth="1"/>
    <col min="2076" max="2076" width="17.75" style="42" bestFit="1" customWidth="1"/>
    <col min="2077" max="2077" width="25" style="42" customWidth="1"/>
    <col min="2078" max="2078" width="11.25" style="42" customWidth="1"/>
    <col min="2079" max="2079" width="9.625" style="42" customWidth="1"/>
    <col min="2080" max="2080" width="19.625" style="42" customWidth="1"/>
    <col min="2081" max="2081" width="16" style="42" customWidth="1"/>
    <col min="2082" max="2082" width="19" style="42" customWidth="1"/>
    <col min="2083" max="2083" width="12.75" style="42" customWidth="1"/>
    <col min="2084" max="2084" width="20.75" style="42" customWidth="1"/>
    <col min="2085" max="2085" width="12.75" style="42" customWidth="1"/>
    <col min="2086" max="2086" width="16.75" style="42" customWidth="1"/>
    <col min="2087" max="2087" width="31.25" style="42" customWidth="1"/>
    <col min="2088" max="2088" width="20.25" style="42" customWidth="1"/>
    <col min="2089" max="2089" width="17.75" style="42" customWidth="1"/>
    <col min="2090" max="2090" width="32.625" style="42" customWidth="1"/>
    <col min="2091" max="2091" width="17.25" style="42" customWidth="1"/>
    <col min="2092" max="2092" width="13.5" style="42" customWidth="1"/>
    <col min="2093" max="2093" width="13.875" style="42" customWidth="1"/>
    <col min="2094" max="2095" width="17.25" style="42" customWidth="1"/>
    <col min="2096" max="2096" width="32.625" style="42" customWidth="1"/>
    <col min="2097" max="2280" width="7.875" style="42" customWidth="1"/>
    <col min="2281" max="2305" width="9" style="42"/>
    <col min="2306" max="2307" width="0" style="42" hidden="1" customWidth="1"/>
    <col min="2308" max="2309" width="20.625" style="42" customWidth="1"/>
    <col min="2310" max="2310" width="16.5" style="42" customWidth="1"/>
    <col min="2311" max="2311" width="16.25" style="42" customWidth="1"/>
    <col min="2312" max="2312" width="18.75" style="42" customWidth="1"/>
    <col min="2313" max="2313" width="16.5" style="42" customWidth="1"/>
    <col min="2314" max="2314" width="18.75" style="42" customWidth="1"/>
    <col min="2315" max="2315" width="17.125" style="42" customWidth="1"/>
    <col min="2316" max="2316" width="13.875" style="42" customWidth="1"/>
    <col min="2317" max="2317" width="13.125" style="42" customWidth="1"/>
    <col min="2318" max="2318" width="16.125" style="42" customWidth="1"/>
    <col min="2319" max="2319" width="17.375" style="42" customWidth="1"/>
    <col min="2320" max="2320" width="22.5" style="42" customWidth="1"/>
    <col min="2321" max="2321" width="20.625" style="42" customWidth="1"/>
    <col min="2322" max="2322" width="14.125" style="42" customWidth="1"/>
    <col min="2323" max="2323" width="37.875" style="42" bestFit="1" customWidth="1"/>
    <col min="2324" max="2326" width="25.25" style="42" customWidth="1"/>
    <col min="2327" max="2327" width="32.125" style="42" customWidth="1"/>
    <col min="2328" max="2328" width="20.625" style="42" customWidth="1"/>
    <col min="2329" max="2329" width="20.375" style="42" customWidth="1"/>
    <col min="2330" max="2330" width="21.125" style="42" customWidth="1"/>
    <col min="2331" max="2331" width="18.125" style="42" bestFit="1" customWidth="1"/>
    <col min="2332" max="2332" width="17.75" style="42" bestFit="1" customWidth="1"/>
    <col min="2333" max="2333" width="25" style="42" customWidth="1"/>
    <col min="2334" max="2334" width="11.25" style="42" customWidth="1"/>
    <col min="2335" max="2335" width="9.625" style="42" customWidth="1"/>
    <col min="2336" max="2336" width="19.625" style="42" customWidth="1"/>
    <col min="2337" max="2337" width="16" style="42" customWidth="1"/>
    <col min="2338" max="2338" width="19" style="42" customWidth="1"/>
    <col min="2339" max="2339" width="12.75" style="42" customWidth="1"/>
    <col min="2340" max="2340" width="20.75" style="42" customWidth="1"/>
    <col min="2341" max="2341" width="12.75" style="42" customWidth="1"/>
    <col min="2342" max="2342" width="16.75" style="42" customWidth="1"/>
    <col min="2343" max="2343" width="31.25" style="42" customWidth="1"/>
    <col min="2344" max="2344" width="20.25" style="42" customWidth="1"/>
    <col min="2345" max="2345" width="17.75" style="42" customWidth="1"/>
    <col min="2346" max="2346" width="32.625" style="42" customWidth="1"/>
    <col min="2347" max="2347" width="17.25" style="42" customWidth="1"/>
    <col min="2348" max="2348" width="13.5" style="42" customWidth="1"/>
    <col min="2349" max="2349" width="13.875" style="42" customWidth="1"/>
    <col min="2350" max="2351" width="17.25" style="42" customWidth="1"/>
    <col min="2352" max="2352" width="32.625" style="42" customWidth="1"/>
    <col min="2353" max="2536" width="7.875" style="42" customWidth="1"/>
    <col min="2537" max="2561" width="9" style="42"/>
    <col min="2562" max="2563" width="0" style="42" hidden="1" customWidth="1"/>
    <col min="2564" max="2565" width="20.625" style="42" customWidth="1"/>
    <col min="2566" max="2566" width="16.5" style="42" customWidth="1"/>
    <col min="2567" max="2567" width="16.25" style="42" customWidth="1"/>
    <col min="2568" max="2568" width="18.75" style="42" customWidth="1"/>
    <col min="2569" max="2569" width="16.5" style="42" customWidth="1"/>
    <col min="2570" max="2570" width="18.75" style="42" customWidth="1"/>
    <col min="2571" max="2571" width="17.125" style="42" customWidth="1"/>
    <col min="2572" max="2572" width="13.875" style="42" customWidth="1"/>
    <col min="2573" max="2573" width="13.125" style="42" customWidth="1"/>
    <col min="2574" max="2574" width="16.125" style="42" customWidth="1"/>
    <col min="2575" max="2575" width="17.375" style="42" customWidth="1"/>
    <col min="2576" max="2576" width="22.5" style="42" customWidth="1"/>
    <col min="2577" max="2577" width="20.625" style="42" customWidth="1"/>
    <col min="2578" max="2578" width="14.125" style="42" customWidth="1"/>
    <col min="2579" max="2579" width="37.875" style="42" bestFit="1" customWidth="1"/>
    <col min="2580" max="2582" width="25.25" style="42" customWidth="1"/>
    <col min="2583" max="2583" width="32.125" style="42" customWidth="1"/>
    <col min="2584" max="2584" width="20.625" style="42" customWidth="1"/>
    <col min="2585" max="2585" width="20.375" style="42" customWidth="1"/>
    <col min="2586" max="2586" width="21.125" style="42" customWidth="1"/>
    <col min="2587" max="2587" width="18.125" style="42" bestFit="1" customWidth="1"/>
    <col min="2588" max="2588" width="17.75" style="42" bestFit="1" customWidth="1"/>
    <col min="2589" max="2589" width="25" style="42" customWidth="1"/>
    <col min="2590" max="2590" width="11.25" style="42" customWidth="1"/>
    <col min="2591" max="2591" width="9.625" style="42" customWidth="1"/>
    <col min="2592" max="2592" width="19.625" style="42" customWidth="1"/>
    <col min="2593" max="2593" width="16" style="42" customWidth="1"/>
    <col min="2594" max="2594" width="19" style="42" customWidth="1"/>
    <col min="2595" max="2595" width="12.75" style="42" customWidth="1"/>
    <col min="2596" max="2596" width="20.75" style="42" customWidth="1"/>
    <col min="2597" max="2597" width="12.75" style="42" customWidth="1"/>
    <col min="2598" max="2598" width="16.75" style="42" customWidth="1"/>
    <col min="2599" max="2599" width="31.25" style="42" customWidth="1"/>
    <col min="2600" max="2600" width="20.25" style="42" customWidth="1"/>
    <col min="2601" max="2601" width="17.75" style="42" customWidth="1"/>
    <col min="2602" max="2602" width="32.625" style="42" customWidth="1"/>
    <col min="2603" max="2603" width="17.25" style="42" customWidth="1"/>
    <col min="2604" max="2604" width="13.5" style="42" customWidth="1"/>
    <col min="2605" max="2605" width="13.875" style="42" customWidth="1"/>
    <col min="2606" max="2607" width="17.25" style="42" customWidth="1"/>
    <col min="2608" max="2608" width="32.625" style="42" customWidth="1"/>
    <col min="2609" max="2792" width="7.875" style="42" customWidth="1"/>
    <col min="2793" max="2817" width="9" style="42"/>
    <col min="2818" max="2819" width="0" style="42" hidden="1" customWidth="1"/>
    <col min="2820" max="2821" width="20.625" style="42" customWidth="1"/>
    <col min="2822" max="2822" width="16.5" style="42" customWidth="1"/>
    <col min="2823" max="2823" width="16.25" style="42" customWidth="1"/>
    <col min="2824" max="2824" width="18.75" style="42" customWidth="1"/>
    <col min="2825" max="2825" width="16.5" style="42" customWidth="1"/>
    <col min="2826" max="2826" width="18.75" style="42" customWidth="1"/>
    <col min="2827" max="2827" width="17.125" style="42" customWidth="1"/>
    <col min="2828" max="2828" width="13.875" style="42" customWidth="1"/>
    <col min="2829" max="2829" width="13.125" style="42" customWidth="1"/>
    <col min="2830" max="2830" width="16.125" style="42" customWidth="1"/>
    <col min="2831" max="2831" width="17.375" style="42" customWidth="1"/>
    <col min="2832" max="2832" width="22.5" style="42" customWidth="1"/>
    <col min="2833" max="2833" width="20.625" style="42" customWidth="1"/>
    <col min="2834" max="2834" width="14.125" style="42" customWidth="1"/>
    <col min="2835" max="2835" width="37.875" style="42" bestFit="1" customWidth="1"/>
    <col min="2836" max="2838" width="25.25" style="42" customWidth="1"/>
    <col min="2839" max="2839" width="32.125" style="42" customWidth="1"/>
    <col min="2840" max="2840" width="20.625" style="42" customWidth="1"/>
    <col min="2841" max="2841" width="20.375" style="42" customWidth="1"/>
    <col min="2842" max="2842" width="21.125" style="42" customWidth="1"/>
    <col min="2843" max="2843" width="18.125" style="42" bestFit="1" customWidth="1"/>
    <col min="2844" max="2844" width="17.75" style="42" bestFit="1" customWidth="1"/>
    <col min="2845" max="2845" width="25" style="42" customWidth="1"/>
    <col min="2846" max="2846" width="11.25" style="42" customWidth="1"/>
    <col min="2847" max="2847" width="9.625" style="42" customWidth="1"/>
    <col min="2848" max="2848" width="19.625" style="42" customWidth="1"/>
    <col min="2849" max="2849" width="16" style="42" customWidth="1"/>
    <col min="2850" max="2850" width="19" style="42" customWidth="1"/>
    <col min="2851" max="2851" width="12.75" style="42" customWidth="1"/>
    <col min="2852" max="2852" width="20.75" style="42" customWidth="1"/>
    <col min="2853" max="2853" width="12.75" style="42" customWidth="1"/>
    <col min="2854" max="2854" width="16.75" style="42" customWidth="1"/>
    <col min="2855" max="2855" width="31.25" style="42" customWidth="1"/>
    <col min="2856" max="2856" width="20.25" style="42" customWidth="1"/>
    <col min="2857" max="2857" width="17.75" style="42" customWidth="1"/>
    <col min="2858" max="2858" width="32.625" style="42" customWidth="1"/>
    <col min="2859" max="2859" width="17.25" style="42" customWidth="1"/>
    <col min="2860" max="2860" width="13.5" style="42" customWidth="1"/>
    <col min="2861" max="2861" width="13.875" style="42" customWidth="1"/>
    <col min="2862" max="2863" width="17.25" style="42" customWidth="1"/>
    <col min="2864" max="2864" width="32.625" style="42" customWidth="1"/>
    <col min="2865" max="3048" width="7.875" style="42" customWidth="1"/>
    <col min="3049" max="3073" width="9" style="42"/>
    <col min="3074" max="3075" width="0" style="42" hidden="1" customWidth="1"/>
    <col min="3076" max="3077" width="20.625" style="42" customWidth="1"/>
    <col min="3078" max="3078" width="16.5" style="42" customWidth="1"/>
    <col min="3079" max="3079" width="16.25" style="42" customWidth="1"/>
    <col min="3080" max="3080" width="18.75" style="42" customWidth="1"/>
    <col min="3081" max="3081" width="16.5" style="42" customWidth="1"/>
    <col min="3082" max="3082" width="18.75" style="42" customWidth="1"/>
    <col min="3083" max="3083" width="17.125" style="42" customWidth="1"/>
    <col min="3084" max="3084" width="13.875" style="42" customWidth="1"/>
    <col min="3085" max="3085" width="13.125" style="42" customWidth="1"/>
    <col min="3086" max="3086" width="16.125" style="42" customWidth="1"/>
    <col min="3087" max="3087" width="17.375" style="42" customWidth="1"/>
    <col min="3088" max="3088" width="22.5" style="42" customWidth="1"/>
    <col min="3089" max="3089" width="20.625" style="42" customWidth="1"/>
    <col min="3090" max="3090" width="14.125" style="42" customWidth="1"/>
    <col min="3091" max="3091" width="37.875" style="42" bestFit="1" customWidth="1"/>
    <col min="3092" max="3094" width="25.25" style="42" customWidth="1"/>
    <col min="3095" max="3095" width="32.125" style="42" customWidth="1"/>
    <col min="3096" max="3096" width="20.625" style="42" customWidth="1"/>
    <col min="3097" max="3097" width="20.375" style="42" customWidth="1"/>
    <col min="3098" max="3098" width="21.125" style="42" customWidth="1"/>
    <col min="3099" max="3099" width="18.125" style="42" bestFit="1" customWidth="1"/>
    <col min="3100" max="3100" width="17.75" style="42" bestFit="1" customWidth="1"/>
    <col min="3101" max="3101" width="25" style="42" customWidth="1"/>
    <col min="3102" max="3102" width="11.25" style="42" customWidth="1"/>
    <col min="3103" max="3103" width="9.625" style="42" customWidth="1"/>
    <col min="3104" max="3104" width="19.625" style="42" customWidth="1"/>
    <col min="3105" max="3105" width="16" style="42" customWidth="1"/>
    <col min="3106" max="3106" width="19" style="42" customWidth="1"/>
    <col min="3107" max="3107" width="12.75" style="42" customWidth="1"/>
    <col min="3108" max="3108" width="20.75" style="42" customWidth="1"/>
    <col min="3109" max="3109" width="12.75" style="42" customWidth="1"/>
    <col min="3110" max="3110" width="16.75" style="42" customWidth="1"/>
    <col min="3111" max="3111" width="31.25" style="42" customWidth="1"/>
    <col min="3112" max="3112" width="20.25" style="42" customWidth="1"/>
    <col min="3113" max="3113" width="17.75" style="42" customWidth="1"/>
    <col min="3114" max="3114" width="32.625" style="42" customWidth="1"/>
    <col min="3115" max="3115" width="17.25" style="42" customWidth="1"/>
    <col min="3116" max="3116" width="13.5" style="42" customWidth="1"/>
    <col min="3117" max="3117" width="13.875" style="42" customWidth="1"/>
    <col min="3118" max="3119" width="17.25" style="42" customWidth="1"/>
    <col min="3120" max="3120" width="32.625" style="42" customWidth="1"/>
    <col min="3121" max="3304" width="7.875" style="42" customWidth="1"/>
    <col min="3305" max="3329" width="9" style="42"/>
    <col min="3330" max="3331" width="0" style="42" hidden="1" customWidth="1"/>
    <col min="3332" max="3333" width="20.625" style="42" customWidth="1"/>
    <col min="3334" max="3334" width="16.5" style="42" customWidth="1"/>
    <col min="3335" max="3335" width="16.25" style="42" customWidth="1"/>
    <col min="3336" max="3336" width="18.75" style="42" customWidth="1"/>
    <col min="3337" max="3337" width="16.5" style="42" customWidth="1"/>
    <col min="3338" max="3338" width="18.75" style="42" customWidth="1"/>
    <col min="3339" max="3339" width="17.125" style="42" customWidth="1"/>
    <col min="3340" max="3340" width="13.875" style="42" customWidth="1"/>
    <col min="3341" max="3341" width="13.125" style="42" customWidth="1"/>
    <col min="3342" max="3342" width="16.125" style="42" customWidth="1"/>
    <col min="3343" max="3343" width="17.375" style="42" customWidth="1"/>
    <col min="3344" max="3344" width="22.5" style="42" customWidth="1"/>
    <col min="3345" max="3345" width="20.625" style="42" customWidth="1"/>
    <col min="3346" max="3346" width="14.125" style="42" customWidth="1"/>
    <col min="3347" max="3347" width="37.875" style="42" bestFit="1" customWidth="1"/>
    <col min="3348" max="3350" width="25.25" style="42" customWidth="1"/>
    <col min="3351" max="3351" width="32.125" style="42" customWidth="1"/>
    <col min="3352" max="3352" width="20.625" style="42" customWidth="1"/>
    <col min="3353" max="3353" width="20.375" style="42" customWidth="1"/>
    <col min="3354" max="3354" width="21.125" style="42" customWidth="1"/>
    <col min="3355" max="3355" width="18.125" style="42" bestFit="1" customWidth="1"/>
    <col min="3356" max="3356" width="17.75" style="42" bestFit="1" customWidth="1"/>
    <col min="3357" max="3357" width="25" style="42" customWidth="1"/>
    <col min="3358" max="3358" width="11.25" style="42" customWidth="1"/>
    <col min="3359" max="3359" width="9.625" style="42" customWidth="1"/>
    <col min="3360" max="3360" width="19.625" style="42" customWidth="1"/>
    <col min="3361" max="3361" width="16" style="42" customWidth="1"/>
    <col min="3362" max="3362" width="19" style="42" customWidth="1"/>
    <col min="3363" max="3363" width="12.75" style="42" customWidth="1"/>
    <col min="3364" max="3364" width="20.75" style="42" customWidth="1"/>
    <col min="3365" max="3365" width="12.75" style="42" customWidth="1"/>
    <col min="3366" max="3366" width="16.75" style="42" customWidth="1"/>
    <col min="3367" max="3367" width="31.25" style="42" customWidth="1"/>
    <col min="3368" max="3368" width="20.25" style="42" customWidth="1"/>
    <col min="3369" max="3369" width="17.75" style="42" customWidth="1"/>
    <col min="3370" max="3370" width="32.625" style="42" customWidth="1"/>
    <col min="3371" max="3371" width="17.25" style="42" customWidth="1"/>
    <col min="3372" max="3372" width="13.5" style="42" customWidth="1"/>
    <col min="3373" max="3373" width="13.875" style="42" customWidth="1"/>
    <col min="3374" max="3375" width="17.25" style="42" customWidth="1"/>
    <col min="3376" max="3376" width="32.625" style="42" customWidth="1"/>
    <col min="3377" max="3560" width="7.875" style="42" customWidth="1"/>
    <col min="3561" max="3585" width="9" style="42"/>
    <col min="3586" max="3587" width="0" style="42" hidden="1" customWidth="1"/>
    <col min="3588" max="3589" width="20.625" style="42" customWidth="1"/>
    <col min="3590" max="3590" width="16.5" style="42" customWidth="1"/>
    <col min="3591" max="3591" width="16.25" style="42" customWidth="1"/>
    <col min="3592" max="3592" width="18.75" style="42" customWidth="1"/>
    <col min="3593" max="3593" width="16.5" style="42" customWidth="1"/>
    <col min="3594" max="3594" width="18.75" style="42" customWidth="1"/>
    <col min="3595" max="3595" width="17.125" style="42" customWidth="1"/>
    <col min="3596" max="3596" width="13.875" style="42" customWidth="1"/>
    <col min="3597" max="3597" width="13.125" style="42" customWidth="1"/>
    <col min="3598" max="3598" width="16.125" style="42" customWidth="1"/>
    <col min="3599" max="3599" width="17.375" style="42" customWidth="1"/>
    <col min="3600" max="3600" width="22.5" style="42" customWidth="1"/>
    <col min="3601" max="3601" width="20.625" style="42" customWidth="1"/>
    <col min="3602" max="3602" width="14.125" style="42" customWidth="1"/>
    <col min="3603" max="3603" width="37.875" style="42" bestFit="1" customWidth="1"/>
    <col min="3604" max="3606" width="25.25" style="42" customWidth="1"/>
    <col min="3607" max="3607" width="32.125" style="42" customWidth="1"/>
    <col min="3608" max="3608" width="20.625" style="42" customWidth="1"/>
    <col min="3609" max="3609" width="20.375" style="42" customWidth="1"/>
    <col min="3610" max="3610" width="21.125" style="42" customWidth="1"/>
    <col min="3611" max="3611" width="18.125" style="42" bestFit="1" customWidth="1"/>
    <col min="3612" max="3612" width="17.75" style="42" bestFit="1" customWidth="1"/>
    <col min="3613" max="3613" width="25" style="42" customWidth="1"/>
    <col min="3614" max="3614" width="11.25" style="42" customWidth="1"/>
    <col min="3615" max="3615" width="9.625" style="42" customWidth="1"/>
    <col min="3616" max="3616" width="19.625" style="42" customWidth="1"/>
    <col min="3617" max="3617" width="16" style="42" customWidth="1"/>
    <col min="3618" max="3618" width="19" style="42" customWidth="1"/>
    <col min="3619" max="3619" width="12.75" style="42" customWidth="1"/>
    <col min="3620" max="3620" width="20.75" style="42" customWidth="1"/>
    <col min="3621" max="3621" width="12.75" style="42" customWidth="1"/>
    <col min="3622" max="3622" width="16.75" style="42" customWidth="1"/>
    <col min="3623" max="3623" width="31.25" style="42" customWidth="1"/>
    <col min="3624" max="3624" width="20.25" style="42" customWidth="1"/>
    <col min="3625" max="3625" width="17.75" style="42" customWidth="1"/>
    <col min="3626" max="3626" width="32.625" style="42" customWidth="1"/>
    <col min="3627" max="3627" width="17.25" style="42" customWidth="1"/>
    <col min="3628" max="3628" width="13.5" style="42" customWidth="1"/>
    <col min="3629" max="3629" width="13.875" style="42" customWidth="1"/>
    <col min="3630" max="3631" width="17.25" style="42" customWidth="1"/>
    <col min="3632" max="3632" width="32.625" style="42" customWidth="1"/>
    <col min="3633" max="3816" width="7.875" style="42" customWidth="1"/>
    <col min="3817" max="3841" width="9" style="42"/>
    <col min="3842" max="3843" width="0" style="42" hidden="1" customWidth="1"/>
    <col min="3844" max="3845" width="20.625" style="42" customWidth="1"/>
    <col min="3846" max="3846" width="16.5" style="42" customWidth="1"/>
    <col min="3847" max="3847" width="16.25" style="42" customWidth="1"/>
    <col min="3848" max="3848" width="18.75" style="42" customWidth="1"/>
    <col min="3849" max="3849" width="16.5" style="42" customWidth="1"/>
    <col min="3850" max="3850" width="18.75" style="42" customWidth="1"/>
    <col min="3851" max="3851" width="17.125" style="42" customWidth="1"/>
    <col min="3852" max="3852" width="13.875" style="42" customWidth="1"/>
    <col min="3853" max="3853" width="13.125" style="42" customWidth="1"/>
    <col min="3854" max="3854" width="16.125" style="42" customWidth="1"/>
    <col min="3855" max="3855" width="17.375" style="42" customWidth="1"/>
    <col min="3856" max="3856" width="22.5" style="42" customWidth="1"/>
    <col min="3857" max="3857" width="20.625" style="42" customWidth="1"/>
    <col min="3858" max="3858" width="14.125" style="42" customWidth="1"/>
    <col min="3859" max="3859" width="37.875" style="42" bestFit="1" customWidth="1"/>
    <col min="3860" max="3862" width="25.25" style="42" customWidth="1"/>
    <col min="3863" max="3863" width="32.125" style="42" customWidth="1"/>
    <col min="3864" max="3864" width="20.625" style="42" customWidth="1"/>
    <col min="3865" max="3865" width="20.375" style="42" customWidth="1"/>
    <col min="3866" max="3866" width="21.125" style="42" customWidth="1"/>
    <col min="3867" max="3867" width="18.125" style="42" bestFit="1" customWidth="1"/>
    <col min="3868" max="3868" width="17.75" style="42" bestFit="1" customWidth="1"/>
    <col min="3869" max="3869" width="25" style="42" customWidth="1"/>
    <col min="3870" max="3870" width="11.25" style="42" customWidth="1"/>
    <col min="3871" max="3871" width="9.625" style="42" customWidth="1"/>
    <col min="3872" max="3872" width="19.625" style="42" customWidth="1"/>
    <col min="3873" max="3873" width="16" style="42" customWidth="1"/>
    <col min="3874" max="3874" width="19" style="42" customWidth="1"/>
    <col min="3875" max="3875" width="12.75" style="42" customWidth="1"/>
    <col min="3876" max="3876" width="20.75" style="42" customWidth="1"/>
    <col min="3877" max="3877" width="12.75" style="42" customWidth="1"/>
    <col min="3878" max="3878" width="16.75" style="42" customWidth="1"/>
    <col min="3879" max="3879" width="31.25" style="42" customWidth="1"/>
    <col min="3880" max="3880" width="20.25" style="42" customWidth="1"/>
    <col min="3881" max="3881" width="17.75" style="42" customWidth="1"/>
    <col min="3882" max="3882" width="32.625" style="42" customWidth="1"/>
    <col min="3883" max="3883" width="17.25" style="42" customWidth="1"/>
    <col min="3884" max="3884" width="13.5" style="42" customWidth="1"/>
    <col min="3885" max="3885" width="13.875" style="42" customWidth="1"/>
    <col min="3886" max="3887" width="17.25" style="42" customWidth="1"/>
    <col min="3888" max="3888" width="32.625" style="42" customWidth="1"/>
    <col min="3889" max="4072" width="7.875" style="42" customWidth="1"/>
    <col min="4073" max="4097" width="9" style="42"/>
    <col min="4098" max="4099" width="0" style="42" hidden="1" customWidth="1"/>
    <col min="4100" max="4101" width="20.625" style="42" customWidth="1"/>
    <col min="4102" max="4102" width="16.5" style="42" customWidth="1"/>
    <col min="4103" max="4103" width="16.25" style="42" customWidth="1"/>
    <col min="4104" max="4104" width="18.75" style="42" customWidth="1"/>
    <col min="4105" max="4105" width="16.5" style="42" customWidth="1"/>
    <col min="4106" max="4106" width="18.75" style="42" customWidth="1"/>
    <col min="4107" max="4107" width="17.125" style="42" customWidth="1"/>
    <col min="4108" max="4108" width="13.875" style="42" customWidth="1"/>
    <col min="4109" max="4109" width="13.125" style="42" customWidth="1"/>
    <col min="4110" max="4110" width="16.125" style="42" customWidth="1"/>
    <col min="4111" max="4111" width="17.375" style="42" customWidth="1"/>
    <col min="4112" max="4112" width="22.5" style="42" customWidth="1"/>
    <col min="4113" max="4113" width="20.625" style="42" customWidth="1"/>
    <col min="4114" max="4114" width="14.125" style="42" customWidth="1"/>
    <col min="4115" max="4115" width="37.875" style="42" bestFit="1" customWidth="1"/>
    <col min="4116" max="4118" width="25.25" style="42" customWidth="1"/>
    <col min="4119" max="4119" width="32.125" style="42" customWidth="1"/>
    <col min="4120" max="4120" width="20.625" style="42" customWidth="1"/>
    <col min="4121" max="4121" width="20.375" style="42" customWidth="1"/>
    <col min="4122" max="4122" width="21.125" style="42" customWidth="1"/>
    <col min="4123" max="4123" width="18.125" style="42" bestFit="1" customWidth="1"/>
    <col min="4124" max="4124" width="17.75" style="42" bestFit="1" customWidth="1"/>
    <col min="4125" max="4125" width="25" style="42" customWidth="1"/>
    <col min="4126" max="4126" width="11.25" style="42" customWidth="1"/>
    <col min="4127" max="4127" width="9.625" style="42" customWidth="1"/>
    <col min="4128" max="4128" width="19.625" style="42" customWidth="1"/>
    <col min="4129" max="4129" width="16" style="42" customWidth="1"/>
    <col min="4130" max="4130" width="19" style="42" customWidth="1"/>
    <col min="4131" max="4131" width="12.75" style="42" customWidth="1"/>
    <col min="4132" max="4132" width="20.75" style="42" customWidth="1"/>
    <col min="4133" max="4133" width="12.75" style="42" customWidth="1"/>
    <col min="4134" max="4134" width="16.75" style="42" customWidth="1"/>
    <col min="4135" max="4135" width="31.25" style="42" customWidth="1"/>
    <col min="4136" max="4136" width="20.25" style="42" customWidth="1"/>
    <col min="4137" max="4137" width="17.75" style="42" customWidth="1"/>
    <col min="4138" max="4138" width="32.625" style="42" customWidth="1"/>
    <col min="4139" max="4139" width="17.25" style="42" customWidth="1"/>
    <col min="4140" max="4140" width="13.5" style="42" customWidth="1"/>
    <col min="4141" max="4141" width="13.875" style="42" customWidth="1"/>
    <col min="4142" max="4143" width="17.25" style="42" customWidth="1"/>
    <col min="4144" max="4144" width="32.625" style="42" customWidth="1"/>
    <col min="4145" max="4328" width="7.875" style="42" customWidth="1"/>
    <col min="4329" max="4353" width="9" style="42"/>
    <col min="4354" max="4355" width="0" style="42" hidden="1" customWidth="1"/>
    <col min="4356" max="4357" width="20.625" style="42" customWidth="1"/>
    <col min="4358" max="4358" width="16.5" style="42" customWidth="1"/>
    <col min="4359" max="4359" width="16.25" style="42" customWidth="1"/>
    <col min="4360" max="4360" width="18.75" style="42" customWidth="1"/>
    <col min="4361" max="4361" width="16.5" style="42" customWidth="1"/>
    <col min="4362" max="4362" width="18.75" style="42" customWidth="1"/>
    <col min="4363" max="4363" width="17.125" style="42" customWidth="1"/>
    <col min="4364" max="4364" width="13.875" style="42" customWidth="1"/>
    <col min="4365" max="4365" width="13.125" style="42" customWidth="1"/>
    <col min="4366" max="4366" width="16.125" style="42" customWidth="1"/>
    <col min="4367" max="4367" width="17.375" style="42" customWidth="1"/>
    <col min="4368" max="4368" width="22.5" style="42" customWidth="1"/>
    <col min="4369" max="4369" width="20.625" style="42" customWidth="1"/>
    <col min="4370" max="4370" width="14.125" style="42" customWidth="1"/>
    <col min="4371" max="4371" width="37.875" style="42" bestFit="1" customWidth="1"/>
    <col min="4372" max="4374" width="25.25" style="42" customWidth="1"/>
    <col min="4375" max="4375" width="32.125" style="42" customWidth="1"/>
    <col min="4376" max="4376" width="20.625" style="42" customWidth="1"/>
    <col min="4377" max="4377" width="20.375" style="42" customWidth="1"/>
    <col min="4378" max="4378" width="21.125" style="42" customWidth="1"/>
    <col min="4379" max="4379" width="18.125" style="42" bestFit="1" customWidth="1"/>
    <col min="4380" max="4380" width="17.75" style="42" bestFit="1" customWidth="1"/>
    <col min="4381" max="4381" width="25" style="42" customWidth="1"/>
    <col min="4382" max="4382" width="11.25" style="42" customWidth="1"/>
    <col min="4383" max="4383" width="9.625" style="42" customWidth="1"/>
    <col min="4384" max="4384" width="19.625" style="42" customWidth="1"/>
    <col min="4385" max="4385" width="16" style="42" customWidth="1"/>
    <col min="4386" max="4386" width="19" style="42" customWidth="1"/>
    <col min="4387" max="4387" width="12.75" style="42" customWidth="1"/>
    <col min="4388" max="4388" width="20.75" style="42" customWidth="1"/>
    <col min="4389" max="4389" width="12.75" style="42" customWidth="1"/>
    <col min="4390" max="4390" width="16.75" style="42" customWidth="1"/>
    <col min="4391" max="4391" width="31.25" style="42" customWidth="1"/>
    <col min="4392" max="4392" width="20.25" style="42" customWidth="1"/>
    <col min="4393" max="4393" width="17.75" style="42" customWidth="1"/>
    <col min="4394" max="4394" width="32.625" style="42" customWidth="1"/>
    <col min="4395" max="4395" width="17.25" style="42" customWidth="1"/>
    <col min="4396" max="4396" width="13.5" style="42" customWidth="1"/>
    <col min="4397" max="4397" width="13.875" style="42" customWidth="1"/>
    <col min="4398" max="4399" width="17.25" style="42" customWidth="1"/>
    <col min="4400" max="4400" width="32.625" style="42" customWidth="1"/>
    <col min="4401" max="4584" width="7.875" style="42" customWidth="1"/>
    <col min="4585" max="4609" width="9" style="42"/>
    <col min="4610" max="4611" width="0" style="42" hidden="1" customWidth="1"/>
    <col min="4612" max="4613" width="20.625" style="42" customWidth="1"/>
    <col min="4614" max="4614" width="16.5" style="42" customWidth="1"/>
    <col min="4615" max="4615" width="16.25" style="42" customWidth="1"/>
    <col min="4616" max="4616" width="18.75" style="42" customWidth="1"/>
    <col min="4617" max="4617" width="16.5" style="42" customWidth="1"/>
    <col min="4618" max="4618" width="18.75" style="42" customWidth="1"/>
    <col min="4619" max="4619" width="17.125" style="42" customWidth="1"/>
    <col min="4620" max="4620" width="13.875" style="42" customWidth="1"/>
    <col min="4621" max="4621" width="13.125" style="42" customWidth="1"/>
    <col min="4622" max="4622" width="16.125" style="42" customWidth="1"/>
    <col min="4623" max="4623" width="17.375" style="42" customWidth="1"/>
    <col min="4624" max="4624" width="22.5" style="42" customWidth="1"/>
    <col min="4625" max="4625" width="20.625" style="42" customWidth="1"/>
    <col min="4626" max="4626" width="14.125" style="42" customWidth="1"/>
    <col min="4627" max="4627" width="37.875" style="42" bestFit="1" customWidth="1"/>
    <col min="4628" max="4630" width="25.25" style="42" customWidth="1"/>
    <col min="4631" max="4631" width="32.125" style="42" customWidth="1"/>
    <col min="4632" max="4632" width="20.625" style="42" customWidth="1"/>
    <col min="4633" max="4633" width="20.375" style="42" customWidth="1"/>
    <col min="4634" max="4634" width="21.125" style="42" customWidth="1"/>
    <col min="4635" max="4635" width="18.125" style="42" bestFit="1" customWidth="1"/>
    <col min="4636" max="4636" width="17.75" style="42" bestFit="1" customWidth="1"/>
    <col min="4637" max="4637" width="25" style="42" customWidth="1"/>
    <col min="4638" max="4638" width="11.25" style="42" customWidth="1"/>
    <col min="4639" max="4639" width="9.625" style="42" customWidth="1"/>
    <col min="4640" max="4640" width="19.625" style="42" customWidth="1"/>
    <col min="4641" max="4641" width="16" style="42" customWidth="1"/>
    <col min="4642" max="4642" width="19" style="42" customWidth="1"/>
    <col min="4643" max="4643" width="12.75" style="42" customWidth="1"/>
    <col min="4644" max="4644" width="20.75" style="42" customWidth="1"/>
    <col min="4645" max="4645" width="12.75" style="42" customWidth="1"/>
    <col min="4646" max="4646" width="16.75" style="42" customWidth="1"/>
    <col min="4647" max="4647" width="31.25" style="42" customWidth="1"/>
    <col min="4648" max="4648" width="20.25" style="42" customWidth="1"/>
    <col min="4649" max="4649" width="17.75" style="42" customWidth="1"/>
    <col min="4650" max="4650" width="32.625" style="42" customWidth="1"/>
    <col min="4651" max="4651" width="17.25" style="42" customWidth="1"/>
    <col min="4652" max="4652" width="13.5" style="42" customWidth="1"/>
    <col min="4653" max="4653" width="13.875" style="42" customWidth="1"/>
    <col min="4654" max="4655" width="17.25" style="42" customWidth="1"/>
    <col min="4656" max="4656" width="32.625" style="42" customWidth="1"/>
    <col min="4657" max="4840" width="7.875" style="42" customWidth="1"/>
    <col min="4841" max="4865" width="9" style="42"/>
    <col min="4866" max="4867" width="0" style="42" hidden="1" customWidth="1"/>
    <col min="4868" max="4869" width="20.625" style="42" customWidth="1"/>
    <col min="4870" max="4870" width="16.5" style="42" customWidth="1"/>
    <col min="4871" max="4871" width="16.25" style="42" customWidth="1"/>
    <col min="4872" max="4872" width="18.75" style="42" customWidth="1"/>
    <col min="4873" max="4873" width="16.5" style="42" customWidth="1"/>
    <col min="4874" max="4874" width="18.75" style="42" customWidth="1"/>
    <col min="4875" max="4875" width="17.125" style="42" customWidth="1"/>
    <col min="4876" max="4876" width="13.875" style="42" customWidth="1"/>
    <col min="4877" max="4877" width="13.125" style="42" customWidth="1"/>
    <col min="4878" max="4878" width="16.125" style="42" customWidth="1"/>
    <col min="4879" max="4879" width="17.375" style="42" customWidth="1"/>
    <col min="4880" max="4880" width="22.5" style="42" customWidth="1"/>
    <col min="4881" max="4881" width="20.625" style="42" customWidth="1"/>
    <col min="4882" max="4882" width="14.125" style="42" customWidth="1"/>
    <col min="4883" max="4883" width="37.875" style="42" bestFit="1" customWidth="1"/>
    <col min="4884" max="4886" width="25.25" style="42" customWidth="1"/>
    <col min="4887" max="4887" width="32.125" style="42" customWidth="1"/>
    <col min="4888" max="4888" width="20.625" style="42" customWidth="1"/>
    <col min="4889" max="4889" width="20.375" style="42" customWidth="1"/>
    <col min="4890" max="4890" width="21.125" style="42" customWidth="1"/>
    <col min="4891" max="4891" width="18.125" style="42" bestFit="1" customWidth="1"/>
    <col min="4892" max="4892" width="17.75" style="42" bestFit="1" customWidth="1"/>
    <col min="4893" max="4893" width="25" style="42" customWidth="1"/>
    <col min="4894" max="4894" width="11.25" style="42" customWidth="1"/>
    <col min="4895" max="4895" width="9.625" style="42" customWidth="1"/>
    <col min="4896" max="4896" width="19.625" style="42" customWidth="1"/>
    <col min="4897" max="4897" width="16" style="42" customWidth="1"/>
    <col min="4898" max="4898" width="19" style="42" customWidth="1"/>
    <col min="4899" max="4899" width="12.75" style="42" customWidth="1"/>
    <col min="4900" max="4900" width="20.75" style="42" customWidth="1"/>
    <col min="4901" max="4901" width="12.75" style="42" customWidth="1"/>
    <col min="4902" max="4902" width="16.75" style="42" customWidth="1"/>
    <col min="4903" max="4903" width="31.25" style="42" customWidth="1"/>
    <col min="4904" max="4904" width="20.25" style="42" customWidth="1"/>
    <col min="4905" max="4905" width="17.75" style="42" customWidth="1"/>
    <col min="4906" max="4906" width="32.625" style="42" customWidth="1"/>
    <col min="4907" max="4907" width="17.25" style="42" customWidth="1"/>
    <col min="4908" max="4908" width="13.5" style="42" customWidth="1"/>
    <col min="4909" max="4909" width="13.875" style="42" customWidth="1"/>
    <col min="4910" max="4911" width="17.25" style="42" customWidth="1"/>
    <col min="4912" max="4912" width="32.625" style="42" customWidth="1"/>
    <col min="4913" max="5096" width="7.875" style="42" customWidth="1"/>
    <col min="5097" max="5121" width="9" style="42"/>
    <col min="5122" max="5123" width="0" style="42" hidden="1" customWidth="1"/>
    <col min="5124" max="5125" width="20.625" style="42" customWidth="1"/>
    <col min="5126" max="5126" width="16.5" style="42" customWidth="1"/>
    <col min="5127" max="5127" width="16.25" style="42" customWidth="1"/>
    <col min="5128" max="5128" width="18.75" style="42" customWidth="1"/>
    <col min="5129" max="5129" width="16.5" style="42" customWidth="1"/>
    <col min="5130" max="5130" width="18.75" style="42" customWidth="1"/>
    <col min="5131" max="5131" width="17.125" style="42" customWidth="1"/>
    <col min="5132" max="5132" width="13.875" style="42" customWidth="1"/>
    <col min="5133" max="5133" width="13.125" style="42" customWidth="1"/>
    <col min="5134" max="5134" width="16.125" style="42" customWidth="1"/>
    <col min="5135" max="5135" width="17.375" style="42" customWidth="1"/>
    <col min="5136" max="5136" width="22.5" style="42" customWidth="1"/>
    <col min="5137" max="5137" width="20.625" style="42" customWidth="1"/>
    <col min="5138" max="5138" width="14.125" style="42" customWidth="1"/>
    <col min="5139" max="5139" width="37.875" style="42" bestFit="1" customWidth="1"/>
    <col min="5140" max="5142" width="25.25" style="42" customWidth="1"/>
    <col min="5143" max="5143" width="32.125" style="42" customWidth="1"/>
    <col min="5144" max="5144" width="20.625" style="42" customWidth="1"/>
    <col min="5145" max="5145" width="20.375" style="42" customWidth="1"/>
    <col min="5146" max="5146" width="21.125" style="42" customWidth="1"/>
    <col min="5147" max="5147" width="18.125" style="42" bestFit="1" customWidth="1"/>
    <col min="5148" max="5148" width="17.75" style="42" bestFit="1" customWidth="1"/>
    <col min="5149" max="5149" width="25" style="42" customWidth="1"/>
    <col min="5150" max="5150" width="11.25" style="42" customWidth="1"/>
    <col min="5151" max="5151" width="9.625" style="42" customWidth="1"/>
    <col min="5152" max="5152" width="19.625" style="42" customWidth="1"/>
    <col min="5153" max="5153" width="16" style="42" customWidth="1"/>
    <col min="5154" max="5154" width="19" style="42" customWidth="1"/>
    <col min="5155" max="5155" width="12.75" style="42" customWidth="1"/>
    <col min="5156" max="5156" width="20.75" style="42" customWidth="1"/>
    <col min="5157" max="5157" width="12.75" style="42" customWidth="1"/>
    <col min="5158" max="5158" width="16.75" style="42" customWidth="1"/>
    <col min="5159" max="5159" width="31.25" style="42" customWidth="1"/>
    <col min="5160" max="5160" width="20.25" style="42" customWidth="1"/>
    <col min="5161" max="5161" width="17.75" style="42" customWidth="1"/>
    <col min="5162" max="5162" width="32.625" style="42" customWidth="1"/>
    <col min="5163" max="5163" width="17.25" style="42" customWidth="1"/>
    <col min="5164" max="5164" width="13.5" style="42" customWidth="1"/>
    <col min="5165" max="5165" width="13.875" style="42" customWidth="1"/>
    <col min="5166" max="5167" width="17.25" style="42" customWidth="1"/>
    <col min="5168" max="5168" width="32.625" style="42" customWidth="1"/>
    <col min="5169" max="5352" width="7.875" style="42" customWidth="1"/>
    <col min="5353" max="5377" width="9" style="42"/>
    <col min="5378" max="5379" width="0" style="42" hidden="1" customWidth="1"/>
    <col min="5380" max="5381" width="20.625" style="42" customWidth="1"/>
    <col min="5382" max="5382" width="16.5" style="42" customWidth="1"/>
    <col min="5383" max="5383" width="16.25" style="42" customWidth="1"/>
    <col min="5384" max="5384" width="18.75" style="42" customWidth="1"/>
    <col min="5385" max="5385" width="16.5" style="42" customWidth="1"/>
    <col min="5386" max="5386" width="18.75" style="42" customWidth="1"/>
    <col min="5387" max="5387" width="17.125" style="42" customWidth="1"/>
    <col min="5388" max="5388" width="13.875" style="42" customWidth="1"/>
    <col min="5389" max="5389" width="13.125" style="42" customWidth="1"/>
    <col min="5390" max="5390" width="16.125" style="42" customWidth="1"/>
    <col min="5391" max="5391" width="17.375" style="42" customWidth="1"/>
    <col min="5392" max="5392" width="22.5" style="42" customWidth="1"/>
    <col min="5393" max="5393" width="20.625" style="42" customWidth="1"/>
    <col min="5394" max="5394" width="14.125" style="42" customWidth="1"/>
    <col min="5395" max="5395" width="37.875" style="42" bestFit="1" customWidth="1"/>
    <col min="5396" max="5398" width="25.25" style="42" customWidth="1"/>
    <col min="5399" max="5399" width="32.125" style="42" customWidth="1"/>
    <col min="5400" max="5400" width="20.625" style="42" customWidth="1"/>
    <col min="5401" max="5401" width="20.375" style="42" customWidth="1"/>
    <col min="5402" max="5402" width="21.125" style="42" customWidth="1"/>
    <col min="5403" max="5403" width="18.125" style="42" bestFit="1" customWidth="1"/>
    <col min="5404" max="5404" width="17.75" style="42" bestFit="1" customWidth="1"/>
    <col min="5405" max="5405" width="25" style="42" customWidth="1"/>
    <col min="5406" max="5406" width="11.25" style="42" customWidth="1"/>
    <col min="5407" max="5407" width="9.625" style="42" customWidth="1"/>
    <col min="5408" max="5408" width="19.625" style="42" customWidth="1"/>
    <col min="5409" max="5409" width="16" style="42" customWidth="1"/>
    <col min="5410" max="5410" width="19" style="42" customWidth="1"/>
    <col min="5411" max="5411" width="12.75" style="42" customWidth="1"/>
    <col min="5412" max="5412" width="20.75" style="42" customWidth="1"/>
    <col min="5413" max="5413" width="12.75" style="42" customWidth="1"/>
    <col min="5414" max="5414" width="16.75" style="42" customWidth="1"/>
    <col min="5415" max="5415" width="31.25" style="42" customWidth="1"/>
    <col min="5416" max="5416" width="20.25" style="42" customWidth="1"/>
    <col min="5417" max="5417" width="17.75" style="42" customWidth="1"/>
    <col min="5418" max="5418" width="32.625" style="42" customWidth="1"/>
    <col min="5419" max="5419" width="17.25" style="42" customWidth="1"/>
    <col min="5420" max="5420" width="13.5" style="42" customWidth="1"/>
    <col min="5421" max="5421" width="13.875" style="42" customWidth="1"/>
    <col min="5422" max="5423" width="17.25" style="42" customWidth="1"/>
    <col min="5424" max="5424" width="32.625" style="42" customWidth="1"/>
    <col min="5425" max="5608" width="7.875" style="42" customWidth="1"/>
    <col min="5609" max="5633" width="9" style="42"/>
    <col min="5634" max="5635" width="0" style="42" hidden="1" customWidth="1"/>
    <col min="5636" max="5637" width="20.625" style="42" customWidth="1"/>
    <col min="5638" max="5638" width="16.5" style="42" customWidth="1"/>
    <col min="5639" max="5639" width="16.25" style="42" customWidth="1"/>
    <col min="5640" max="5640" width="18.75" style="42" customWidth="1"/>
    <col min="5641" max="5641" width="16.5" style="42" customWidth="1"/>
    <col min="5642" max="5642" width="18.75" style="42" customWidth="1"/>
    <col min="5643" max="5643" width="17.125" style="42" customWidth="1"/>
    <col min="5644" max="5644" width="13.875" style="42" customWidth="1"/>
    <col min="5645" max="5645" width="13.125" style="42" customWidth="1"/>
    <col min="5646" max="5646" width="16.125" style="42" customWidth="1"/>
    <col min="5647" max="5647" width="17.375" style="42" customWidth="1"/>
    <col min="5648" max="5648" width="22.5" style="42" customWidth="1"/>
    <col min="5649" max="5649" width="20.625" style="42" customWidth="1"/>
    <col min="5650" max="5650" width="14.125" style="42" customWidth="1"/>
    <col min="5651" max="5651" width="37.875" style="42" bestFit="1" customWidth="1"/>
    <col min="5652" max="5654" width="25.25" style="42" customWidth="1"/>
    <col min="5655" max="5655" width="32.125" style="42" customWidth="1"/>
    <col min="5656" max="5656" width="20.625" style="42" customWidth="1"/>
    <col min="5657" max="5657" width="20.375" style="42" customWidth="1"/>
    <col min="5658" max="5658" width="21.125" style="42" customWidth="1"/>
    <col min="5659" max="5659" width="18.125" style="42" bestFit="1" customWidth="1"/>
    <col min="5660" max="5660" width="17.75" style="42" bestFit="1" customWidth="1"/>
    <col min="5661" max="5661" width="25" style="42" customWidth="1"/>
    <col min="5662" max="5662" width="11.25" style="42" customWidth="1"/>
    <col min="5663" max="5663" width="9.625" style="42" customWidth="1"/>
    <col min="5664" max="5664" width="19.625" style="42" customWidth="1"/>
    <col min="5665" max="5665" width="16" style="42" customWidth="1"/>
    <col min="5666" max="5666" width="19" style="42" customWidth="1"/>
    <col min="5667" max="5667" width="12.75" style="42" customWidth="1"/>
    <col min="5668" max="5668" width="20.75" style="42" customWidth="1"/>
    <col min="5669" max="5669" width="12.75" style="42" customWidth="1"/>
    <col min="5670" max="5670" width="16.75" style="42" customWidth="1"/>
    <col min="5671" max="5671" width="31.25" style="42" customWidth="1"/>
    <col min="5672" max="5672" width="20.25" style="42" customWidth="1"/>
    <col min="5673" max="5673" width="17.75" style="42" customWidth="1"/>
    <col min="5674" max="5674" width="32.625" style="42" customWidth="1"/>
    <col min="5675" max="5675" width="17.25" style="42" customWidth="1"/>
    <col min="5676" max="5676" width="13.5" style="42" customWidth="1"/>
    <col min="5677" max="5677" width="13.875" style="42" customWidth="1"/>
    <col min="5678" max="5679" width="17.25" style="42" customWidth="1"/>
    <col min="5680" max="5680" width="32.625" style="42" customWidth="1"/>
    <col min="5681" max="5864" width="7.875" style="42" customWidth="1"/>
    <col min="5865" max="5889" width="9" style="42"/>
    <col min="5890" max="5891" width="0" style="42" hidden="1" customWidth="1"/>
    <col min="5892" max="5893" width="20.625" style="42" customWidth="1"/>
    <col min="5894" max="5894" width="16.5" style="42" customWidth="1"/>
    <col min="5895" max="5895" width="16.25" style="42" customWidth="1"/>
    <col min="5896" max="5896" width="18.75" style="42" customWidth="1"/>
    <col min="5897" max="5897" width="16.5" style="42" customWidth="1"/>
    <col min="5898" max="5898" width="18.75" style="42" customWidth="1"/>
    <col min="5899" max="5899" width="17.125" style="42" customWidth="1"/>
    <col min="5900" max="5900" width="13.875" style="42" customWidth="1"/>
    <col min="5901" max="5901" width="13.125" style="42" customWidth="1"/>
    <col min="5902" max="5902" width="16.125" style="42" customWidth="1"/>
    <col min="5903" max="5903" width="17.375" style="42" customWidth="1"/>
    <col min="5904" max="5904" width="22.5" style="42" customWidth="1"/>
    <col min="5905" max="5905" width="20.625" style="42" customWidth="1"/>
    <col min="5906" max="5906" width="14.125" style="42" customWidth="1"/>
    <col min="5907" max="5907" width="37.875" style="42" bestFit="1" customWidth="1"/>
    <col min="5908" max="5910" width="25.25" style="42" customWidth="1"/>
    <col min="5911" max="5911" width="32.125" style="42" customWidth="1"/>
    <col min="5912" max="5912" width="20.625" style="42" customWidth="1"/>
    <col min="5913" max="5913" width="20.375" style="42" customWidth="1"/>
    <col min="5914" max="5914" width="21.125" style="42" customWidth="1"/>
    <col min="5915" max="5915" width="18.125" style="42" bestFit="1" customWidth="1"/>
    <col min="5916" max="5916" width="17.75" style="42" bestFit="1" customWidth="1"/>
    <col min="5917" max="5917" width="25" style="42" customWidth="1"/>
    <col min="5918" max="5918" width="11.25" style="42" customWidth="1"/>
    <col min="5919" max="5919" width="9.625" style="42" customWidth="1"/>
    <col min="5920" max="5920" width="19.625" style="42" customWidth="1"/>
    <col min="5921" max="5921" width="16" style="42" customWidth="1"/>
    <col min="5922" max="5922" width="19" style="42" customWidth="1"/>
    <col min="5923" max="5923" width="12.75" style="42" customWidth="1"/>
    <col min="5924" max="5924" width="20.75" style="42" customWidth="1"/>
    <col min="5925" max="5925" width="12.75" style="42" customWidth="1"/>
    <col min="5926" max="5926" width="16.75" style="42" customWidth="1"/>
    <col min="5927" max="5927" width="31.25" style="42" customWidth="1"/>
    <col min="5928" max="5928" width="20.25" style="42" customWidth="1"/>
    <col min="5929" max="5929" width="17.75" style="42" customWidth="1"/>
    <col min="5930" max="5930" width="32.625" style="42" customWidth="1"/>
    <col min="5931" max="5931" width="17.25" style="42" customWidth="1"/>
    <col min="5932" max="5932" width="13.5" style="42" customWidth="1"/>
    <col min="5933" max="5933" width="13.875" style="42" customWidth="1"/>
    <col min="5934" max="5935" width="17.25" style="42" customWidth="1"/>
    <col min="5936" max="5936" width="32.625" style="42" customWidth="1"/>
    <col min="5937" max="6120" width="7.875" style="42" customWidth="1"/>
    <col min="6121" max="6145" width="9" style="42"/>
    <col min="6146" max="6147" width="0" style="42" hidden="1" customWidth="1"/>
    <col min="6148" max="6149" width="20.625" style="42" customWidth="1"/>
    <col min="6150" max="6150" width="16.5" style="42" customWidth="1"/>
    <col min="6151" max="6151" width="16.25" style="42" customWidth="1"/>
    <col min="6152" max="6152" width="18.75" style="42" customWidth="1"/>
    <col min="6153" max="6153" width="16.5" style="42" customWidth="1"/>
    <col min="6154" max="6154" width="18.75" style="42" customWidth="1"/>
    <col min="6155" max="6155" width="17.125" style="42" customWidth="1"/>
    <col min="6156" max="6156" width="13.875" style="42" customWidth="1"/>
    <col min="6157" max="6157" width="13.125" style="42" customWidth="1"/>
    <col min="6158" max="6158" width="16.125" style="42" customWidth="1"/>
    <col min="6159" max="6159" width="17.375" style="42" customWidth="1"/>
    <col min="6160" max="6160" width="22.5" style="42" customWidth="1"/>
    <col min="6161" max="6161" width="20.625" style="42" customWidth="1"/>
    <col min="6162" max="6162" width="14.125" style="42" customWidth="1"/>
    <col min="6163" max="6163" width="37.875" style="42" bestFit="1" customWidth="1"/>
    <col min="6164" max="6166" width="25.25" style="42" customWidth="1"/>
    <col min="6167" max="6167" width="32.125" style="42" customWidth="1"/>
    <col min="6168" max="6168" width="20.625" style="42" customWidth="1"/>
    <col min="6169" max="6169" width="20.375" style="42" customWidth="1"/>
    <col min="6170" max="6170" width="21.125" style="42" customWidth="1"/>
    <col min="6171" max="6171" width="18.125" style="42" bestFit="1" customWidth="1"/>
    <col min="6172" max="6172" width="17.75" style="42" bestFit="1" customWidth="1"/>
    <col min="6173" max="6173" width="25" style="42" customWidth="1"/>
    <col min="6174" max="6174" width="11.25" style="42" customWidth="1"/>
    <col min="6175" max="6175" width="9.625" style="42" customWidth="1"/>
    <col min="6176" max="6176" width="19.625" style="42" customWidth="1"/>
    <col min="6177" max="6177" width="16" style="42" customWidth="1"/>
    <col min="6178" max="6178" width="19" style="42" customWidth="1"/>
    <col min="6179" max="6179" width="12.75" style="42" customWidth="1"/>
    <col min="6180" max="6180" width="20.75" style="42" customWidth="1"/>
    <col min="6181" max="6181" width="12.75" style="42" customWidth="1"/>
    <col min="6182" max="6182" width="16.75" style="42" customWidth="1"/>
    <col min="6183" max="6183" width="31.25" style="42" customWidth="1"/>
    <col min="6184" max="6184" width="20.25" style="42" customWidth="1"/>
    <col min="6185" max="6185" width="17.75" style="42" customWidth="1"/>
    <col min="6186" max="6186" width="32.625" style="42" customWidth="1"/>
    <col min="6187" max="6187" width="17.25" style="42" customWidth="1"/>
    <col min="6188" max="6188" width="13.5" style="42" customWidth="1"/>
    <col min="6189" max="6189" width="13.875" style="42" customWidth="1"/>
    <col min="6190" max="6191" width="17.25" style="42" customWidth="1"/>
    <col min="6192" max="6192" width="32.625" style="42" customWidth="1"/>
    <col min="6193" max="6376" width="7.875" style="42" customWidth="1"/>
    <col min="6377" max="6401" width="9" style="42"/>
    <col min="6402" max="6403" width="0" style="42" hidden="1" customWidth="1"/>
    <col min="6404" max="6405" width="20.625" style="42" customWidth="1"/>
    <col min="6406" max="6406" width="16.5" style="42" customWidth="1"/>
    <col min="6407" max="6407" width="16.25" style="42" customWidth="1"/>
    <col min="6408" max="6408" width="18.75" style="42" customWidth="1"/>
    <col min="6409" max="6409" width="16.5" style="42" customWidth="1"/>
    <col min="6410" max="6410" width="18.75" style="42" customWidth="1"/>
    <col min="6411" max="6411" width="17.125" style="42" customWidth="1"/>
    <col min="6412" max="6412" width="13.875" style="42" customWidth="1"/>
    <col min="6413" max="6413" width="13.125" style="42" customWidth="1"/>
    <col min="6414" max="6414" width="16.125" style="42" customWidth="1"/>
    <col min="6415" max="6415" width="17.375" style="42" customWidth="1"/>
    <col min="6416" max="6416" width="22.5" style="42" customWidth="1"/>
    <col min="6417" max="6417" width="20.625" style="42" customWidth="1"/>
    <col min="6418" max="6418" width="14.125" style="42" customWidth="1"/>
    <col min="6419" max="6419" width="37.875" style="42" bestFit="1" customWidth="1"/>
    <col min="6420" max="6422" width="25.25" style="42" customWidth="1"/>
    <col min="6423" max="6423" width="32.125" style="42" customWidth="1"/>
    <col min="6424" max="6424" width="20.625" style="42" customWidth="1"/>
    <col min="6425" max="6425" width="20.375" style="42" customWidth="1"/>
    <col min="6426" max="6426" width="21.125" style="42" customWidth="1"/>
    <col min="6427" max="6427" width="18.125" style="42" bestFit="1" customWidth="1"/>
    <col min="6428" max="6428" width="17.75" style="42" bestFit="1" customWidth="1"/>
    <col min="6429" max="6429" width="25" style="42" customWidth="1"/>
    <col min="6430" max="6430" width="11.25" style="42" customWidth="1"/>
    <col min="6431" max="6431" width="9.625" style="42" customWidth="1"/>
    <col min="6432" max="6432" width="19.625" style="42" customWidth="1"/>
    <col min="6433" max="6433" width="16" style="42" customWidth="1"/>
    <col min="6434" max="6434" width="19" style="42" customWidth="1"/>
    <col min="6435" max="6435" width="12.75" style="42" customWidth="1"/>
    <col min="6436" max="6436" width="20.75" style="42" customWidth="1"/>
    <col min="6437" max="6437" width="12.75" style="42" customWidth="1"/>
    <col min="6438" max="6438" width="16.75" style="42" customWidth="1"/>
    <col min="6439" max="6439" width="31.25" style="42" customWidth="1"/>
    <col min="6440" max="6440" width="20.25" style="42" customWidth="1"/>
    <col min="6441" max="6441" width="17.75" style="42" customWidth="1"/>
    <col min="6442" max="6442" width="32.625" style="42" customWidth="1"/>
    <col min="6443" max="6443" width="17.25" style="42" customWidth="1"/>
    <col min="6444" max="6444" width="13.5" style="42" customWidth="1"/>
    <col min="6445" max="6445" width="13.875" style="42" customWidth="1"/>
    <col min="6446" max="6447" width="17.25" style="42" customWidth="1"/>
    <col min="6448" max="6448" width="32.625" style="42" customWidth="1"/>
    <col min="6449" max="6632" width="7.875" style="42" customWidth="1"/>
    <col min="6633" max="6657" width="9" style="42"/>
    <col min="6658" max="6659" width="0" style="42" hidden="1" customWidth="1"/>
    <col min="6660" max="6661" width="20.625" style="42" customWidth="1"/>
    <col min="6662" max="6662" width="16.5" style="42" customWidth="1"/>
    <col min="6663" max="6663" width="16.25" style="42" customWidth="1"/>
    <col min="6664" max="6664" width="18.75" style="42" customWidth="1"/>
    <col min="6665" max="6665" width="16.5" style="42" customWidth="1"/>
    <col min="6666" max="6666" width="18.75" style="42" customWidth="1"/>
    <col min="6667" max="6667" width="17.125" style="42" customWidth="1"/>
    <col min="6668" max="6668" width="13.875" style="42" customWidth="1"/>
    <col min="6669" max="6669" width="13.125" style="42" customWidth="1"/>
    <col min="6670" max="6670" width="16.125" style="42" customWidth="1"/>
    <col min="6671" max="6671" width="17.375" style="42" customWidth="1"/>
    <col min="6672" max="6672" width="22.5" style="42" customWidth="1"/>
    <col min="6673" max="6673" width="20.625" style="42" customWidth="1"/>
    <col min="6674" max="6674" width="14.125" style="42" customWidth="1"/>
    <col min="6675" max="6675" width="37.875" style="42" bestFit="1" customWidth="1"/>
    <col min="6676" max="6678" width="25.25" style="42" customWidth="1"/>
    <col min="6679" max="6679" width="32.125" style="42" customWidth="1"/>
    <col min="6680" max="6680" width="20.625" style="42" customWidth="1"/>
    <col min="6681" max="6681" width="20.375" style="42" customWidth="1"/>
    <col min="6682" max="6682" width="21.125" style="42" customWidth="1"/>
    <col min="6683" max="6683" width="18.125" style="42" bestFit="1" customWidth="1"/>
    <col min="6684" max="6684" width="17.75" style="42" bestFit="1" customWidth="1"/>
    <col min="6685" max="6685" width="25" style="42" customWidth="1"/>
    <col min="6686" max="6686" width="11.25" style="42" customWidth="1"/>
    <col min="6687" max="6687" width="9.625" style="42" customWidth="1"/>
    <col min="6688" max="6688" width="19.625" style="42" customWidth="1"/>
    <col min="6689" max="6689" width="16" style="42" customWidth="1"/>
    <col min="6690" max="6690" width="19" style="42" customWidth="1"/>
    <col min="6691" max="6691" width="12.75" style="42" customWidth="1"/>
    <col min="6692" max="6692" width="20.75" style="42" customWidth="1"/>
    <col min="6693" max="6693" width="12.75" style="42" customWidth="1"/>
    <col min="6694" max="6694" width="16.75" style="42" customWidth="1"/>
    <col min="6695" max="6695" width="31.25" style="42" customWidth="1"/>
    <col min="6696" max="6696" width="20.25" style="42" customWidth="1"/>
    <col min="6697" max="6697" width="17.75" style="42" customWidth="1"/>
    <col min="6698" max="6698" width="32.625" style="42" customWidth="1"/>
    <col min="6699" max="6699" width="17.25" style="42" customWidth="1"/>
    <col min="6700" max="6700" width="13.5" style="42" customWidth="1"/>
    <col min="6701" max="6701" width="13.875" style="42" customWidth="1"/>
    <col min="6702" max="6703" width="17.25" style="42" customWidth="1"/>
    <col min="6704" max="6704" width="32.625" style="42" customWidth="1"/>
    <col min="6705" max="6888" width="7.875" style="42" customWidth="1"/>
    <col min="6889" max="6913" width="9" style="42"/>
    <col min="6914" max="6915" width="0" style="42" hidden="1" customWidth="1"/>
    <col min="6916" max="6917" width="20.625" style="42" customWidth="1"/>
    <col min="6918" max="6918" width="16.5" style="42" customWidth="1"/>
    <col min="6919" max="6919" width="16.25" style="42" customWidth="1"/>
    <col min="6920" max="6920" width="18.75" style="42" customWidth="1"/>
    <col min="6921" max="6921" width="16.5" style="42" customWidth="1"/>
    <col min="6922" max="6922" width="18.75" style="42" customWidth="1"/>
    <col min="6923" max="6923" width="17.125" style="42" customWidth="1"/>
    <col min="6924" max="6924" width="13.875" style="42" customWidth="1"/>
    <col min="6925" max="6925" width="13.125" style="42" customWidth="1"/>
    <col min="6926" max="6926" width="16.125" style="42" customWidth="1"/>
    <col min="6927" max="6927" width="17.375" style="42" customWidth="1"/>
    <col min="6928" max="6928" width="22.5" style="42" customWidth="1"/>
    <col min="6929" max="6929" width="20.625" style="42" customWidth="1"/>
    <col min="6930" max="6930" width="14.125" style="42" customWidth="1"/>
    <col min="6931" max="6931" width="37.875" style="42" bestFit="1" customWidth="1"/>
    <col min="6932" max="6934" width="25.25" style="42" customWidth="1"/>
    <col min="6935" max="6935" width="32.125" style="42" customWidth="1"/>
    <col min="6936" max="6936" width="20.625" style="42" customWidth="1"/>
    <col min="6937" max="6937" width="20.375" style="42" customWidth="1"/>
    <col min="6938" max="6938" width="21.125" style="42" customWidth="1"/>
    <col min="6939" max="6939" width="18.125" style="42" bestFit="1" customWidth="1"/>
    <col min="6940" max="6940" width="17.75" style="42" bestFit="1" customWidth="1"/>
    <col min="6941" max="6941" width="25" style="42" customWidth="1"/>
    <col min="6942" max="6942" width="11.25" style="42" customWidth="1"/>
    <col min="6943" max="6943" width="9.625" style="42" customWidth="1"/>
    <col min="6944" max="6944" width="19.625" style="42" customWidth="1"/>
    <col min="6945" max="6945" width="16" style="42" customWidth="1"/>
    <col min="6946" max="6946" width="19" style="42" customWidth="1"/>
    <col min="6947" max="6947" width="12.75" style="42" customWidth="1"/>
    <col min="6948" max="6948" width="20.75" style="42" customWidth="1"/>
    <col min="6949" max="6949" width="12.75" style="42" customWidth="1"/>
    <col min="6950" max="6950" width="16.75" style="42" customWidth="1"/>
    <col min="6951" max="6951" width="31.25" style="42" customWidth="1"/>
    <col min="6952" max="6952" width="20.25" style="42" customWidth="1"/>
    <col min="6953" max="6953" width="17.75" style="42" customWidth="1"/>
    <col min="6954" max="6954" width="32.625" style="42" customWidth="1"/>
    <col min="6955" max="6955" width="17.25" style="42" customWidth="1"/>
    <col min="6956" max="6956" width="13.5" style="42" customWidth="1"/>
    <col min="6957" max="6957" width="13.875" style="42" customWidth="1"/>
    <col min="6958" max="6959" width="17.25" style="42" customWidth="1"/>
    <col min="6960" max="6960" width="32.625" style="42" customWidth="1"/>
    <col min="6961" max="7144" width="7.875" style="42" customWidth="1"/>
    <col min="7145" max="7169" width="9" style="42"/>
    <col min="7170" max="7171" width="0" style="42" hidden="1" customWidth="1"/>
    <col min="7172" max="7173" width="20.625" style="42" customWidth="1"/>
    <col min="7174" max="7174" width="16.5" style="42" customWidth="1"/>
    <col min="7175" max="7175" width="16.25" style="42" customWidth="1"/>
    <col min="7176" max="7176" width="18.75" style="42" customWidth="1"/>
    <col min="7177" max="7177" width="16.5" style="42" customWidth="1"/>
    <col min="7178" max="7178" width="18.75" style="42" customWidth="1"/>
    <col min="7179" max="7179" width="17.125" style="42" customWidth="1"/>
    <col min="7180" max="7180" width="13.875" style="42" customWidth="1"/>
    <col min="7181" max="7181" width="13.125" style="42" customWidth="1"/>
    <col min="7182" max="7182" width="16.125" style="42" customWidth="1"/>
    <col min="7183" max="7183" width="17.375" style="42" customWidth="1"/>
    <col min="7184" max="7184" width="22.5" style="42" customWidth="1"/>
    <col min="7185" max="7185" width="20.625" style="42" customWidth="1"/>
    <col min="7186" max="7186" width="14.125" style="42" customWidth="1"/>
    <col min="7187" max="7187" width="37.875" style="42" bestFit="1" customWidth="1"/>
    <col min="7188" max="7190" width="25.25" style="42" customWidth="1"/>
    <col min="7191" max="7191" width="32.125" style="42" customWidth="1"/>
    <col min="7192" max="7192" width="20.625" style="42" customWidth="1"/>
    <col min="7193" max="7193" width="20.375" style="42" customWidth="1"/>
    <col min="7194" max="7194" width="21.125" style="42" customWidth="1"/>
    <col min="7195" max="7195" width="18.125" style="42" bestFit="1" customWidth="1"/>
    <col min="7196" max="7196" width="17.75" style="42" bestFit="1" customWidth="1"/>
    <col min="7197" max="7197" width="25" style="42" customWidth="1"/>
    <col min="7198" max="7198" width="11.25" style="42" customWidth="1"/>
    <col min="7199" max="7199" width="9.625" style="42" customWidth="1"/>
    <col min="7200" max="7200" width="19.625" style="42" customWidth="1"/>
    <col min="7201" max="7201" width="16" style="42" customWidth="1"/>
    <col min="7202" max="7202" width="19" style="42" customWidth="1"/>
    <col min="7203" max="7203" width="12.75" style="42" customWidth="1"/>
    <col min="7204" max="7204" width="20.75" style="42" customWidth="1"/>
    <col min="7205" max="7205" width="12.75" style="42" customWidth="1"/>
    <col min="7206" max="7206" width="16.75" style="42" customWidth="1"/>
    <col min="7207" max="7207" width="31.25" style="42" customWidth="1"/>
    <col min="7208" max="7208" width="20.25" style="42" customWidth="1"/>
    <col min="7209" max="7209" width="17.75" style="42" customWidth="1"/>
    <col min="7210" max="7210" width="32.625" style="42" customWidth="1"/>
    <col min="7211" max="7211" width="17.25" style="42" customWidth="1"/>
    <col min="7212" max="7212" width="13.5" style="42" customWidth="1"/>
    <col min="7213" max="7213" width="13.875" style="42" customWidth="1"/>
    <col min="7214" max="7215" width="17.25" style="42" customWidth="1"/>
    <col min="7216" max="7216" width="32.625" style="42" customWidth="1"/>
    <col min="7217" max="7400" width="7.875" style="42" customWidth="1"/>
    <col min="7401" max="7425" width="9" style="42"/>
    <col min="7426" max="7427" width="0" style="42" hidden="1" customWidth="1"/>
    <col min="7428" max="7429" width="20.625" style="42" customWidth="1"/>
    <col min="7430" max="7430" width="16.5" style="42" customWidth="1"/>
    <col min="7431" max="7431" width="16.25" style="42" customWidth="1"/>
    <col min="7432" max="7432" width="18.75" style="42" customWidth="1"/>
    <col min="7433" max="7433" width="16.5" style="42" customWidth="1"/>
    <col min="7434" max="7434" width="18.75" style="42" customWidth="1"/>
    <col min="7435" max="7435" width="17.125" style="42" customWidth="1"/>
    <col min="7436" max="7436" width="13.875" style="42" customWidth="1"/>
    <col min="7437" max="7437" width="13.125" style="42" customWidth="1"/>
    <col min="7438" max="7438" width="16.125" style="42" customWidth="1"/>
    <col min="7439" max="7439" width="17.375" style="42" customWidth="1"/>
    <col min="7440" max="7440" width="22.5" style="42" customWidth="1"/>
    <col min="7441" max="7441" width="20.625" style="42" customWidth="1"/>
    <col min="7442" max="7442" width="14.125" style="42" customWidth="1"/>
    <col min="7443" max="7443" width="37.875" style="42" bestFit="1" customWidth="1"/>
    <col min="7444" max="7446" width="25.25" style="42" customWidth="1"/>
    <col min="7447" max="7447" width="32.125" style="42" customWidth="1"/>
    <col min="7448" max="7448" width="20.625" style="42" customWidth="1"/>
    <col min="7449" max="7449" width="20.375" style="42" customWidth="1"/>
    <col min="7450" max="7450" width="21.125" style="42" customWidth="1"/>
    <col min="7451" max="7451" width="18.125" style="42" bestFit="1" customWidth="1"/>
    <col min="7452" max="7452" width="17.75" style="42" bestFit="1" customWidth="1"/>
    <col min="7453" max="7453" width="25" style="42" customWidth="1"/>
    <col min="7454" max="7454" width="11.25" style="42" customWidth="1"/>
    <col min="7455" max="7455" width="9.625" style="42" customWidth="1"/>
    <col min="7456" max="7456" width="19.625" style="42" customWidth="1"/>
    <col min="7457" max="7457" width="16" style="42" customWidth="1"/>
    <col min="7458" max="7458" width="19" style="42" customWidth="1"/>
    <col min="7459" max="7459" width="12.75" style="42" customWidth="1"/>
    <col min="7460" max="7460" width="20.75" style="42" customWidth="1"/>
    <col min="7461" max="7461" width="12.75" style="42" customWidth="1"/>
    <col min="7462" max="7462" width="16.75" style="42" customWidth="1"/>
    <col min="7463" max="7463" width="31.25" style="42" customWidth="1"/>
    <col min="7464" max="7464" width="20.25" style="42" customWidth="1"/>
    <col min="7465" max="7465" width="17.75" style="42" customWidth="1"/>
    <col min="7466" max="7466" width="32.625" style="42" customWidth="1"/>
    <col min="7467" max="7467" width="17.25" style="42" customWidth="1"/>
    <col min="7468" max="7468" width="13.5" style="42" customWidth="1"/>
    <col min="7469" max="7469" width="13.875" style="42" customWidth="1"/>
    <col min="7470" max="7471" width="17.25" style="42" customWidth="1"/>
    <col min="7472" max="7472" width="32.625" style="42" customWidth="1"/>
    <col min="7473" max="7656" width="7.875" style="42" customWidth="1"/>
    <col min="7657" max="7681" width="9" style="42"/>
    <col min="7682" max="7683" width="0" style="42" hidden="1" customWidth="1"/>
    <col min="7684" max="7685" width="20.625" style="42" customWidth="1"/>
    <col min="7686" max="7686" width="16.5" style="42" customWidth="1"/>
    <col min="7687" max="7687" width="16.25" style="42" customWidth="1"/>
    <col min="7688" max="7688" width="18.75" style="42" customWidth="1"/>
    <col min="7689" max="7689" width="16.5" style="42" customWidth="1"/>
    <col min="7690" max="7690" width="18.75" style="42" customWidth="1"/>
    <col min="7691" max="7691" width="17.125" style="42" customWidth="1"/>
    <col min="7692" max="7692" width="13.875" style="42" customWidth="1"/>
    <col min="7693" max="7693" width="13.125" style="42" customWidth="1"/>
    <col min="7694" max="7694" width="16.125" style="42" customWidth="1"/>
    <col min="7695" max="7695" width="17.375" style="42" customWidth="1"/>
    <col min="7696" max="7696" width="22.5" style="42" customWidth="1"/>
    <col min="7697" max="7697" width="20.625" style="42" customWidth="1"/>
    <col min="7698" max="7698" width="14.125" style="42" customWidth="1"/>
    <col min="7699" max="7699" width="37.875" style="42" bestFit="1" customWidth="1"/>
    <col min="7700" max="7702" width="25.25" style="42" customWidth="1"/>
    <col min="7703" max="7703" width="32.125" style="42" customWidth="1"/>
    <col min="7704" max="7704" width="20.625" style="42" customWidth="1"/>
    <col min="7705" max="7705" width="20.375" style="42" customWidth="1"/>
    <col min="7706" max="7706" width="21.125" style="42" customWidth="1"/>
    <col min="7707" max="7707" width="18.125" style="42" bestFit="1" customWidth="1"/>
    <col min="7708" max="7708" width="17.75" style="42" bestFit="1" customWidth="1"/>
    <col min="7709" max="7709" width="25" style="42" customWidth="1"/>
    <col min="7710" max="7710" width="11.25" style="42" customWidth="1"/>
    <col min="7711" max="7711" width="9.625" style="42" customWidth="1"/>
    <col min="7712" max="7712" width="19.625" style="42" customWidth="1"/>
    <col min="7713" max="7713" width="16" style="42" customWidth="1"/>
    <col min="7714" max="7714" width="19" style="42" customWidth="1"/>
    <col min="7715" max="7715" width="12.75" style="42" customWidth="1"/>
    <col min="7716" max="7716" width="20.75" style="42" customWidth="1"/>
    <col min="7717" max="7717" width="12.75" style="42" customWidth="1"/>
    <col min="7718" max="7718" width="16.75" style="42" customWidth="1"/>
    <col min="7719" max="7719" width="31.25" style="42" customWidth="1"/>
    <col min="7720" max="7720" width="20.25" style="42" customWidth="1"/>
    <col min="7721" max="7721" width="17.75" style="42" customWidth="1"/>
    <col min="7722" max="7722" width="32.625" style="42" customWidth="1"/>
    <col min="7723" max="7723" width="17.25" style="42" customWidth="1"/>
    <col min="7724" max="7724" width="13.5" style="42" customWidth="1"/>
    <col min="7725" max="7725" width="13.875" style="42" customWidth="1"/>
    <col min="7726" max="7727" width="17.25" style="42" customWidth="1"/>
    <col min="7728" max="7728" width="32.625" style="42" customWidth="1"/>
    <col min="7729" max="7912" width="7.875" style="42" customWidth="1"/>
    <col min="7913" max="7937" width="9" style="42"/>
    <col min="7938" max="7939" width="0" style="42" hidden="1" customWidth="1"/>
    <col min="7940" max="7941" width="20.625" style="42" customWidth="1"/>
    <col min="7942" max="7942" width="16.5" style="42" customWidth="1"/>
    <col min="7943" max="7943" width="16.25" style="42" customWidth="1"/>
    <col min="7944" max="7944" width="18.75" style="42" customWidth="1"/>
    <col min="7945" max="7945" width="16.5" style="42" customWidth="1"/>
    <col min="7946" max="7946" width="18.75" style="42" customWidth="1"/>
    <col min="7947" max="7947" width="17.125" style="42" customWidth="1"/>
    <col min="7948" max="7948" width="13.875" style="42" customWidth="1"/>
    <col min="7949" max="7949" width="13.125" style="42" customWidth="1"/>
    <col min="7950" max="7950" width="16.125" style="42" customWidth="1"/>
    <col min="7951" max="7951" width="17.375" style="42" customWidth="1"/>
    <col min="7952" max="7952" width="22.5" style="42" customWidth="1"/>
    <col min="7953" max="7953" width="20.625" style="42" customWidth="1"/>
    <col min="7954" max="7954" width="14.125" style="42" customWidth="1"/>
    <col min="7955" max="7955" width="37.875" style="42" bestFit="1" customWidth="1"/>
    <col min="7956" max="7958" width="25.25" style="42" customWidth="1"/>
    <col min="7959" max="7959" width="32.125" style="42" customWidth="1"/>
    <col min="7960" max="7960" width="20.625" style="42" customWidth="1"/>
    <col min="7961" max="7961" width="20.375" style="42" customWidth="1"/>
    <col min="7962" max="7962" width="21.125" style="42" customWidth="1"/>
    <col min="7963" max="7963" width="18.125" style="42" bestFit="1" customWidth="1"/>
    <col min="7964" max="7964" width="17.75" style="42" bestFit="1" customWidth="1"/>
    <col min="7965" max="7965" width="25" style="42" customWidth="1"/>
    <col min="7966" max="7966" width="11.25" style="42" customWidth="1"/>
    <col min="7967" max="7967" width="9.625" style="42" customWidth="1"/>
    <col min="7968" max="7968" width="19.625" style="42" customWidth="1"/>
    <col min="7969" max="7969" width="16" style="42" customWidth="1"/>
    <col min="7970" max="7970" width="19" style="42" customWidth="1"/>
    <col min="7971" max="7971" width="12.75" style="42" customWidth="1"/>
    <col min="7972" max="7972" width="20.75" style="42" customWidth="1"/>
    <col min="7973" max="7973" width="12.75" style="42" customWidth="1"/>
    <col min="7974" max="7974" width="16.75" style="42" customWidth="1"/>
    <col min="7975" max="7975" width="31.25" style="42" customWidth="1"/>
    <col min="7976" max="7976" width="20.25" style="42" customWidth="1"/>
    <col min="7977" max="7977" width="17.75" style="42" customWidth="1"/>
    <col min="7978" max="7978" width="32.625" style="42" customWidth="1"/>
    <col min="7979" max="7979" width="17.25" style="42" customWidth="1"/>
    <col min="7980" max="7980" width="13.5" style="42" customWidth="1"/>
    <col min="7981" max="7981" width="13.875" style="42" customWidth="1"/>
    <col min="7982" max="7983" width="17.25" style="42" customWidth="1"/>
    <col min="7984" max="7984" width="32.625" style="42" customWidth="1"/>
    <col min="7985" max="8168" width="7.875" style="42" customWidth="1"/>
    <col min="8169" max="8193" width="9" style="42"/>
    <col min="8194" max="8195" width="0" style="42" hidden="1" customWidth="1"/>
    <col min="8196" max="8197" width="20.625" style="42" customWidth="1"/>
    <col min="8198" max="8198" width="16.5" style="42" customWidth="1"/>
    <col min="8199" max="8199" width="16.25" style="42" customWidth="1"/>
    <col min="8200" max="8200" width="18.75" style="42" customWidth="1"/>
    <col min="8201" max="8201" width="16.5" style="42" customWidth="1"/>
    <col min="8202" max="8202" width="18.75" style="42" customWidth="1"/>
    <col min="8203" max="8203" width="17.125" style="42" customWidth="1"/>
    <col min="8204" max="8204" width="13.875" style="42" customWidth="1"/>
    <col min="8205" max="8205" width="13.125" style="42" customWidth="1"/>
    <col min="8206" max="8206" width="16.125" style="42" customWidth="1"/>
    <col min="8207" max="8207" width="17.375" style="42" customWidth="1"/>
    <col min="8208" max="8208" width="22.5" style="42" customWidth="1"/>
    <col min="8209" max="8209" width="20.625" style="42" customWidth="1"/>
    <col min="8210" max="8210" width="14.125" style="42" customWidth="1"/>
    <col min="8211" max="8211" width="37.875" style="42" bestFit="1" customWidth="1"/>
    <col min="8212" max="8214" width="25.25" style="42" customWidth="1"/>
    <col min="8215" max="8215" width="32.125" style="42" customWidth="1"/>
    <col min="8216" max="8216" width="20.625" style="42" customWidth="1"/>
    <col min="8217" max="8217" width="20.375" style="42" customWidth="1"/>
    <col min="8218" max="8218" width="21.125" style="42" customWidth="1"/>
    <col min="8219" max="8219" width="18.125" style="42" bestFit="1" customWidth="1"/>
    <col min="8220" max="8220" width="17.75" style="42" bestFit="1" customWidth="1"/>
    <col min="8221" max="8221" width="25" style="42" customWidth="1"/>
    <col min="8222" max="8222" width="11.25" style="42" customWidth="1"/>
    <col min="8223" max="8223" width="9.625" style="42" customWidth="1"/>
    <col min="8224" max="8224" width="19.625" style="42" customWidth="1"/>
    <col min="8225" max="8225" width="16" style="42" customWidth="1"/>
    <col min="8226" max="8226" width="19" style="42" customWidth="1"/>
    <col min="8227" max="8227" width="12.75" style="42" customWidth="1"/>
    <col min="8228" max="8228" width="20.75" style="42" customWidth="1"/>
    <col min="8229" max="8229" width="12.75" style="42" customWidth="1"/>
    <col min="8230" max="8230" width="16.75" style="42" customWidth="1"/>
    <col min="8231" max="8231" width="31.25" style="42" customWidth="1"/>
    <col min="8232" max="8232" width="20.25" style="42" customWidth="1"/>
    <col min="8233" max="8233" width="17.75" style="42" customWidth="1"/>
    <col min="8234" max="8234" width="32.625" style="42" customWidth="1"/>
    <col min="8235" max="8235" width="17.25" style="42" customWidth="1"/>
    <col min="8236" max="8236" width="13.5" style="42" customWidth="1"/>
    <col min="8237" max="8237" width="13.875" style="42" customWidth="1"/>
    <col min="8238" max="8239" width="17.25" style="42" customWidth="1"/>
    <col min="8240" max="8240" width="32.625" style="42" customWidth="1"/>
    <col min="8241" max="8424" width="7.875" style="42" customWidth="1"/>
    <col min="8425" max="8449" width="9" style="42"/>
    <col min="8450" max="8451" width="0" style="42" hidden="1" customWidth="1"/>
    <col min="8452" max="8453" width="20.625" style="42" customWidth="1"/>
    <col min="8454" max="8454" width="16.5" style="42" customWidth="1"/>
    <col min="8455" max="8455" width="16.25" style="42" customWidth="1"/>
    <col min="8456" max="8456" width="18.75" style="42" customWidth="1"/>
    <col min="8457" max="8457" width="16.5" style="42" customWidth="1"/>
    <col min="8458" max="8458" width="18.75" style="42" customWidth="1"/>
    <col min="8459" max="8459" width="17.125" style="42" customWidth="1"/>
    <col min="8460" max="8460" width="13.875" style="42" customWidth="1"/>
    <col min="8461" max="8461" width="13.125" style="42" customWidth="1"/>
    <col min="8462" max="8462" width="16.125" style="42" customWidth="1"/>
    <col min="8463" max="8463" width="17.375" style="42" customWidth="1"/>
    <col min="8464" max="8464" width="22.5" style="42" customWidth="1"/>
    <col min="8465" max="8465" width="20.625" style="42" customWidth="1"/>
    <col min="8466" max="8466" width="14.125" style="42" customWidth="1"/>
    <col min="8467" max="8467" width="37.875" style="42" bestFit="1" customWidth="1"/>
    <col min="8468" max="8470" width="25.25" style="42" customWidth="1"/>
    <col min="8471" max="8471" width="32.125" style="42" customWidth="1"/>
    <col min="8472" max="8472" width="20.625" style="42" customWidth="1"/>
    <col min="8473" max="8473" width="20.375" style="42" customWidth="1"/>
    <col min="8474" max="8474" width="21.125" style="42" customWidth="1"/>
    <col min="8475" max="8475" width="18.125" style="42" bestFit="1" customWidth="1"/>
    <col min="8476" max="8476" width="17.75" style="42" bestFit="1" customWidth="1"/>
    <col min="8477" max="8477" width="25" style="42" customWidth="1"/>
    <col min="8478" max="8478" width="11.25" style="42" customWidth="1"/>
    <col min="8479" max="8479" width="9.625" style="42" customWidth="1"/>
    <col min="8480" max="8480" width="19.625" style="42" customWidth="1"/>
    <col min="8481" max="8481" width="16" style="42" customWidth="1"/>
    <col min="8482" max="8482" width="19" style="42" customWidth="1"/>
    <col min="8483" max="8483" width="12.75" style="42" customWidth="1"/>
    <col min="8484" max="8484" width="20.75" style="42" customWidth="1"/>
    <col min="8485" max="8485" width="12.75" style="42" customWidth="1"/>
    <col min="8486" max="8486" width="16.75" style="42" customWidth="1"/>
    <col min="8487" max="8487" width="31.25" style="42" customWidth="1"/>
    <col min="8488" max="8488" width="20.25" style="42" customWidth="1"/>
    <col min="8489" max="8489" width="17.75" style="42" customWidth="1"/>
    <col min="8490" max="8490" width="32.625" style="42" customWidth="1"/>
    <col min="8491" max="8491" width="17.25" style="42" customWidth="1"/>
    <col min="8492" max="8492" width="13.5" style="42" customWidth="1"/>
    <col min="8493" max="8493" width="13.875" style="42" customWidth="1"/>
    <col min="8494" max="8495" width="17.25" style="42" customWidth="1"/>
    <col min="8496" max="8496" width="32.625" style="42" customWidth="1"/>
    <col min="8497" max="8680" width="7.875" style="42" customWidth="1"/>
    <col min="8681" max="8705" width="9" style="42"/>
    <col min="8706" max="8707" width="0" style="42" hidden="1" customWidth="1"/>
    <col min="8708" max="8709" width="20.625" style="42" customWidth="1"/>
    <col min="8710" max="8710" width="16.5" style="42" customWidth="1"/>
    <col min="8711" max="8711" width="16.25" style="42" customWidth="1"/>
    <col min="8712" max="8712" width="18.75" style="42" customWidth="1"/>
    <col min="8713" max="8713" width="16.5" style="42" customWidth="1"/>
    <col min="8714" max="8714" width="18.75" style="42" customWidth="1"/>
    <col min="8715" max="8715" width="17.125" style="42" customWidth="1"/>
    <col min="8716" max="8716" width="13.875" style="42" customWidth="1"/>
    <col min="8717" max="8717" width="13.125" style="42" customWidth="1"/>
    <col min="8718" max="8718" width="16.125" style="42" customWidth="1"/>
    <col min="8719" max="8719" width="17.375" style="42" customWidth="1"/>
    <col min="8720" max="8720" width="22.5" style="42" customWidth="1"/>
    <col min="8721" max="8721" width="20.625" style="42" customWidth="1"/>
    <col min="8722" max="8722" width="14.125" style="42" customWidth="1"/>
    <col min="8723" max="8723" width="37.875" style="42" bestFit="1" customWidth="1"/>
    <col min="8724" max="8726" width="25.25" style="42" customWidth="1"/>
    <col min="8727" max="8727" width="32.125" style="42" customWidth="1"/>
    <col min="8728" max="8728" width="20.625" style="42" customWidth="1"/>
    <col min="8729" max="8729" width="20.375" style="42" customWidth="1"/>
    <col min="8730" max="8730" width="21.125" style="42" customWidth="1"/>
    <col min="8731" max="8731" width="18.125" style="42" bestFit="1" customWidth="1"/>
    <col min="8732" max="8732" width="17.75" style="42" bestFit="1" customWidth="1"/>
    <col min="8733" max="8733" width="25" style="42" customWidth="1"/>
    <col min="8734" max="8734" width="11.25" style="42" customWidth="1"/>
    <col min="8735" max="8735" width="9.625" style="42" customWidth="1"/>
    <col min="8736" max="8736" width="19.625" style="42" customWidth="1"/>
    <col min="8737" max="8737" width="16" style="42" customWidth="1"/>
    <col min="8738" max="8738" width="19" style="42" customWidth="1"/>
    <col min="8739" max="8739" width="12.75" style="42" customWidth="1"/>
    <col min="8740" max="8740" width="20.75" style="42" customWidth="1"/>
    <col min="8741" max="8741" width="12.75" style="42" customWidth="1"/>
    <col min="8742" max="8742" width="16.75" style="42" customWidth="1"/>
    <col min="8743" max="8743" width="31.25" style="42" customWidth="1"/>
    <col min="8744" max="8744" width="20.25" style="42" customWidth="1"/>
    <col min="8745" max="8745" width="17.75" style="42" customWidth="1"/>
    <col min="8746" max="8746" width="32.625" style="42" customWidth="1"/>
    <col min="8747" max="8747" width="17.25" style="42" customWidth="1"/>
    <col min="8748" max="8748" width="13.5" style="42" customWidth="1"/>
    <col min="8749" max="8749" width="13.875" style="42" customWidth="1"/>
    <col min="8750" max="8751" width="17.25" style="42" customWidth="1"/>
    <col min="8752" max="8752" width="32.625" style="42" customWidth="1"/>
    <col min="8753" max="8936" width="7.875" style="42" customWidth="1"/>
    <col min="8937" max="8961" width="9" style="42"/>
    <col min="8962" max="8963" width="0" style="42" hidden="1" customWidth="1"/>
    <col min="8964" max="8965" width="20.625" style="42" customWidth="1"/>
    <col min="8966" max="8966" width="16.5" style="42" customWidth="1"/>
    <col min="8967" max="8967" width="16.25" style="42" customWidth="1"/>
    <col min="8968" max="8968" width="18.75" style="42" customWidth="1"/>
    <col min="8969" max="8969" width="16.5" style="42" customWidth="1"/>
    <col min="8970" max="8970" width="18.75" style="42" customWidth="1"/>
    <col min="8971" max="8971" width="17.125" style="42" customWidth="1"/>
    <col min="8972" max="8972" width="13.875" style="42" customWidth="1"/>
    <col min="8973" max="8973" width="13.125" style="42" customWidth="1"/>
    <col min="8974" max="8974" width="16.125" style="42" customWidth="1"/>
    <col min="8975" max="8975" width="17.375" style="42" customWidth="1"/>
    <col min="8976" max="8976" width="22.5" style="42" customWidth="1"/>
    <col min="8977" max="8977" width="20.625" style="42" customWidth="1"/>
    <col min="8978" max="8978" width="14.125" style="42" customWidth="1"/>
    <col min="8979" max="8979" width="37.875" style="42" bestFit="1" customWidth="1"/>
    <col min="8980" max="8982" width="25.25" style="42" customWidth="1"/>
    <col min="8983" max="8983" width="32.125" style="42" customWidth="1"/>
    <col min="8984" max="8984" width="20.625" style="42" customWidth="1"/>
    <col min="8985" max="8985" width="20.375" style="42" customWidth="1"/>
    <col min="8986" max="8986" width="21.125" style="42" customWidth="1"/>
    <col min="8987" max="8987" width="18.125" style="42" bestFit="1" customWidth="1"/>
    <col min="8988" max="8988" width="17.75" style="42" bestFit="1" customWidth="1"/>
    <col min="8989" max="8989" width="25" style="42" customWidth="1"/>
    <col min="8990" max="8990" width="11.25" style="42" customWidth="1"/>
    <col min="8991" max="8991" width="9.625" style="42" customWidth="1"/>
    <col min="8992" max="8992" width="19.625" style="42" customWidth="1"/>
    <col min="8993" max="8993" width="16" style="42" customWidth="1"/>
    <col min="8994" max="8994" width="19" style="42" customWidth="1"/>
    <col min="8995" max="8995" width="12.75" style="42" customWidth="1"/>
    <col min="8996" max="8996" width="20.75" style="42" customWidth="1"/>
    <col min="8997" max="8997" width="12.75" style="42" customWidth="1"/>
    <col min="8998" max="8998" width="16.75" style="42" customWidth="1"/>
    <col min="8999" max="8999" width="31.25" style="42" customWidth="1"/>
    <col min="9000" max="9000" width="20.25" style="42" customWidth="1"/>
    <col min="9001" max="9001" width="17.75" style="42" customWidth="1"/>
    <col min="9002" max="9002" width="32.625" style="42" customWidth="1"/>
    <col min="9003" max="9003" width="17.25" style="42" customWidth="1"/>
    <col min="9004" max="9004" width="13.5" style="42" customWidth="1"/>
    <col min="9005" max="9005" width="13.875" style="42" customWidth="1"/>
    <col min="9006" max="9007" width="17.25" style="42" customWidth="1"/>
    <col min="9008" max="9008" width="32.625" style="42" customWidth="1"/>
    <col min="9009" max="9192" width="7.875" style="42" customWidth="1"/>
    <col min="9193" max="9217" width="9" style="42"/>
    <col min="9218" max="9219" width="0" style="42" hidden="1" customWidth="1"/>
    <col min="9220" max="9221" width="20.625" style="42" customWidth="1"/>
    <col min="9222" max="9222" width="16.5" style="42" customWidth="1"/>
    <col min="9223" max="9223" width="16.25" style="42" customWidth="1"/>
    <col min="9224" max="9224" width="18.75" style="42" customWidth="1"/>
    <col min="9225" max="9225" width="16.5" style="42" customWidth="1"/>
    <col min="9226" max="9226" width="18.75" style="42" customWidth="1"/>
    <col min="9227" max="9227" width="17.125" style="42" customWidth="1"/>
    <col min="9228" max="9228" width="13.875" style="42" customWidth="1"/>
    <col min="9229" max="9229" width="13.125" style="42" customWidth="1"/>
    <col min="9230" max="9230" width="16.125" style="42" customWidth="1"/>
    <col min="9231" max="9231" width="17.375" style="42" customWidth="1"/>
    <col min="9232" max="9232" width="22.5" style="42" customWidth="1"/>
    <col min="9233" max="9233" width="20.625" style="42" customWidth="1"/>
    <col min="9234" max="9234" width="14.125" style="42" customWidth="1"/>
    <col min="9235" max="9235" width="37.875" style="42" bestFit="1" customWidth="1"/>
    <col min="9236" max="9238" width="25.25" style="42" customWidth="1"/>
    <col min="9239" max="9239" width="32.125" style="42" customWidth="1"/>
    <col min="9240" max="9240" width="20.625" style="42" customWidth="1"/>
    <col min="9241" max="9241" width="20.375" style="42" customWidth="1"/>
    <col min="9242" max="9242" width="21.125" style="42" customWidth="1"/>
    <col min="9243" max="9243" width="18.125" style="42" bestFit="1" customWidth="1"/>
    <col min="9244" max="9244" width="17.75" style="42" bestFit="1" customWidth="1"/>
    <col min="9245" max="9245" width="25" style="42" customWidth="1"/>
    <col min="9246" max="9246" width="11.25" style="42" customWidth="1"/>
    <col min="9247" max="9247" width="9.625" style="42" customWidth="1"/>
    <col min="9248" max="9248" width="19.625" style="42" customWidth="1"/>
    <col min="9249" max="9249" width="16" style="42" customWidth="1"/>
    <col min="9250" max="9250" width="19" style="42" customWidth="1"/>
    <col min="9251" max="9251" width="12.75" style="42" customWidth="1"/>
    <col min="9252" max="9252" width="20.75" style="42" customWidth="1"/>
    <col min="9253" max="9253" width="12.75" style="42" customWidth="1"/>
    <col min="9254" max="9254" width="16.75" style="42" customWidth="1"/>
    <col min="9255" max="9255" width="31.25" style="42" customWidth="1"/>
    <col min="9256" max="9256" width="20.25" style="42" customWidth="1"/>
    <col min="9257" max="9257" width="17.75" style="42" customWidth="1"/>
    <col min="9258" max="9258" width="32.625" style="42" customWidth="1"/>
    <col min="9259" max="9259" width="17.25" style="42" customWidth="1"/>
    <col min="9260" max="9260" width="13.5" style="42" customWidth="1"/>
    <col min="9261" max="9261" width="13.875" style="42" customWidth="1"/>
    <col min="9262" max="9263" width="17.25" style="42" customWidth="1"/>
    <col min="9264" max="9264" width="32.625" style="42" customWidth="1"/>
    <col min="9265" max="9448" width="7.875" style="42" customWidth="1"/>
    <col min="9449" max="9473" width="9" style="42"/>
    <col min="9474" max="9475" width="0" style="42" hidden="1" customWidth="1"/>
    <col min="9476" max="9477" width="20.625" style="42" customWidth="1"/>
    <col min="9478" max="9478" width="16.5" style="42" customWidth="1"/>
    <col min="9479" max="9479" width="16.25" style="42" customWidth="1"/>
    <col min="9480" max="9480" width="18.75" style="42" customWidth="1"/>
    <col min="9481" max="9481" width="16.5" style="42" customWidth="1"/>
    <col min="9482" max="9482" width="18.75" style="42" customWidth="1"/>
    <col min="9483" max="9483" width="17.125" style="42" customWidth="1"/>
    <col min="9484" max="9484" width="13.875" style="42" customWidth="1"/>
    <col min="9485" max="9485" width="13.125" style="42" customWidth="1"/>
    <col min="9486" max="9486" width="16.125" style="42" customWidth="1"/>
    <col min="9487" max="9487" width="17.375" style="42" customWidth="1"/>
    <col min="9488" max="9488" width="22.5" style="42" customWidth="1"/>
    <col min="9489" max="9489" width="20.625" style="42" customWidth="1"/>
    <col min="9490" max="9490" width="14.125" style="42" customWidth="1"/>
    <col min="9491" max="9491" width="37.875" style="42" bestFit="1" customWidth="1"/>
    <col min="9492" max="9494" width="25.25" style="42" customWidth="1"/>
    <col min="9495" max="9495" width="32.125" style="42" customWidth="1"/>
    <col min="9496" max="9496" width="20.625" style="42" customWidth="1"/>
    <col min="9497" max="9497" width="20.375" style="42" customWidth="1"/>
    <col min="9498" max="9498" width="21.125" style="42" customWidth="1"/>
    <col min="9499" max="9499" width="18.125" style="42" bestFit="1" customWidth="1"/>
    <col min="9500" max="9500" width="17.75" style="42" bestFit="1" customWidth="1"/>
    <col min="9501" max="9501" width="25" style="42" customWidth="1"/>
    <col min="9502" max="9502" width="11.25" style="42" customWidth="1"/>
    <col min="9503" max="9503" width="9.625" style="42" customWidth="1"/>
    <col min="9504" max="9504" width="19.625" style="42" customWidth="1"/>
    <col min="9505" max="9505" width="16" style="42" customWidth="1"/>
    <col min="9506" max="9506" width="19" style="42" customWidth="1"/>
    <col min="9507" max="9507" width="12.75" style="42" customWidth="1"/>
    <col min="9508" max="9508" width="20.75" style="42" customWidth="1"/>
    <col min="9509" max="9509" width="12.75" style="42" customWidth="1"/>
    <col min="9510" max="9510" width="16.75" style="42" customWidth="1"/>
    <col min="9511" max="9511" width="31.25" style="42" customWidth="1"/>
    <col min="9512" max="9512" width="20.25" style="42" customWidth="1"/>
    <col min="9513" max="9513" width="17.75" style="42" customWidth="1"/>
    <col min="9514" max="9514" width="32.625" style="42" customWidth="1"/>
    <col min="9515" max="9515" width="17.25" style="42" customWidth="1"/>
    <col min="9516" max="9516" width="13.5" style="42" customWidth="1"/>
    <col min="9517" max="9517" width="13.875" style="42" customWidth="1"/>
    <col min="9518" max="9519" width="17.25" style="42" customWidth="1"/>
    <col min="9520" max="9520" width="32.625" style="42" customWidth="1"/>
    <col min="9521" max="9704" width="7.875" style="42" customWidth="1"/>
    <col min="9705" max="9729" width="9" style="42"/>
    <col min="9730" max="9731" width="0" style="42" hidden="1" customWidth="1"/>
    <col min="9732" max="9733" width="20.625" style="42" customWidth="1"/>
    <col min="9734" max="9734" width="16.5" style="42" customWidth="1"/>
    <col min="9735" max="9735" width="16.25" style="42" customWidth="1"/>
    <col min="9736" max="9736" width="18.75" style="42" customWidth="1"/>
    <col min="9737" max="9737" width="16.5" style="42" customWidth="1"/>
    <col min="9738" max="9738" width="18.75" style="42" customWidth="1"/>
    <col min="9739" max="9739" width="17.125" style="42" customWidth="1"/>
    <col min="9740" max="9740" width="13.875" style="42" customWidth="1"/>
    <col min="9741" max="9741" width="13.125" style="42" customWidth="1"/>
    <col min="9742" max="9742" width="16.125" style="42" customWidth="1"/>
    <col min="9743" max="9743" width="17.375" style="42" customWidth="1"/>
    <col min="9744" max="9744" width="22.5" style="42" customWidth="1"/>
    <col min="9745" max="9745" width="20.625" style="42" customWidth="1"/>
    <col min="9746" max="9746" width="14.125" style="42" customWidth="1"/>
    <col min="9747" max="9747" width="37.875" style="42" bestFit="1" customWidth="1"/>
    <col min="9748" max="9750" width="25.25" style="42" customWidth="1"/>
    <col min="9751" max="9751" width="32.125" style="42" customWidth="1"/>
    <col min="9752" max="9752" width="20.625" style="42" customWidth="1"/>
    <col min="9753" max="9753" width="20.375" style="42" customWidth="1"/>
    <col min="9754" max="9754" width="21.125" style="42" customWidth="1"/>
    <col min="9755" max="9755" width="18.125" style="42" bestFit="1" customWidth="1"/>
    <col min="9756" max="9756" width="17.75" style="42" bestFit="1" customWidth="1"/>
    <col min="9757" max="9757" width="25" style="42" customWidth="1"/>
    <col min="9758" max="9758" width="11.25" style="42" customWidth="1"/>
    <col min="9759" max="9759" width="9.625" style="42" customWidth="1"/>
    <col min="9760" max="9760" width="19.625" style="42" customWidth="1"/>
    <col min="9761" max="9761" width="16" style="42" customWidth="1"/>
    <col min="9762" max="9762" width="19" style="42" customWidth="1"/>
    <col min="9763" max="9763" width="12.75" style="42" customWidth="1"/>
    <col min="9764" max="9764" width="20.75" style="42" customWidth="1"/>
    <col min="9765" max="9765" width="12.75" style="42" customWidth="1"/>
    <col min="9766" max="9766" width="16.75" style="42" customWidth="1"/>
    <col min="9767" max="9767" width="31.25" style="42" customWidth="1"/>
    <col min="9768" max="9768" width="20.25" style="42" customWidth="1"/>
    <col min="9769" max="9769" width="17.75" style="42" customWidth="1"/>
    <col min="9770" max="9770" width="32.625" style="42" customWidth="1"/>
    <col min="9771" max="9771" width="17.25" style="42" customWidth="1"/>
    <col min="9772" max="9772" width="13.5" style="42" customWidth="1"/>
    <col min="9773" max="9773" width="13.875" style="42" customWidth="1"/>
    <col min="9774" max="9775" width="17.25" style="42" customWidth="1"/>
    <col min="9776" max="9776" width="32.625" style="42" customWidth="1"/>
    <col min="9777" max="9960" width="7.875" style="42" customWidth="1"/>
    <col min="9961" max="9985" width="9" style="42"/>
    <col min="9986" max="9987" width="0" style="42" hidden="1" customWidth="1"/>
    <col min="9988" max="9989" width="20.625" style="42" customWidth="1"/>
    <col min="9990" max="9990" width="16.5" style="42" customWidth="1"/>
    <col min="9991" max="9991" width="16.25" style="42" customWidth="1"/>
    <col min="9992" max="9992" width="18.75" style="42" customWidth="1"/>
    <col min="9993" max="9993" width="16.5" style="42" customWidth="1"/>
    <col min="9994" max="9994" width="18.75" style="42" customWidth="1"/>
    <col min="9995" max="9995" width="17.125" style="42" customWidth="1"/>
    <col min="9996" max="9996" width="13.875" style="42" customWidth="1"/>
    <col min="9997" max="9997" width="13.125" style="42" customWidth="1"/>
    <col min="9998" max="9998" width="16.125" style="42" customWidth="1"/>
    <col min="9999" max="9999" width="17.375" style="42" customWidth="1"/>
    <col min="10000" max="10000" width="22.5" style="42" customWidth="1"/>
    <col min="10001" max="10001" width="20.625" style="42" customWidth="1"/>
    <col min="10002" max="10002" width="14.125" style="42" customWidth="1"/>
    <col min="10003" max="10003" width="37.875" style="42" bestFit="1" customWidth="1"/>
    <col min="10004" max="10006" width="25.25" style="42" customWidth="1"/>
    <col min="10007" max="10007" width="32.125" style="42" customWidth="1"/>
    <col min="10008" max="10008" width="20.625" style="42" customWidth="1"/>
    <col min="10009" max="10009" width="20.375" style="42" customWidth="1"/>
    <col min="10010" max="10010" width="21.125" style="42" customWidth="1"/>
    <col min="10011" max="10011" width="18.125" style="42" bestFit="1" customWidth="1"/>
    <col min="10012" max="10012" width="17.75" style="42" bestFit="1" customWidth="1"/>
    <col min="10013" max="10013" width="25" style="42" customWidth="1"/>
    <col min="10014" max="10014" width="11.25" style="42" customWidth="1"/>
    <col min="10015" max="10015" width="9.625" style="42" customWidth="1"/>
    <col min="10016" max="10016" width="19.625" style="42" customWidth="1"/>
    <col min="10017" max="10017" width="16" style="42" customWidth="1"/>
    <col min="10018" max="10018" width="19" style="42" customWidth="1"/>
    <col min="10019" max="10019" width="12.75" style="42" customWidth="1"/>
    <col min="10020" max="10020" width="20.75" style="42" customWidth="1"/>
    <col min="10021" max="10021" width="12.75" style="42" customWidth="1"/>
    <col min="10022" max="10022" width="16.75" style="42" customWidth="1"/>
    <col min="10023" max="10023" width="31.25" style="42" customWidth="1"/>
    <col min="10024" max="10024" width="20.25" style="42" customWidth="1"/>
    <col min="10025" max="10025" width="17.75" style="42" customWidth="1"/>
    <col min="10026" max="10026" width="32.625" style="42" customWidth="1"/>
    <col min="10027" max="10027" width="17.25" style="42" customWidth="1"/>
    <col min="10028" max="10028" width="13.5" style="42" customWidth="1"/>
    <col min="10029" max="10029" width="13.875" style="42" customWidth="1"/>
    <col min="10030" max="10031" width="17.25" style="42" customWidth="1"/>
    <col min="10032" max="10032" width="32.625" style="42" customWidth="1"/>
    <col min="10033" max="10216" width="7.875" style="42" customWidth="1"/>
    <col min="10217" max="10241" width="9" style="42"/>
    <col min="10242" max="10243" width="0" style="42" hidden="1" customWidth="1"/>
    <col min="10244" max="10245" width="20.625" style="42" customWidth="1"/>
    <col min="10246" max="10246" width="16.5" style="42" customWidth="1"/>
    <col min="10247" max="10247" width="16.25" style="42" customWidth="1"/>
    <col min="10248" max="10248" width="18.75" style="42" customWidth="1"/>
    <col min="10249" max="10249" width="16.5" style="42" customWidth="1"/>
    <col min="10250" max="10250" width="18.75" style="42" customWidth="1"/>
    <col min="10251" max="10251" width="17.125" style="42" customWidth="1"/>
    <col min="10252" max="10252" width="13.875" style="42" customWidth="1"/>
    <col min="10253" max="10253" width="13.125" style="42" customWidth="1"/>
    <col min="10254" max="10254" width="16.125" style="42" customWidth="1"/>
    <col min="10255" max="10255" width="17.375" style="42" customWidth="1"/>
    <col min="10256" max="10256" width="22.5" style="42" customWidth="1"/>
    <col min="10257" max="10257" width="20.625" style="42" customWidth="1"/>
    <col min="10258" max="10258" width="14.125" style="42" customWidth="1"/>
    <col min="10259" max="10259" width="37.875" style="42" bestFit="1" customWidth="1"/>
    <col min="10260" max="10262" width="25.25" style="42" customWidth="1"/>
    <col min="10263" max="10263" width="32.125" style="42" customWidth="1"/>
    <col min="10264" max="10264" width="20.625" style="42" customWidth="1"/>
    <col min="10265" max="10265" width="20.375" style="42" customWidth="1"/>
    <col min="10266" max="10266" width="21.125" style="42" customWidth="1"/>
    <col min="10267" max="10267" width="18.125" style="42" bestFit="1" customWidth="1"/>
    <col min="10268" max="10268" width="17.75" style="42" bestFit="1" customWidth="1"/>
    <col min="10269" max="10269" width="25" style="42" customWidth="1"/>
    <col min="10270" max="10270" width="11.25" style="42" customWidth="1"/>
    <col min="10271" max="10271" width="9.625" style="42" customWidth="1"/>
    <col min="10272" max="10272" width="19.625" style="42" customWidth="1"/>
    <col min="10273" max="10273" width="16" style="42" customWidth="1"/>
    <col min="10274" max="10274" width="19" style="42" customWidth="1"/>
    <col min="10275" max="10275" width="12.75" style="42" customWidth="1"/>
    <col min="10276" max="10276" width="20.75" style="42" customWidth="1"/>
    <col min="10277" max="10277" width="12.75" style="42" customWidth="1"/>
    <col min="10278" max="10278" width="16.75" style="42" customWidth="1"/>
    <col min="10279" max="10279" width="31.25" style="42" customWidth="1"/>
    <col min="10280" max="10280" width="20.25" style="42" customWidth="1"/>
    <col min="10281" max="10281" width="17.75" style="42" customWidth="1"/>
    <col min="10282" max="10282" width="32.625" style="42" customWidth="1"/>
    <col min="10283" max="10283" width="17.25" style="42" customWidth="1"/>
    <col min="10284" max="10284" width="13.5" style="42" customWidth="1"/>
    <col min="10285" max="10285" width="13.875" style="42" customWidth="1"/>
    <col min="10286" max="10287" width="17.25" style="42" customWidth="1"/>
    <col min="10288" max="10288" width="32.625" style="42" customWidth="1"/>
    <col min="10289" max="10472" width="7.875" style="42" customWidth="1"/>
    <col min="10473" max="10497" width="9" style="42"/>
    <col min="10498" max="10499" width="0" style="42" hidden="1" customWidth="1"/>
    <col min="10500" max="10501" width="20.625" style="42" customWidth="1"/>
    <col min="10502" max="10502" width="16.5" style="42" customWidth="1"/>
    <col min="10503" max="10503" width="16.25" style="42" customWidth="1"/>
    <col min="10504" max="10504" width="18.75" style="42" customWidth="1"/>
    <col min="10505" max="10505" width="16.5" style="42" customWidth="1"/>
    <col min="10506" max="10506" width="18.75" style="42" customWidth="1"/>
    <col min="10507" max="10507" width="17.125" style="42" customWidth="1"/>
    <col min="10508" max="10508" width="13.875" style="42" customWidth="1"/>
    <col min="10509" max="10509" width="13.125" style="42" customWidth="1"/>
    <col min="10510" max="10510" width="16.125" style="42" customWidth="1"/>
    <col min="10511" max="10511" width="17.375" style="42" customWidth="1"/>
    <col min="10512" max="10512" width="22.5" style="42" customWidth="1"/>
    <col min="10513" max="10513" width="20.625" style="42" customWidth="1"/>
    <col min="10514" max="10514" width="14.125" style="42" customWidth="1"/>
    <col min="10515" max="10515" width="37.875" style="42" bestFit="1" customWidth="1"/>
    <col min="10516" max="10518" width="25.25" style="42" customWidth="1"/>
    <col min="10519" max="10519" width="32.125" style="42" customWidth="1"/>
    <col min="10520" max="10520" width="20.625" style="42" customWidth="1"/>
    <col min="10521" max="10521" width="20.375" style="42" customWidth="1"/>
    <col min="10522" max="10522" width="21.125" style="42" customWidth="1"/>
    <col min="10523" max="10523" width="18.125" style="42" bestFit="1" customWidth="1"/>
    <col min="10524" max="10524" width="17.75" style="42" bestFit="1" customWidth="1"/>
    <col min="10525" max="10525" width="25" style="42" customWidth="1"/>
    <col min="10526" max="10526" width="11.25" style="42" customWidth="1"/>
    <col min="10527" max="10527" width="9.625" style="42" customWidth="1"/>
    <col min="10528" max="10528" width="19.625" style="42" customWidth="1"/>
    <col min="10529" max="10529" width="16" style="42" customWidth="1"/>
    <col min="10530" max="10530" width="19" style="42" customWidth="1"/>
    <col min="10531" max="10531" width="12.75" style="42" customWidth="1"/>
    <col min="10532" max="10532" width="20.75" style="42" customWidth="1"/>
    <col min="10533" max="10533" width="12.75" style="42" customWidth="1"/>
    <col min="10534" max="10534" width="16.75" style="42" customWidth="1"/>
    <col min="10535" max="10535" width="31.25" style="42" customWidth="1"/>
    <col min="10536" max="10536" width="20.25" style="42" customWidth="1"/>
    <col min="10537" max="10537" width="17.75" style="42" customWidth="1"/>
    <col min="10538" max="10538" width="32.625" style="42" customWidth="1"/>
    <col min="10539" max="10539" width="17.25" style="42" customWidth="1"/>
    <col min="10540" max="10540" width="13.5" style="42" customWidth="1"/>
    <col min="10541" max="10541" width="13.875" style="42" customWidth="1"/>
    <col min="10542" max="10543" width="17.25" style="42" customWidth="1"/>
    <col min="10544" max="10544" width="32.625" style="42" customWidth="1"/>
    <col min="10545" max="10728" width="7.875" style="42" customWidth="1"/>
    <col min="10729" max="10753" width="9" style="42"/>
    <col min="10754" max="10755" width="0" style="42" hidden="1" customWidth="1"/>
    <col min="10756" max="10757" width="20.625" style="42" customWidth="1"/>
    <col min="10758" max="10758" width="16.5" style="42" customWidth="1"/>
    <col min="10759" max="10759" width="16.25" style="42" customWidth="1"/>
    <col min="10760" max="10760" width="18.75" style="42" customWidth="1"/>
    <col min="10761" max="10761" width="16.5" style="42" customWidth="1"/>
    <col min="10762" max="10762" width="18.75" style="42" customWidth="1"/>
    <col min="10763" max="10763" width="17.125" style="42" customWidth="1"/>
    <col min="10764" max="10764" width="13.875" style="42" customWidth="1"/>
    <col min="10765" max="10765" width="13.125" style="42" customWidth="1"/>
    <col min="10766" max="10766" width="16.125" style="42" customWidth="1"/>
    <col min="10767" max="10767" width="17.375" style="42" customWidth="1"/>
    <col min="10768" max="10768" width="22.5" style="42" customWidth="1"/>
    <col min="10769" max="10769" width="20.625" style="42" customWidth="1"/>
    <col min="10770" max="10770" width="14.125" style="42" customWidth="1"/>
    <col min="10771" max="10771" width="37.875" style="42" bestFit="1" customWidth="1"/>
    <col min="10772" max="10774" width="25.25" style="42" customWidth="1"/>
    <col min="10775" max="10775" width="32.125" style="42" customWidth="1"/>
    <col min="10776" max="10776" width="20.625" style="42" customWidth="1"/>
    <col min="10777" max="10777" width="20.375" style="42" customWidth="1"/>
    <col min="10778" max="10778" width="21.125" style="42" customWidth="1"/>
    <col min="10779" max="10779" width="18.125" style="42" bestFit="1" customWidth="1"/>
    <col min="10780" max="10780" width="17.75" style="42" bestFit="1" customWidth="1"/>
    <col min="10781" max="10781" width="25" style="42" customWidth="1"/>
    <col min="10782" max="10782" width="11.25" style="42" customWidth="1"/>
    <col min="10783" max="10783" width="9.625" style="42" customWidth="1"/>
    <col min="10784" max="10784" width="19.625" style="42" customWidth="1"/>
    <col min="10785" max="10785" width="16" style="42" customWidth="1"/>
    <col min="10786" max="10786" width="19" style="42" customWidth="1"/>
    <col min="10787" max="10787" width="12.75" style="42" customWidth="1"/>
    <col min="10788" max="10788" width="20.75" style="42" customWidth="1"/>
    <col min="10789" max="10789" width="12.75" style="42" customWidth="1"/>
    <col min="10790" max="10790" width="16.75" style="42" customWidth="1"/>
    <col min="10791" max="10791" width="31.25" style="42" customWidth="1"/>
    <col min="10792" max="10792" width="20.25" style="42" customWidth="1"/>
    <col min="10793" max="10793" width="17.75" style="42" customWidth="1"/>
    <col min="10794" max="10794" width="32.625" style="42" customWidth="1"/>
    <col min="10795" max="10795" width="17.25" style="42" customWidth="1"/>
    <col min="10796" max="10796" width="13.5" style="42" customWidth="1"/>
    <col min="10797" max="10797" width="13.875" style="42" customWidth="1"/>
    <col min="10798" max="10799" width="17.25" style="42" customWidth="1"/>
    <col min="10800" max="10800" width="32.625" style="42" customWidth="1"/>
    <col min="10801" max="10984" width="7.875" style="42" customWidth="1"/>
    <col min="10985" max="11009" width="9" style="42"/>
    <col min="11010" max="11011" width="0" style="42" hidden="1" customWidth="1"/>
    <col min="11012" max="11013" width="20.625" style="42" customWidth="1"/>
    <col min="11014" max="11014" width="16.5" style="42" customWidth="1"/>
    <col min="11015" max="11015" width="16.25" style="42" customWidth="1"/>
    <col min="11016" max="11016" width="18.75" style="42" customWidth="1"/>
    <col min="11017" max="11017" width="16.5" style="42" customWidth="1"/>
    <col min="11018" max="11018" width="18.75" style="42" customWidth="1"/>
    <col min="11019" max="11019" width="17.125" style="42" customWidth="1"/>
    <col min="11020" max="11020" width="13.875" style="42" customWidth="1"/>
    <col min="11021" max="11021" width="13.125" style="42" customWidth="1"/>
    <col min="11022" max="11022" width="16.125" style="42" customWidth="1"/>
    <col min="11023" max="11023" width="17.375" style="42" customWidth="1"/>
    <col min="11024" max="11024" width="22.5" style="42" customWidth="1"/>
    <col min="11025" max="11025" width="20.625" style="42" customWidth="1"/>
    <col min="11026" max="11026" width="14.125" style="42" customWidth="1"/>
    <col min="11027" max="11027" width="37.875" style="42" bestFit="1" customWidth="1"/>
    <col min="11028" max="11030" width="25.25" style="42" customWidth="1"/>
    <col min="11031" max="11031" width="32.125" style="42" customWidth="1"/>
    <col min="11032" max="11032" width="20.625" style="42" customWidth="1"/>
    <col min="11033" max="11033" width="20.375" style="42" customWidth="1"/>
    <col min="11034" max="11034" width="21.125" style="42" customWidth="1"/>
    <col min="11035" max="11035" width="18.125" style="42" bestFit="1" customWidth="1"/>
    <col min="11036" max="11036" width="17.75" style="42" bestFit="1" customWidth="1"/>
    <col min="11037" max="11037" width="25" style="42" customWidth="1"/>
    <col min="11038" max="11038" width="11.25" style="42" customWidth="1"/>
    <col min="11039" max="11039" width="9.625" style="42" customWidth="1"/>
    <col min="11040" max="11040" width="19.625" style="42" customWidth="1"/>
    <col min="11041" max="11041" width="16" style="42" customWidth="1"/>
    <col min="11042" max="11042" width="19" style="42" customWidth="1"/>
    <col min="11043" max="11043" width="12.75" style="42" customWidth="1"/>
    <col min="11044" max="11044" width="20.75" style="42" customWidth="1"/>
    <col min="11045" max="11045" width="12.75" style="42" customWidth="1"/>
    <col min="11046" max="11046" width="16.75" style="42" customWidth="1"/>
    <col min="11047" max="11047" width="31.25" style="42" customWidth="1"/>
    <col min="11048" max="11048" width="20.25" style="42" customWidth="1"/>
    <col min="11049" max="11049" width="17.75" style="42" customWidth="1"/>
    <col min="11050" max="11050" width="32.625" style="42" customWidth="1"/>
    <col min="11051" max="11051" width="17.25" style="42" customWidth="1"/>
    <col min="11052" max="11052" width="13.5" style="42" customWidth="1"/>
    <col min="11053" max="11053" width="13.875" style="42" customWidth="1"/>
    <col min="11054" max="11055" width="17.25" style="42" customWidth="1"/>
    <col min="11056" max="11056" width="32.625" style="42" customWidth="1"/>
    <col min="11057" max="11240" width="7.875" style="42" customWidth="1"/>
    <col min="11241" max="11265" width="9" style="42"/>
    <col min="11266" max="11267" width="0" style="42" hidden="1" customWidth="1"/>
    <col min="11268" max="11269" width="20.625" style="42" customWidth="1"/>
    <col min="11270" max="11270" width="16.5" style="42" customWidth="1"/>
    <col min="11271" max="11271" width="16.25" style="42" customWidth="1"/>
    <col min="11272" max="11272" width="18.75" style="42" customWidth="1"/>
    <col min="11273" max="11273" width="16.5" style="42" customWidth="1"/>
    <col min="11274" max="11274" width="18.75" style="42" customWidth="1"/>
    <col min="11275" max="11275" width="17.125" style="42" customWidth="1"/>
    <col min="11276" max="11276" width="13.875" style="42" customWidth="1"/>
    <col min="11277" max="11277" width="13.125" style="42" customWidth="1"/>
    <col min="11278" max="11278" width="16.125" style="42" customWidth="1"/>
    <col min="11279" max="11279" width="17.375" style="42" customWidth="1"/>
    <col min="11280" max="11280" width="22.5" style="42" customWidth="1"/>
    <col min="11281" max="11281" width="20.625" style="42" customWidth="1"/>
    <col min="11282" max="11282" width="14.125" style="42" customWidth="1"/>
    <col min="11283" max="11283" width="37.875" style="42" bestFit="1" customWidth="1"/>
    <col min="11284" max="11286" width="25.25" style="42" customWidth="1"/>
    <col min="11287" max="11287" width="32.125" style="42" customWidth="1"/>
    <col min="11288" max="11288" width="20.625" style="42" customWidth="1"/>
    <col min="11289" max="11289" width="20.375" style="42" customWidth="1"/>
    <col min="11290" max="11290" width="21.125" style="42" customWidth="1"/>
    <col min="11291" max="11291" width="18.125" style="42" bestFit="1" customWidth="1"/>
    <col min="11292" max="11292" width="17.75" style="42" bestFit="1" customWidth="1"/>
    <col min="11293" max="11293" width="25" style="42" customWidth="1"/>
    <col min="11294" max="11294" width="11.25" style="42" customWidth="1"/>
    <col min="11295" max="11295" width="9.625" style="42" customWidth="1"/>
    <col min="11296" max="11296" width="19.625" style="42" customWidth="1"/>
    <col min="11297" max="11297" width="16" style="42" customWidth="1"/>
    <col min="11298" max="11298" width="19" style="42" customWidth="1"/>
    <col min="11299" max="11299" width="12.75" style="42" customWidth="1"/>
    <col min="11300" max="11300" width="20.75" style="42" customWidth="1"/>
    <col min="11301" max="11301" width="12.75" style="42" customWidth="1"/>
    <col min="11302" max="11302" width="16.75" style="42" customWidth="1"/>
    <col min="11303" max="11303" width="31.25" style="42" customWidth="1"/>
    <col min="11304" max="11304" width="20.25" style="42" customWidth="1"/>
    <col min="11305" max="11305" width="17.75" style="42" customWidth="1"/>
    <col min="11306" max="11306" width="32.625" style="42" customWidth="1"/>
    <col min="11307" max="11307" width="17.25" style="42" customWidth="1"/>
    <col min="11308" max="11308" width="13.5" style="42" customWidth="1"/>
    <col min="11309" max="11309" width="13.875" style="42" customWidth="1"/>
    <col min="11310" max="11311" width="17.25" style="42" customWidth="1"/>
    <col min="11312" max="11312" width="32.625" style="42" customWidth="1"/>
    <col min="11313" max="11496" width="7.875" style="42" customWidth="1"/>
    <col min="11497" max="11521" width="9" style="42"/>
    <col min="11522" max="11523" width="0" style="42" hidden="1" customWidth="1"/>
    <col min="11524" max="11525" width="20.625" style="42" customWidth="1"/>
    <col min="11526" max="11526" width="16.5" style="42" customWidth="1"/>
    <col min="11527" max="11527" width="16.25" style="42" customWidth="1"/>
    <col min="11528" max="11528" width="18.75" style="42" customWidth="1"/>
    <col min="11529" max="11529" width="16.5" style="42" customWidth="1"/>
    <col min="11530" max="11530" width="18.75" style="42" customWidth="1"/>
    <col min="11531" max="11531" width="17.125" style="42" customWidth="1"/>
    <col min="11532" max="11532" width="13.875" style="42" customWidth="1"/>
    <col min="11533" max="11533" width="13.125" style="42" customWidth="1"/>
    <col min="11534" max="11534" width="16.125" style="42" customWidth="1"/>
    <col min="11535" max="11535" width="17.375" style="42" customWidth="1"/>
    <col min="11536" max="11536" width="22.5" style="42" customWidth="1"/>
    <col min="11537" max="11537" width="20.625" style="42" customWidth="1"/>
    <col min="11538" max="11538" width="14.125" style="42" customWidth="1"/>
    <col min="11539" max="11539" width="37.875" style="42" bestFit="1" customWidth="1"/>
    <col min="11540" max="11542" width="25.25" style="42" customWidth="1"/>
    <col min="11543" max="11543" width="32.125" style="42" customWidth="1"/>
    <col min="11544" max="11544" width="20.625" style="42" customWidth="1"/>
    <col min="11545" max="11545" width="20.375" style="42" customWidth="1"/>
    <col min="11546" max="11546" width="21.125" style="42" customWidth="1"/>
    <col min="11547" max="11547" width="18.125" style="42" bestFit="1" customWidth="1"/>
    <col min="11548" max="11548" width="17.75" style="42" bestFit="1" customWidth="1"/>
    <col min="11549" max="11549" width="25" style="42" customWidth="1"/>
    <col min="11550" max="11550" width="11.25" style="42" customWidth="1"/>
    <col min="11551" max="11551" width="9.625" style="42" customWidth="1"/>
    <col min="11552" max="11552" width="19.625" style="42" customWidth="1"/>
    <col min="11553" max="11553" width="16" style="42" customWidth="1"/>
    <col min="11554" max="11554" width="19" style="42" customWidth="1"/>
    <col min="11555" max="11555" width="12.75" style="42" customWidth="1"/>
    <col min="11556" max="11556" width="20.75" style="42" customWidth="1"/>
    <col min="11557" max="11557" width="12.75" style="42" customWidth="1"/>
    <col min="11558" max="11558" width="16.75" style="42" customWidth="1"/>
    <col min="11559" max="11559" width="31.25" style="42" customWidth="1"/>
    <col min="11560" max="11560" width="20.25" style="42" customWidth="1"/>
    <col min="11561" max="11561" width="17.75" style="42" customWidth="1"/>
    <col min="11562" max="11562" width="32.625" style="42" customWidth="1"/>
    <col min="11563" max="11563" width="17.25" style="42" customWidth="1"/>
    <col min="11564" max="11564" width="13.5" style="42" customWidth="1"/>
    <col min="11565" max="11565" width="13.875" style="42" customWidth="1"/>
    <col min="11566" max="11567" width="17.25" style="42" customWidth="1"/>
    <col min="11568" max="11568" width="32.625" style="42" customWidth="1"/>
    <col min="11569" max="11752" width="7.875" style="42" customWidth="1"/>
    <col min="11753" max="11777" width="9" style="42"/>
    <col min="11778" max="11779" width="0" style="42" hidden="1" customWidth="1"/>
    <col min="11780" max="11781" width="20.625" style="42" customWidth="1"/>
    <col min="11782" max="11782" width="16.5" style="42" customWidth="1"/>
    <col min="11783" max="11783" width="16.25" style="42" customWidth="1"/>
    <col min="11784" max="11784" width="18.75" style="42" customWidth="1"/>
    <col min="11785" max="11785" width="16.5" style="42" customWidth="1"/>
    <col min="11786" max="11786" width="18.75" style="42" customWidth="1"/>
    <col min="11787" max="11787" width="17.125" style="42" customWidth="1"/>
    <col min="11788" max="11788" width="13.875" style="42" customWidth="1"/>
    <col min="11789" max="11789" width="13.125" style="42" customWidth="1"/>
    <col min="11790" max="11790" width="16.125" style="42" customWidth="1"/>
    <col min="11791" max="11791" width="17.375" style="42" customWidth="1"/>
    <col min="11792" max="11792" width="22.5" style="42" customWidth="1"/>
    <col min="11793" max="11793" width="20.625" style="42" customWidth="1"/>
    <col min="11794" max="11794" width="14.125" style="42" customWidth="1"/>
    <col min="11795" max="11795" width="37.875" style="42" bestFit="1" customWidth="1"/>
    <col min="11796" max="11798" width="25.25" style="42" customWidth="1"/>
    <col min="11799" max="11799" width="32.125" style="42" customWidth="1"/>
    <col min="11800" max="11800" width="20.625" style="42" customWidth="1"/>
    <col min="11801" max="11801" width="20.375" style="42" customWidth="1"/>
    <col min="11802" max="11802" width="21.125" style="42" customWidth="1"/>
    <col min="11803" max="11803" width="18.125" style="42" bestFit="1" customWidth="1"/>
    <col min="11804" max="11804" width="17.75" style="42" bestFit="1" customWidth="1"/>
    <col min="11805" max="11805" width="25" style="42" customWidth="1"/>
    <col min="11806" max="11806" width="11.25" style="42" customWidth="1"/>
    <col min="11807" max="11807" width="9.625" style="42" customWidth="1"/>
    <col min="11808" max="11808" width="19.625" style="42" customWidth="1"/>
    <col min="11809" max="11809" width="16" style="42" customWidth="1"/>
    <col min="11810" max="11810" width="19" style="42" customWidth="1"/>
    <col min="11811" max="11811" width="12.75" style="42" customWidth="1"/>
    <col min="11812" max="11812" width="20.75" style="42" customWidth="1"/>
    <col min="11813" max="11813" width="12.75" style="42" customWidth="1"/>
    <col min="11814" max="11814" width="16.75" style="42" customWidth="1"/>
    <col min="11815" max="11815" width="31.25" style="42" customWidth="1"/>
    <col min="11816" max="11816" width="20.25" style="42" customWidth="1"/>
    <col min="11817" max="11817" width="17.75" style="42" customWidth="1"/>
    <col min="11818" max="11818" width="32.625" style="42" customWidth="1"/>
    <col min="11819" max="11819" width="17.25" style="42" customWidth="1"/>
    <col min="11820" max="11820" width="13.5" style="42" customWidth="1"/>
    <col min="11821" max="11821" width="13.875" style="42" customWidth="1"/>
    <col min="11822" max="11823" width="17.25" style="42" customWidth="1"/>
    <col min="11824" max="11824" width="32.625" style="42" customWidth="1"/>
    <col min="11825" max="12008" width="7.875" style="42" customWidth="1"/>
    <col min="12009" max="12033" width="9" style="42"/>
    <col min="12034" max="12035" width="0" style="42" hidden="1" customWidth="1"/>
    <col min="12036" max="12037" width="20.625" style="42" customWidth="1"/>
    <col min="12038" max="12038" width="16.5" style="42" customWidth="1"/>
    <col min="12039" max="12039" width="16.25" style="42" customWidth="1"/>
    <col min="12040" max="12040" width="18.75" style="42" customWidth="1"/>
    <col min="12041" max="12041" width="16.5" style="42" customWidth="1"/>
    <col min="12042" max="12042" width="18.75" style="42" customWidth="1"/>
    <col min="12043" max="12043" width="17.125" style="42" customWidth="1"/>
    <col min="12044" max="12044" width="13.875" style="42" customWidth="1"/>
    <col min="12045" max="12045" width="13.125" style="42" customWidth="1"/>
    <col min="12046" max="12046" width="16.125" style="42" customWidth="1"/>
    <col min="12047" max="12047" width="17.375" style="42" customWidth="1"/>
    <col min="12048" max="12048" width="22.5" style="42" customWidth="1"/>
    <col min="12049" max="12049" width="20.625" style="42" customWidth="1"/>
    <col min="12050" max="12050" width="14.125" style="42" customWidth="1"/>
    <col min="12051" max="12051" width="37.875" style="42" bestFit="1" customWidth="1"/>
    <col min="12052" max="12054" width="25.25" style="42" customWidth="1"/>
    <col min="12055" max="12055" width="32.125" style="42" customWidth="1"/>
    <col min="12056" max="12056" width="20.625" style="42" customWidth="1"/>
    <col min="12057" max="12057" width="20.375" style="42" customWidth="1"/>
    <col min="12058" max="12058" width="21.125" style="42" customWidth="1"/>
    <col min="12059" max="12059" width="18.125" style="42" bestFit="1" customWidth="1"/>
    <col min="12060" max="12060" width="17.75" style="42" bestFit="1" customWidth="1"/>
    <col min="12061" max="12061" width="25" style="42" customWidth="1"/>
    <col min="12062" max="12062" width="11.25" style="42" customWidth="1"/>
    <col min="12063" max="12063" width="9.625" style="42" customWidth="1"/>
    <col min="12064" max="12064" width="19.625" style="42" customWidth="1"/>
    <col min="12065" max="12065" width="16" style="42" customWidth="1"/>
    <col min="12066" max="12066" width="19" style="42" customWidth="1"/>
    <col min="12067" max="12067" width="12.75" style="42" customWidth="1"/>
    <col min="12068" max="12068" width="20.75" style="42" customWidth="1"/>
    <col min="12069" max="12069" width="12.75" style="42" customWidth="1"/>
    <col min="12070" max="12070" width="16.75" style="42" customWidth="1"/>
    <col min="12071" max="12071" width="31.25" style="42" customWidth="1"/>
    <col min="12072" max="12072" width="20.25" style="42" customWidth="1"/>
    <col min="12073" max="12073" width="17.75" style="42" customWidth="1"/>
    <col min="12074" max="12074" width="32.625" style="42" customWidth="1"/>
    <col min="12075" max="12075" width="17.25" style="42" customWidth="1"/>
    <col min="12076" max="12076" width="13.5" style="42" customWidth="1"/>
    <col min="12077" max="12077" width="13.875" style="42" customWidth="1"/>
    <col min="12078" max="12079" width="17.25" style="42" customWidth="1"/>
    <col min="12080" max="12080" width="32.625" style="42" customWidth="1"/>
    <col min="12081" max="12264" width="7.875" style="42" customWidth="1"/>
    <col min="12265" max="12289" width="9" style="42"/>
    <col min="12290" max="12291" width="0" style="42" hidden="1" customWidth="1"/>
    <col min="12292" max="12293" width="20.625" style="42" customWidth="1"/>
    <col min="12294" max="12294" width="16.5" style="42" customWidth="1"/>
    <col min="12295" max="12295" width="16.25" style="42" customWidth="1"/>
    <col min="12296" max="12296" width="18.75" style="42" customWidth="1"/>
    <col min="12297" max="12297" width="16.5" style="42" customWidth="1"/>
    <col min="12298" max="12298" width="18.75" style="42" customWidth="1"/>
    <col min="12299" max="12299" width="17.125" style="42" customWidth="1"/>
    <col min="12300" max="12300" width="13.875" style="42" customWidth="1"/>
    <col min="12301" max="12301" width="13.125" style="42" customWidth="1"/>
    <col min="12302" max="12302" width="16.125" style="42" customWidth="1"/>
    <col min="12303" max="12303" width="17.375" style="42" customWidth="1"/>
    <col min="12304" max="12304" width="22.5" style="42" customWidth="1"/>
    <col min="12305" max="12305" width="20.625" style="42" customWidth="1"/>
    <col min="12306" max="12306" width="14.125" style="42" customWidth="1"/>
    <col min="12307" max="12307" width="37.875" style="42" bestFit="1" customWidth="1"/>
    <col min="12308" max="12310" width="25.25" style="42" customWidth="1"/>
    <col min="12311" max="12311" width="32.125" style="42" customWidth="1"/>
    <col min="12312" max="12312" width="20.625" style="42" customWidth="1"/>
    <col min="12313" max="12313" width="20.375" style="42" customWidth="1"/>
    <col min="12314" max="12314" width="21.125" style="42" customWidth="1"/>
    <col min="12315" max="12315" width="18.125" style="42" bestFit="1" customWidth="1"/>
    <col min="12316" max="12316" width="17.75" style="42" bestFit="1" customWidth="1"/>
    <col min="12317" max="12317" width="25" style="42" customWidth="1"/>
    <col min="12318" max="12318" width="11.25" style="42" customWidth="1"/>
    <col min="12319" max="12319" width="9.625" style="42" customWidth="1"/>
    <col min="12320" max="12320" width="19.625" style="42" customWidth="1"/>
    <col min="12321" max="12321" width="16" style="42" customWidth="1"/>
    <col min="12322" max="12322" width="19" style="42" customWidth="1"/>
    <col min="12323" max="12323" width="12.75" style="42" customWidth="1"/>
    <col min="12324" max="12324" width="20.75" style="42" customWidth="1"/>
    <col min="12325" max="12325" width="12.75" style="42" customWidth="1"/>
    <col min="12326" max="12326" width="16.75" style="42" customWidth="1"/>
    <col min="12327" max="12327" width="31.25" style="42" customWidth="1"/>
    <col min="12328" max="12328" width="20.25" style="42" customWidth="1"/>
    <col min="12329" max="12329" width="17.75" style="42" customWidth="1"/>
    <col min="12330" max="12330" width="32.625" style="42" customWidth="1"/>
    <col min="12331" max="12331" width="17.25" style="42" customWidth="1"/>
    <col min="12332" max="12332" width="13.5" style="42" customWidth="1"/>
    <col min="12333" max="12333" width="13.875" style="42" customWidth="1"/>
    <col min="12334" max="12335" width="17.25" style="42" customWidth="1"/>
    <col min="12336" max="12336" width="32.625" style="42" customWidth="1"/>
    <col min="12337" max="12520" width="7.875" style="42" customWidth="1"/>
    <col min="12521" max="12545" width="9" style="42"/>
    <col min="12546" max="12547" width="0" style="42" hidden="1" customWidth="1"/>
    <col min="12548" max="12549" width="20.625" style="42" customWidth="1"/>
    <col min="12550" max="12550" width="16.5" style="42" customWidth="1"/>
    <col min="12551" max="12551" width="16.25" style="42" customWidth="1"/>
    <col min="12552" max="12552" width="18.75" style="42" customWidth="1"/>
    <col min="12553" max="12553" width="16.5" style="42" customWidth="1"/>
    <col min="12554" max="12554" width="18.75" style="42" customWidth="1"/>
    <col min="12555" max="12555" width="17.125" style="42" customWidth="1"/>
    <col min="12556" max="12556" width="13.875" style="42" customWidth="1"/>
    <col min="12557" max="12557" width="13.125" style="42" customWidth="1"/>
    <col min="12558" max="12558" width="16.125" style="42" customWidth="1"/>
    <col min="12559" max="12559" width="17.375" style="42" customWidth="1"/>
    <col min="12560" max="12560" width="22.5" style="42" customWidth="1"/>
    <col min="12561" max="12561" width="20.625" style="42" customWidth="1"/>
    <col min="12562" max="12562" width="14.125" style="42" customWidth="1"/>
    <col min="12563" max="12563" width="37.875" style="42" bestFit="1" customWidth="1"/>
    <col min="12564" max="12566" width="25.25" style="42" customWidth="1"/>
    <col min="12567" max="12567" width="32.125" style="42" customWidth="1"/>
    <col min="12568" max="12568" width="20.625" style="42" customWidth="1"/>
    <col min="12569" max="12569" width="20.375" style="42" customWidth="1"/>
    <col min="12570" max="12570" width="21.125" style="42" customWidth="1"/>
    <col min="12571" max="12571" width="18.125" style="42" bestFit="1" customWidth="1"/>
    <col min="12572" max="12572" width="17.75" style="42" bestFit="1" customWidth="1"/>
    <col min="12573" max="12573" width="25" style="42" customWidth="1"/>
    <col min="12574" max="12574" width="11.25" style="42" customWidth="1"/>
    <col min="12575" max="12575" width="9.625" style="42" customWidth="1"/>
    <col min="12576" max="12576" width="19.625" style="42" customWidth="1"/>
    <col min="12577" max="12577" width="16" style="42" customWidth="1"/>
    <col min="12578" max="12578" width="19" style="42" customWidth="1"/>
    <col min="12579" max="12579" width="12.75" style="42" customWidth="1"/>
    <col min="12580" max="12580" width="20.75" style="42" customWidth="1"/>
    <col min="12581" max="12581" width="12.75" style="42" customWidth="1"/>
    <col min="12582" max="12582" width="16.75" style="42" customWidth="1"/>
    <col min="12583" max="12583" width="31.25" style="42" customWidth="1"/>
    <col min="12584" max="12584" width="20.25" style="42" customWidth="1"/>
    <col min="12585" max="12585" width="17.75" style="42" customWidth="1"/>
    <col min="12586" max="12586" width="32.625" style="42" customWidth="1"/>
    <col min="12587" max="12587" width="17.25" style="42" customWidth="1"/>
    <col min="12588" max="12588" width="13.5" style="42" customWidth="1"/>
    <col min="12589" max="12589" width="13.875" style="42" customWidth="1"/>
    <col min="12590" max="12591" width="17.25" style="42" customWidth="1"/>
    <col min="12592" max="12592" width="32.625" style="42" customWidth="1"/>
    <col min="12593" max="12776" width="7.875" style="42" customWidth="1"/>
    <col min="12777" max="12801" width="9" style="42"/>
    <col min="12802" max="12803" width="0" style="42" hidden="1" customWidth="1"/>
    <col min="12804" max="12805" width="20.625" style="42" customWidth="1"/>
    <col min="12806" max="12806" width="16.5" style="42" customWidth="1"/>
    <col min="12807" max="12807" width="16.25" style="42" customWidth="1"/>
    <col min="12808" max="12808" width="18.75" style="42" customWidth="1"/>
    <col min="12809" max="12809" width="16.5" style="42" customWidth="1"/>
    <col min="12810" max="12810" width="18.75" style="42" customWidth="1"/>
    <col min="12811" max="12811" width="17.125" style="42" customWidth="1"/>
    <col min="12812" max="12812" width="13.875" style="42" customWidth="1"/>
    <col min="12813" max="12813" width="13.125" style="42" customWidth="1"/>
    <col min="12814" max="12814" width="16.125" style="42" customWidth="1"/>
    <col min="12815" max="12815" width="17.375" style="42" customWidth="1"/>
    <col min="12816" max="12816" width="22.5" style="42" customWidth="1"/>
    <col min="12817" max="12817" width="20.625" style="42" customWidth="1"/>
    <col min="12818" max="12818" width="14.125" style="42" customWidth="1"/>
    <col min="12819" max="12819" width="37.875" style="42" bestFit="1" customWidth="1"/>
    <col min="12820" max="12822" width="25.25" style="42" customWidth="1"/>
    <col min="12823" max="12823" width="32.125" style="42" customWidth="1"/>
    <col min="12824" max="12824" width="20.625" style="42" customWidth="1"/>
    <col min="12825" max="12825" width="20.375" style="42" customWidth="1"/>
    <col min="12826" max="12826" width="21.125" style="42" customWidth="1"/>
    <col min="12827" max="12827" width="18.125" style="42" bestFit="1" customWidth="1"/>
    <col min="12828" max="12828" width="17.75" style="42" bestFit="1" customWidth="1"/>
    <col min="12829" max="12829" width="25" style="42" customWidth="1"/>
    <col min="12830" max="12830" width="11.25" style="42" customWidth="1"/>
    <col min="12831" max="12831" width="9.625" style="42" customWidth="1"/>
    <col min="12832" max="12832" width="19.625" style="42" customWidth="1"/>
    <col min="12833" max="12833" width="16" style="42" customWidth="1"/>
    <col min="12834" max="12834" width="19" style="42" customWidth="1"/>
    <col min="12835" max="12835" width="12.75" style="42" customWidth="1"/>
    <col min="12836" max="12836" width="20.75" style="42" customWidth="1"/>
    <col min="12837" max="12837" width="12.75" style="42" customWidth="1"/>
    <col min="12838" max="12838" width="16.75" style="42" customWidth="1"/>
    <col min="12839" max="12839" width="31.25" style="42" customWidth="1"/>
    <col min="12840" max="12840" width="20.25" style="42" customWidth="1"/>
    <col min="12841" max="12841" width="17.75" style="42" customWidth="1"/>
    <col min="12842" max="12842" width="32.625" style="42" customWidth="1"/>
    <col min="12843" max="12843" width="17.25" style="42" customWidth="1"/>
    <col min="12844" max="12844" width="13.5" style="42" customWidth="1"/>
    <col min="12845" max="12845" width="13.875" style="42" customWidth="1"/>
    <col min="12846" max="12847" width="17.25" style="42" customWidth="1"/>
    <col min="12848" max="12848" width="32.625" style="42" customWidth="1"/>
    <col min="12849" max="13032" width="7.875" style="42" customWidth="1"/>
    <col min="13033" max="13057" width="9" style="42"/>
    <col min="13058" max="13059" width="0" style="42" hidden="1" customWidth="1"/>
    <col min="13060" max="13061" width="20.625" style="42" customWidth="1"/>
    <col min="13062" max="13062" width="16.5" style="42" customWidth="1"/>
    <col min="13063" max="13063" width="16.25" style="42" customWidth="1"/>
    <col min="13064" max="13064" width="18.75" style="42" customWidth="1"/>
    <col min="13065" max="13065" width="16.5" style="42" customWidth="1"/>
    <col min="13066" max="13066" width="18.75" style="42" customWidth="1"/>
    <col min="13067" max="13067" width="17.125" style="42" customWidth="1"/>
    <col min="13068" max="13068" width="13.875" style="42" customWidth="1"/>
    <col min="13069" max="13069" width="13.125" style="42" customWidth="1"/>
    <col min="13070" max="13070" width="16.125" style="42" customWidth="1"/>
    <col min="13071" max="13071" width="17.375" style="42" customWidth="1"/>
    <col min="13072" max="13072" width="22.5" style="42" customWidth="1"/>
    <col min="13073" max="13073" width="20.625" style="42" customWidth="1"/>
    <col min="13074" max="13074" width="14.125" style="42" customWidth="1"/>
    <col min="13075" max="13075" width="37.875" style="42" bestFit="1" customWidth="1"/>
    <col min="13076" max="13078" width="25.25" style="42" customWidth="1"/>
    <col min="13079" max="13079" width="32.125" style="42" customWidth="1"/>
    <col min="13080" max="13080" width="20.625" style="42" customWidth="1"/>
    <col min="13081" max="13081" width="20.375" style="42" customWidth="1"/>
    <col min="13082" max="13082" width="21.125" style="42" customWidth="1"/>
    <col min="13083" max="13083" width="18.125" style="42" bestFit="1" customWidth="1"/>
    <col min="13084" max="13084" width="17.75" style="42" bestFit="1" customWidth="1"/>
    <col min="13085" max="13085" width="25" style="42" customWidth="1"/>
    <col min="13086" max="13086" width="11.25" style="42" customWidth="1"/>
    <col min="13087" max="13087" width="9.625" style="42" customWidth="1"/>
    <col min="13088" max="13088" width="19.625" style="42" customWidth="1"/>
    <col min="13089" max="13089" width="16" style="42" customWidth="1"/>
    <col min="13090" max="13090" width="19" style="42" customWidth="1"/>
    <col min="13091" max="13091" width="12.75" style="42" customWidth="1"/>
    <col min="13092" max="13092" width="20.75" style="42" customWidth="1"/>
    <col min="13093" max="13093" width="12.75" style="42" customWidth="1"/>
    <col min="13094" max="13094" width="16.75" style="42" customWidth="1"/>
    <col min="13095" max="13095" width="31.25" style="42" customWidth="1"/>
    <col min="13096" max="13096" width="20.25" style="42" customWidth="1"/>
    <col min="13097" max="13097" width="17.75" style="42" customWidth="1"/>
    <col min="13098" max="13098" width="32.625" style="42" customWidth="1"/>
    <col min="13099" max="13099" width="17.25" style="42" customWidth="1"/>
    <col min="13100" max="13100" width="13.5" style="42" customWidth="1"/>
    <col min="13101" max="13101" width="13.875" style="42" customWidth="1"/>
    <col min="13102" max="13103" width="17.25" style="42" customWidth="1"/>
    <col min="13104" max="13104" width="32.625" style="42" customWidth="1"/>
    <col min="13105" max="13288" width="7.875" style="42" customWidth="1"/>
    <col min="13289" max="13313" width="9" style="42"/>
    <col min="13314" max="13315" width="0" style="42" hidden="1" customWidth="1"/>
    <col min="13316" max="13317" width="20.625" style="42" customWidth="1"/>
    <col min="13318" max="13318" width="16.5" style="42" customWidth="1"/>
    <col min="13319" max="13319" width="16.25" style="42" customWidth="1"/>
    <col min="13320" max="13320" width="18.75" style="42" customWidth="1"/>
    <col min="13321" max="13321" width="16.5" style="42" customWidth="1"/>
    <col min="13322" max="13322" width="18.75" style="42" customWidth="1"/>
    <col min="13323" max="13323" width="17.125" style="42" customWidth="1"/>
    <col min="13324" max="13324" width="13.875" style="42" customWidth="1"/>
    <col min="13325" max="13325" width="13.125" style="42" customWidth="1"/>
    <col min="13326" max="13326" width="16.125" style="42" customWidth="1"/>
    <col min="13327" max="13327" width="17.375" style="42" customWidth="1"/>
    <col min="13328" max="13328" width="22.5" style="42" customWidth="1"/>
    <col min="13329" max="13329" width="20.625" style="42" customWidth="1"/>
    <col min="13330" max="13330" width="14.125" style="42" customWidth="1"/>
    <col min="13331" max="13331" width="37.875" style="42" bestFit="1" customWidth="1"/>
    <col min="13332" max="13334" width="25.25" style="42" customWidth="1"/>
    <col min="13335" max="13335" width="32.125" style="42" customWidth="1"/>
    <col min="13336" max="13336" width="20.625" style="42" customWidth="1"/>
    <col min="13337" max="13337" width="20.375" style="42" customWidth="1"/>
    <col min="13338" max="13338" width="21.125" style="42" customWidth="1"/>
    <col min="13339" max="13339" width="18.125" style="42" bestFit="1" customWidth="1"/>
    <col min="13340" max="13340" width="17.75" style="42" bestFit="1" customWidth="1"/>
    <col min="13341" max="13341" width="25" style="42" customWidth="1"/>
    <col min="13342" max="13342" width="11.25" style="42" customWidth="1"/>
    <col min="13343" max="13343" width="9.625" style="42" customWidth="1"/>
    <col min="13344" max="13344" width="19.625" style="42" customWidth="1"/>
    <col min="13345" max="13345" width="16" style="42" customWidth="1"/>
    <col min="13346" max="13346" width="19" style="42" customWidth="1"/>
    <col min="13347" max="13347" width="12.75" style="42" customWidth="1"/>
    <col min="13348" max="13348" width="20.75" style="42" customWidth="1"/>
    <col min="13349" max="13349" width="12.75" style="42" customWidth="1"/>
    <col min="13350" max="13350" width="16.75" style="42" customWidth="1"/>
    <col min="13351" max="13351" width="31.25" style="42" customWidth="1"/>
    <col min="13352" max="13352" width="20.25" style="42" customWidth="1"/>
    <col min="13353" max="13353" width="17.75" style="42" customWidth="1"/>
    <col min="13354" max="13354" width="32.625" style="42" customWidth="1"/>
    <col min="13355" max="13355" width="17.25" style="42" customWidth="1"/>
    <col min="13356" max="13356" width="13.5" style="42" customWidth="1"/>
    <col min="13357" max="13357" width="13.875" style="42" customWidth="1"/>
    <col min="13358" max="13359" width="17.25" style="42" customWidth="1"/>
    <col min="13360" max="13360" width="32.625" style="42" customWidth="1"/>
    <col min="13361" max="13544" width="7.875" style="42" customWidth="1"/>
    <col min="13545" max="13569" width="9" style="42"/>
    <col min="13570" max="13571" width="0" style="42" hidden="1" customWidth="1"/>
    <col min="13572" max="13573" width="20.625" style="42" customWidth="1"/>
    <col min="13574" max="13574" width="16.5" style="42" customWidth="1"/>
    <col min="13575" max="13575" width="16.25" style="42" customWidth="1"/>
    <col min="13576" max="13576" width="18.75" style="42" customWidth="1"/>
    <col min="13577" max="13577" width="16.5" style="42" customWidth="1"/>
    <col min="13578" max="13578" width="18.75" style="42" customWidth="1"/>
    <col min="13579" max="13579" width="17.125" style="42" customWidth="1"/>
    <col min="13580" max="13580" width="13.875" style="42" customWidth="1"/>
    <col min="13581" max="13581" width="13.125" style="42" customWidth="1"/>
    <col min="13582" max="13582" width="16.125" style="42" customWidth="1"/>
    <col min="13583" max="13583" width="17.375" style="42" customWidth="1"/>
    <col min="13584" max="13584" width="22.5" style="42" customWidth="1"/>
    <col min="13585" max="13585" width="20.625" style="42" customWidth="1"/>
    <col min="13586" max="13586" width="14.125" style="42" customWidth="1"/>
    <col min="13587" max="13587" width="37.875" style="42" bestFit="1" customWidth="1"/>
    <col min="13588" max="13590" width="25.25" style="42" customWidth="1"/>
    <col min="13591" max="13591" width="32.125" style="42" customWidth="1"/>
    <col min="13592" max="13592" width="20.625" style="42" customWidth="1"/>
    <col min="13593" max="13593" width="20.375" style="42" customWidth="1"/>
    <col min="13594" max="13594" width="21.125" style="42" customWidth="1"/>
    <col min="13595" max="13595" width="18.125" style="42" bestFit="1" customWidth="1"/>
    <col min="13596" max="13596" width="17.75" style="42" bestFit="1" customWidth="1"/>
    <col min="13597" max="13597" width="25" style="42" customWidth="1"/>
    <col min="13598" max="13598" width="11.25" style="42" customWidth="1"/>
    <col min="13599" max="13599" width="9.625" style="42" customWidth="1"/>
    <col min="13600" max="13600" width="19.625" style="42" customWidth="1"/>
    <col min="13601" max="13601" width="16" style="42" customWidth="1"/>
    <col min="13602" max="13602" width="19" style="42" customWidth="1"/>
    <col min="13603" max="13603" width="12.75" style="42" customWidth="1"/>
    <col min="13604" max="13604" width="20.75" style="42" customWidth="1"/>
    <col min="13605" max="13605" width="12.75" style="42" customWidth="1"/>
    <col min="13606" max="13606" width="16.75" style="42" customWidth="1"/>
    <col min="13607" max="13607" width="31.25" style="42" customWidth="1"/>
    <col min="13608" max="13608" width="20.25" style="42" customWidth="1"/>
    <col min="13609" max="13609" width="17.75" style="42" customWidth="1"/>
    <col min="13610" max="13610" width="32.625" style="42" customWidth="1"/>
    <col min="13611" max="13611" width="17.25" style="42" customWidth="1"/>
    <col min="13612" max="13612" width="13.5" style="42" customWidth="1"/>
    <col min="13613" max="13613" width="13.875" style="42" customWidth="1"/>
    <col min="13614" max="13615" width="17.25" style="42" customWidth="1"/>
    <col min="13616" max="13616" width="32.625" style="42" customWidth="1"/>
    <col min="13617" max="13800" width="7.875" style="42" customWidth="1"/>
    <col min="13801" max="13825" width="9" style="42"/>
    <col min="13826" max="13827" width="0" style="42" hidden="1" customWidth="1"/>
    <col min="13828" max="13829" width="20.625" style="42" customWidth="1"/>
    <col min="13830" max="13830" width="16.5" style="42" customWidth="1"/>
    <col min="13831" max="13831" width="16.25" style="42" customWidth="1"/>
    <col min="13832" max="13832" width="18.75" style="42" customWidth="1"/>
    <col min="13833" max="13833" width="16.5" style="42" customWidth="1"/>
    <col min="13834" max="13834" width="18.75" style="42" customWidth="1"/>
    <col min="13835" max="13835" width="17.125" style="42" customWidth="1"/>
    <col min="13836" max="13836" width="13.875" style="42" customWidth="1"/>
    <col min="13837" max="13837" width="13.125" style="42" customWidth="1"/>
    <col min="13838" max="13838" width="16.125" style="42" customWidth="1"/>
    <col min="13839" max="13839" width="17.375" style="42" customWidth="1"/>
    <col min="13840" max="13840" width="22.5" style="42" customWidth="1"/>
    <col min="13841" max="13841" width="20.625" style="42" customWidth="1"/>
    <col min="13842" max="13842" width="14.125" style="42" customWidth="1"/>
    <col min="13843" max="13843" width="37.875" style="42" bestFit="1" customWidth="1"/>
    <col min="13844" max="13846" width="25.25" style="42" customWidth="1"/>
    <col min="13847" max="13847" width="32.125" style="42" customWidth="1"/>
    <col min="13848" max="13848" width="20.625" style="42" customWidth="1"/>
    <col min="13849" max="13849" width="20.375" style="42" customWidth="1"/>
    <col min="13850" max="13850" width="21.125" style="42" customWidth="1"/>
    <col min="13851" max="13851" width="18.125" style="42" bestFit="1" customWidth="1"/>
    <col min="13852" max="13852" width="17.75" style="42" bestFit="1" customWidth="1"/>
    <col min="13853" max="13853" width="25" style="42" customWidth="1"/>
    <col min="13854" max="13854" width="11.25" style="42" customWidth="1"/>
    <col min="13855" max="13855" width="9.625" style="42" customWidth="1"/>
    <col min="13856" max="13856" width="19.625" style="42" customWidth="1"/>
    <col min="13857" max="13857" width="16" style="42" customWidth="1"/>
    <col min="13858" max="13858" width="19" style="42" customWidth="1"/>
    <col min="13859" max="13859" width="12.75" style="42" customWidth="1"/>
    <col min="13860" max="13860" width="20.75" style="42" customWidth="1"/>
    <col min="13861" max="13861" width="12.75" style="42" customWidth="1"/>
    <col min="13862" max="13862" width="16.75" style="42" customWidth="1"/>
    <col min="13863" max="13863" width="31.25" style="42" customWidth="1"/>
    <col min="13864" max="13864" width="20.25" style="42" customWidth="1"/>
    <col min="13865" max="13865" width="17.75" style="42" customWidth="1"/>
    <col min="13866" max="13866" width="32.625" style="42" customWidth="1"/>
    <col min="13867" max="13867" width="17.25" style="42" customWidth="1"/>
    <col min="13868" max="13868" width="13.5" style="42" customWidth="1"/>
    <col min="13869" max="13869" width="13.875" style="42" customWidth="1"/>
    <col min="13870" max="13871" width="17.25" style="42" customWidth="1"/>
    <col min="13872" max="13872" width="32.625" style="42" customWidth="1"/>
    <col min="13873" max="14056" width="7.875" style="42" customWidth="1"/>
    <col min="14057" max="14081" width="9" style="42"/>
    <col min="14082" max="14083" width="0" style="42" hidden="1" customWidth="1"/>
    <col min="14084" max="14085" width="20.625" style="42" customWidth="1"/>
    <col min="14086" max="14086" width="16.5" style="42" customWidth="1"/>
    <col min="14087" max="14087" width="16.25" style="42" customWidth="1"/>
    <col min="14088" max="14088" width="18.75" style="42" customWidth="1"/>
    <col min="14089" max="14089" width="16.5" style="42" customWidth="1"/>
    <col min="14090" max="14090" width="18.75" style="42" customWidth="1"/>
    <col min="14091" max="14091" width="17.125" style="42" customWidth="1"/>
    <col min="14092" max="14092" width="13.875" style="42" customWidth="1"/>
    <col min="14093" max="14093" width="13.125" style="42" customWidth="1"/>
    <col min="14094" max="14094" width="16.125" style="42" customWidth="1"/>
    <col min="14095" max="14095" width="17.375" style="42" customWidth="1"/>
    <col min="14096" max="14096" width="22.5" style="42" customWidth="1"/>
    <col min="14097" max="14097" width="20.625" style="42" customWidth="1"/>
    <col min="14098" max="14098" width="14.125" style="42" customWidth="1"/>
    <col min="14099" max="14099" width="37.875" style="42" bestFit="1" customWidth="1"/>
    <col min="14100" max="14102" width="25.25" style="42" customWidth="1"/>
    <col min="14103" max="14103" width="32.125" style="42" customWidth="1"/>
    <col min="14104" max="14104" width="20.625" style="42" customWidth="1"/>
    <col min="14105" max="14105" width="20.375" style="42" customWidth="1"/>
    <col min="14106" max="14106" width="21.125" style="42" customWidth="1"/>
    <col min="14107" max="14107" width="18.125" style="42" bestFit="1" customWidth="1"/>
    <col min="14108" max="14108" width="17.75" style="42" bestFit="1" customWidth="1"/>
    <col min="14109" max="14109" width="25" style="42" customWidth="1"/>
    <col min="14110" max="14110" width="11.25" style="42" customWidth="1"/>
    <col min="14111" max="14111" width="9.625" style="42" customWidth="1"/>
    <col min="14112" max="14112" width="19.625" style="42" customWidth="1"/>
    <col min="14113" max="14113" width="16" style="42" customWidth="1"/>
    <col min="14114" max="14114" width="19" style="42" customWidth="1"/>
    <col min="14115" max="14115" width="12.75" style="42" customWidth="1"/>
    <col min="14116" max="14116" width="20.75" style="42" customWidth="1"/>
    <col min="14117" max="14117" width="12.75" style="42" customWidth="1"/>
    <col min="14118" max="14118" width="16.75" style="42" customWidth="1"/>
    <col min="14119" max="14119" width="31.25" style="42" customWidth="1"/>
    <col min="14120" max="14120" width="20.25" style="42" customWidth="1"/>
    <col min="14121" max="14121" width="17.75" style="42" customWidth="1"/>
    <col min="14122" max="14122" width="32.625" style="42" customWidth="1"/>
    <col min="14123" max="14123" width="17.25" style="42" customWidth="1"/>
    <col min="14124" max="14124" width="13.5" style="42" customWidth="1"/>
    <col min="14125" max="14125" width="13.875" style="42" customWidth="1"/>
    <col min="14126" max="14127" width="17.25" style="42" customWidth="1"/>
    <col min="14128" max="14128" width="32.625" style="42" customWidth="1"/>
    <col min="14129" max="14312" width="7.875" style="42" customWidth="1"/>
    <col min="14313" max="14337" width="9" style="42"/>
    <col min="14338" max="14339" width="0" style="42" hidden="1" customWidth="1"/>
    <col min="14340" max="14341" width="20.625" style="42" customWidth="1"/>
    <col min="14342" max="14342" width="16.5" style="42" customWidth="1"/>
    <col min="14343" max="14343" width="16.25" style="42" customWidth="1"/>
    <col min="14344" max="14344" width="18.75" style="42" customWidth="1"/>
    <col min="14345" max="14345" width="16.5" style="42" customWidth="1"/>
    <col min="14346" max="14346" width="18.75" style="42" customWidth="1"/>
    <col min="14347" max="14347" width="17.125" style="42" customWidth="1"/>
    <col min="14348" max="14348" width="13.875" style="42" customWidth="1"/>
    <col min="14349" max="14349" width="13.125" style="42" customWidth="1"/>
    <col min="14350" max="14350" width="16.125" style="42" customWidth="1"/>
    <col min="14351" max="14351" width="17.375" style="42" customWidth="1"/>
    <col min="14352" max="14352" width="22.5" style="42" customWidth="1"/>
    <col min="14353" max="14353" width="20.625" style="42" customWidth="1"/>
    <col min="14354" max="14354" width="14.125" style="42" customWidth="1"/>
    <col min="14355" max="14355" width="37.875" style="42" bestFit="1" customWidth="1"/>
    <col min="14356" max="14358" width="25.25" style="42" customWidth="1"/>
    <col min="14359" max="14359" width="32.125" style="42" customWidth="1"/>
    <col min="14360" max="14360" width="20.625" style="42" customWidth="1"/>
    <col min="14361" max="14361" width="20.375" style="42" customWidth="1"/>
    <col min="14362" max="14362" width="21.125" style="42" customWidth="1"/>
    <col min="14363" max="14363" width="18.125" style="42" bestFit="1" customWidth="1"/>
    <col min="14364" max="14364" width="17.75" style="42" bestFit="1" customWidth="1"/>
    <col min="14365" max="14365" width="25" style="42" customWidth="1"/>
    <col min="14366" max="14366" width="11.25" style="42" customWidth="1"/>
    <col min="14367" max="14367" width="9.625" style="42" customWidth="1"/>
    <col min="14368" max="14368" width="19.625" style="42" customWidth="1"/>
    <col min="14369" max="14369" width="16" style="42" customWidth="1"/>
    <col min="14370" max="14370" width="19" style="42" customWidth="1"/>
    <col min="14371" max="14371" width="12.75" style="42" customWidth="1"/>
    <col min="14372" max="14372" width="20.75" style="42" customWidth="1"/>
    <col min="14373" max="14373" width="12.75" style="42" customWidth="1"/>
    <col min="14374" max="14374" width="16.75" style="42" customWidth="1"/>
    <col min="14375" max="14375" width="31.25" style="42" customWidth="1"/>
    <col min="14376" max="14376" width="20.25" style="42" customWidth="1"/>
    <col min="14377" max="14377" width="17.75" style="42" customWidth="1"/>
    <col min="14378" max="14378" width="32.625" style="42" customWidth="1"/>
    <col min="14379" max="14379" width="17.25" style="42" customWidth="1"/>
    <col min="14380" max="14380" width="13.5" style="42" customWidth="1"/>
    <col min="14381" max="14381" width="13.875" style="42" customWidth="1"/>
    <col min="14382" max="14383" width="17.25" style="42" customWidth="1"/>
    <col min="14384" max="14384" width="32.625" style="42" customWidth="1"/>
    <col min="14385" max="14568" width="7.875" style="42" customWidth="1"/>
    <col min="14569" max="14593" width="9" style="42"/>
    <col min="14594" max="14595" width="0" style="42" hidden="1" customWidth="1"/>
    <col min="14596" max="14597" width="20.625" style="42" customWidth="1"/>
    <col min="14598" max="14598" width="16.5" style="42" customWidth="1"/>
    <col min="14599" max="14599" width="16.25" style="42" customWidth="1"/>
    <col min="14600" max="14600" width="18.75" style="42" customWidth="1"/>
    <col min="14601" max="14601" width="16.5" style="42" customWidth="1"/>
    <col min="14602" max="14602" width="18.75" style="42" customWidth="1"/>
    <col min="14603" max="14603" width="17.125" style="42" customWidth="1"/>
    <col min="14604" max="14604" width="13.875" style="42" customWidth="1"/>
    <col min="14605" max="14605" width="13.125" style="42" customWidth="1"/>
    <col min="14606" max="14606" width="16.125" style="42" customWidth="1"/>
    <col min="14607" max="14607" width="17.375" style="42" customWidth="1"/>
    <col min="14608" max="14608" width="22.5" style="42" customWidth="1"/>
    <col min="14609" max="14609" width="20.625" style="42" customWidth="1"/>
    <col min="14610" max="14610" width="14.125" style="42" customWidth="1"/>
    <col min="14611" max="14611" width="37.875" style="42" bestFit="1" customWidth="1"/>
    <col min="14612" max="14614" width="25.25" style="42" customWidth="1"/>
    <col min="14615" max="14615" width="32.125" style="42" customWidth="1"/>
    <col min="14616" max="14616" width="20.625" style="42" customWidth="1"/>
    <col min="14617" max="14617" width="20.375" style="42" customWidth="1"/>
    <col min="14618" max="14618" width="21.125" style="42" customWidth="1"/>
    <col min="14619" max="14619" width="18.125" style="42" bestFit="1" customWidth="1"/>
    <col min="14620" max="14620" width="17.75" style="42" bestFit="1" customWidth="1"/>
    <col min="14621" max="14621" width="25" style="42" customWidth="1"/>
    <col min="14622" max="14622" width="11.25" style="42" customWidth="1"/>
    <col min="14623" max="14623" width="9.625" style="42" customWidth="1"/>
    <col min="14624" max="14624" width="19.625" style="42" customWidth="1"/>
    <col min="14625" max="14625" width="16" style="42" customWidth="1"/>
    <col min="14626" max="14626" width="19" style="42" customWidth="1"/>
    <col min="14627" max="14627" width="12.75" style="42" customWidth="1"/>
    <col min="14628" max="14628" width="20.75" style="42" customWidth="1"/>
    <col min="14629" max="14629" width="12.75" style="42" customWidth="1"/>
    <col min="14630" max="14630" width="16.75" style="42" customWidth="1"/>
    <col min="14631" max="14631" width="31.25" style="42" customWidth="1"/>
    <col min="14632" max="14632" width="20.25" style="42" customWidth="1"/>
    <col min="14633" max="14633" width="17.75" style="42" customWidth="1"/>
    <col min="14634" max="14634" width="32.625" style="42" customWidth="1"/>
    <col min="14635" max="14635" width="17.25" style="42" customWidth="1"/>
    <col min="14636" max="14636" width="13.5" style="42" customWidth="1"/>
    <col min="14637" max="14637" width="13.875" style="42" customWidth="1"/>
    <col min="14638" max="14639" width="17.25" style="42" customWidth="1"/>
    <col min="14640" max="14640" width="32.625" style="42" customWidth="1"/>
    <col min="14641" max="14824" width="7.875" style="42" customWidth="1"/>
    <col min="14825" max="14849" width="9" style="42"/>
    <col min="14850" max="14851" width="0" style="42" hidden="1" customWidth="1"/>
    <col min="14852" max="14853" width="20.625" style="42" customWidth="1"/>
    <col min="14854" max="14854" width="16.5" style="42" customWidth="1"/>
    <col min="14855" max="14855" width="16.25" style="42" customWidth="1"/>
    <col min="14856" max="14856" width="18.75" style="42" customWidth="1"/>
    <col min="14857" max="14857" width="16.5" style="42" customWidth="1"/>
    <col min="14858" max="14858" width="18.75" style="42" customWidth="1"/>
    <col min="14859" max="14859" width="17.125" style="42" customWidth="1"/>
    <col min="14860" max="14860" width="13.875" style="42" customWidth="1"/>
    <col min="14861" max="14861" width="13.125" style="42" customWidth="1"/>
    <col min="14862" max="14862" width="16.125" style="42" customWidth="1"/>
    <col min="14863" max="14863" width="17.375" style="42" customWidth="1"/>
    <col min="14864" max="14864" width="22.5" style="42" customWidth="1"/>
    <col min="14865" max="14865" width="20.625" style="42" customWidth="1"/>
    <col min="14866" max="14866" width="14.125" style="42" customWidth="1"/>
    <col min="14867" max="14867" width="37.875" style="42" bestFit="1" customWidth="1"/>
    <col min="14868" max="14870" width="25.25" style="42" customWidth="1"/>
    <col min="14871" max="14871" width="32.125" style="42" customWidth="1"/>
    <col min="14872" max="14872" width="20.625" style="42" customWidth="1"/>
    <col min="14873" max="14873" width="20.375" style="42" customWidth="1"/>
    <col min="14874" max="14874" width="21.125" style="42" customWidth="1"/>
    <col min="14875" max="14875" width="18.125" style="42" bestFit="1" customWidth="1"/>
    <col min="14876" max="14876" width="17.75" style="42" bestFit="1" customWidth="1"/>
    <col min="14877" max="14877" width="25" style="42" customWidth="1"/>
    <col min="14878" max="14878" width="11.25" style="42" customWidth="1"/>
    <col min="14879" max="14879" width="9.625" style="42" customWidth="1"/>
    <col min="14880" max="14880" width="19.625" style="42" customWidth="1"/>
    <col min="14881" max="14881" width="16" style="42" customWidth="1"/>
    <col min="14882" max="14882" width="19" style="42" customWidth="1"/>
    <col min="14883" max="14883" width="12.75" style="42" customWidth="1"/>
    <col min="14884" max="14884" width="20.75" style="42" customWidth="1"/>
    <col min="14885" max="14885" width="12.75" style="42" customWidth="1"/>
    <col min="14886" max="14886" width="16.75" style="42" customWidth="1"/>
    <col min="14887" max="14887" width="31.25" style="42" customWidth="1"/>
    <col min="14888" max="14888" width="20.25" style="42" customWidth="1"/>
    <col min="14889" max="14889" width="17.75" style="42" customWidth="1"/>
    <col min="14890" max="14890" width="32.625" style="42" customWidth="1"/>
    <col min="14891" max="14891" width="17.25" style="42" customWidth="1"/>
    <col min="14892" max="14892" width="13.5" style="42" customWidth="1"/>
    <col min="14893" max="14893" width="13.875" style="42" customWidth="1"/>
    <col min="14894" max="14895" width="17.25" style="42" customWidth="1"/>
    <col min="14896" max="14896" width="32.625" style="42" customWidth="1"/>
    <col min="14897" max="15080" width="7.875" style="42" customWidth="1"/>
    <col min="15081" max="15105" width="9" style="42"/>
    <col min="15106" max="15107" width="0" style="42" hidden="1" customWidth="1"/>
    <col min="15108" max="15109" width="20.625" style="42" customWidth="1"/>
    <col min="15110" max="15110" width="16.5" style="42" customWidth="1"/>
    <col min="15111" max="15111" width="16.25" style="42" customWidth="1"/>
    <col min="15112" max="15112" width="18.75" style="42" customWidth="1"/>
    <col min="15113" max="15113" width="16.5" style="42" customWidth="1"/>
    <col min="15114" max="15114" width="18.75" style="42" customWidth="1"/>
    <col min="15115" max="15115" width="17.125" style="42" customWidth="1"/>
    <col min="15116" max="15116" width="13.875" style="42" customWidth="1"/>
    <col min="15117" max="15117" width="13.125" style="42" customWidth="1"/>
    <col min="15118" max="15118" width="16.125" style="42" customWidth="1"/>
    <col min="15119" max="15119" width="17.375" style="42" customWidth="1"/>
    <col min="15120" max="15120" width="22.5" style="42" customWidth="1"/>
    <col min="15121" max="15121" width="20.625" style="42" customWidth="1"/>
    <col min="15122" max="15122" width="14.125" style="42" customWidth="1"/>
    <col min="15123" max="15123" width="37.875" style="42" bestFit="1" customWidth="1"/>
    <col min="15124" max="15126" width="25.25" style="42" customWidth="1"/>
    <col min="15127" max="15127" width="32.125" style="42" customWidth="1"/>
    <col min="15128" max="15128" width="20.625" style="42" customWidth="1"/>
    <col min="15129" max="15129" width="20.375" style="42" customWidth="1"/>
    <col min="15130" max="15130" width="21.125" style="42" customWidth="1"/>
    <col min="15131" max="15131" width="18.125" style="42" bestFit="1" customWidth="1"/>
    <col min="15132" max="15132" width="17.75" style="42" bestFit="1" customWidth="1"/>
    <col min="15133" max="15133" width="25" style="42" customWidth="1"/>
    <col min="15134" max="15134" width="11.25" style="42" customWidth="1"/>
    <col min="15135" max="15135" width="9.625" style="42" customWidth="1"/>
    <col min="15136" max="15136" width="19.625" style="42" customWidth="1"/>
    <col min="15137" max="15137" width="16" style="42" customWidth="1"/>
    <col min="15138" max="15138" width="19" style="42" customWidth="1"/>
    <col min="15139" max="15139" width="12.75" style="42" customWidth="1"/>
    <col min="15140" max="15140" width="20.75" style="42" customWidth="1"/>
    <col min="15141" max="15141" width="12.75" style="42" customWidth="1"/>
    <col min="15142" max="15142" width="16.75" style="42" customWidth="1"/>
    <col min="15143" max="15143" width="31.25" style="42" customWidth="1"/>
    <col min="15144" max="15144" width="20.25" style="42" customWidth="1"/>
    <col min="15145" max="15145" width="17.75" style="42" customWidth="1"/>
    <col min="15146" max="15146" width="32.625" style="42" customWidth="1"/>
    <col min="15147" max="15147" width="17.25" style="42" customWidth="1"/>
    <col min="15148" max="15148" width="13.5" style="42" customWidth="1"/>
    <col min="15149" max="15149" width="13.875" style="42" customWidth="1"/>
    <col min="15150" max="15151" width="17.25" style="42" customWidth="1"/>
    <col min="15152" max="15152" width="32.625" style="42" customWidth="1"/>
    <col min="15153" max="15336" width="7.875" style="42" customWidth="1"/>
    <col min="15337" max="15361" width="9" style="42"/>
    <col min="15362" max="15363" width="0" style="42" hidden="1" customWidth="1"/>
    <col min="15364" max="15365" width="20.625" style="42" customWidth="1"/>
    <col min="15366" max="15366" width="16.5" style="42" customWidth="1"/>
    <col min="15367" max="15367" width="16.25" style="42" customWidth="1"/>
    <col min="15368" max="15368" width="18.75" style="42" customWidth="1"/>
    <col min="15369" max="15369" width="16.5" style="42" customWidth="1"/>
    <col min="15370" max="15370" width="18.75" style="42" customWidth="1"/>
    <col min="15371" max="15371" width="17.125" style="42" customWidth="1"/>
    <col min="15372" max="15372" width="13.875" style="42" customWidth="1"/>
    <col min="15373" max="15373" width="13.125" style="42" customWidth="1"/>
    <col min="15374" max="15374" width="16.125" style="42" customWidth="1"/>
    <col min="15375" max="15375" width="17.375" style="42" customWidth="1"/>
    <col min="15376" max="15376" width="22.5" style="42" customWidth="1"/>
    <col min="15377" max="15377" width="20.625" style="42" customWidth="1"/>
    <col min="15378" max="15378" width="14.125" style="42" customWidth="1"/>
    <col min="15379" max="15379" width="37.875" style="42" bestFit="1" customWidth="1"/>
    <col min="15380" max="15382" width="25.25" style="42" customWidth="1"/>
    <col min="15383" max="15383" width="32.125" style="42" customWidth="1"/>
    <col min="15384" max="15384" width="20.625" style="42" customWidth="1"/>
    <col min="15385" max="15385" width="20.375" style="42" customWidth="1"/>
    <col min="15386" max="15386" width="21.125" style="42" customWidth="1"/>
    <col min="15387" max="15387" width="18.125" style="42" bestFit="1" customWidth="1"/>
    <col min="15388" max="15388" width="17.75" style="42" bestFit="1" customWidth="1"/>
    <col min="15389" max="15389" width="25" style="42" customWidth="1"/>
    <col min="15390" max="15390" width="11.25" style="42" customWidth="1"/>
    <col min="15391" max="15391" width="9.625" style="42" customWidth="1"/>
    <col min="15392" max="15392" width="19.625" style="42" customWidth="1"/>
    <col min="15393" max="15393" width="16" style="42" customWidth="1"/>
    <col min="15394" max="15394" width="19" style="42" customWidth="1"/>
    <col min="15395" max="15395" width="12.75" style="42" customWidth="1"/>
    <col min="15396" max="15396" width="20.75" style="42" customWidth="1"/>
    <col min="15397" max="15397" width="12.75" style="42" customWidth="1"/>
    <col min="15398" max="15398" width="16.75" style="42" customWidth="1"/>
    <col min="15399" max="15399" width="31.25" style="42" customWidth="1"/>
    <col min="15400" max="15400" width="20.25" style="42" customWidth="1"/>
    <col min="15401" max="15401" width="17.75" style="42" customWidth="1"/>
    <col min="15402" max="15402" width="32.625" style="42" customWidth="1"/>
    <col min="15403" max="15403" width="17.25" style="42" customWidth="1"/>
    <col min="15404" max="15404" width="13.5" style="42" customWidth="1"/>
    <col min="15405" max="15405" width="13.875" style="42" customWidth="1"/>
    <col min="15406" max="15407" width="17.25" style="42" customWidth="1"/>
    <col min="15408" max="15408" width="32.625" style="42" customWidth="1"/>
    <col min="15409" max="15592" width="7.875" style="42" customWidth="1"/>
    <col min="15593" max="15617" width="9" style="42"/>
    <col min="15618" max="15619" width="0" style="42" hidden="1" customWidth="1"/>
    <col min="15620" max="15621" width="20.625" style="42" customWidth="1"/>
    <col min="15622" max="15622" width="16.5" style="42" customWidth="1"/>
    <col min="15623" max="15623" width="16.25" style="42" customWidth="1"/>
    <col min="15624" max="15624" width="18.75" style="42" customWidth="1"/>
    <col min="15625" max="15625" width="16.5" style="42" customWidth="1"/>
    <col min="15626" max="15626" width="18.75" style="42" customWidth="1"/>
    <col min="15627" max="15627" width="17.125" style="42" customWidth="1"/>
    <col min="15628" max="15628" width="13.875" style="42" customWidth="1"/>
    <col min="15629" max="15629" width="13.125" style="42" customWidth="1"/>
    <col min="15630" max="15630" width="16.125" style="42" customWidth="1"/>
    <col min="15631" max="15631" width="17.375" style="42" customWidth="1"/>
    <col min="15632" max="15632" width="22.5" style="42" customWidth="1"/>
    <col min="15633" max="15633" width="20.625" style="42" customWidth="1"/>
    <col min="15634" max="15634" width="14.125" style="42" customWidth="1"/>
    <col min="15635" max="15635" width="37.875" style="42" bestFit="1" customWidth="1"/>
    <col min="15636" max="15638" width="25.25" style="42" customWidth="1"/>
    <col min="15639" max="15639" width="32.125" style="42" customWidth="1"/>
    <col min="15640" max="15640" width="20.625" style="42" customWidth="1"/>
    <col min="15641" max="15641" width="20.375" style="42" customWidth="1"/>
    <col min="15642" max="15642" width="21.125" style="42" customWidth="1"/>
    <col min="15643" max="15643" width="18.125" style="42" bestFit="1" customWidth="1"/>
    <col min="15644" max="15644" width="17.75" style="42" bestFit="1" customWidth="1"/>
    <col min="15645" max="15645" width="25" style="42" customWidth="1"/>
    <col min="15646" max="15646" width="11.25" style="42" customWidth="1"/>
    <col min="15647" max="15647" width="9.625" style="42" customWidth="1"/>
    <col min="15648" max="15648" width="19.625" style="42" customWidth="1"/>
    <col min="15649" max="15649" width="16" style="42" customWidth="1"/>
    <col min="15650" max="15650" width="19" style="42" customWidth="1"/>
    <col min="15651" max="15651" width="12.75" style="42" customWidth="1"/>
    <col min="15652" max="15652" width="20.75" style="42" customWidth="1"/>
    <col min="15653" max="15653" width="12.75" style="42" customWidth="1"/>
    <col min="15654" max="15654" width="16.75" style="42" customWidth="1"/>
    <col min="15655" max="15655" width="31.25" style="42" customWidth="1"/>
    <col min="15656" max="15656" width="20.25" style="42" customWidth="1"/>
    <col min="15657" max="15657" width="17.75" style="42" customWidth="1"/>
    <col min="15658" max="15658" width="32.625" style="42" customWidth="1"/>
    <col min="15659" max="15659" width="17.25" style="42" customWidth="1"/>
    <col min="15660" max="15660" width="13.5" style="42" customWidth="1"/>
    <col min="15661" max="15661" width="13.875" style="42" customWidth="1"/>
    <col min="15662" max="15663" width="17.25" style="42" customWidth="1"/>
    <col min="15664" max="15664" width="32.625" style="42" customWidth="1"/>
    <col min="15665" max="15848" width="7.875" style="42" customWidth="1"/>
    <col min="15849" max="15873" width="9" style="42"/>
    <col min="15874" max="15875" width="0" style="42" hidden="1" customWidth="1"/>
    <col min="15876" max="15877" width="20.625" style="42" customWidth="1"/>
    <col min="15878" max="15878" width="16.5" style="42" customWidth="1"/>
    <col min="15879" max="15879" width="16.25" style="42" customWidth="1"/>
    <col min="15880" max="15880" width="18.75" style="42" customWidth="1"/>
    <col min="15881" max="15881" width="16.5" style="42" customWidth="1"/>
    <col min="15882" max="15882" width="18.75" style="42" customWidth="1"/>
    <col min="15883" max="15883" width="17.125" style="42" customWidth="1"/>
    <col min="15884" max="15884" width="13.875" style="42" customWidth="1"/>
    <col min="15885" max="15885" width="13.125" style="42" customWidth="1"/>
    <col min="15886" max="15886" width="16.125" style="42" customWidth="1"/>
    <col min="15887" max="15887" width="17.375" style="42" customWidth="1"/>
    <col min="15888" max="15888" width="22.5" style="42" customWidth="1"/>
    <col min="15889" max="15889" width="20.625" style="42" customWidth="1"/>
    <col min="15890" max="15890" width="14.125" style="42" customWidth="1"/>
    <col min="15891" max="15891" width="37.875" style="42" bestFit="1" customWidth="1"/>
    <col min="15892" max="15894" width="25.25" style="42" customWidth="1"/>
    <col min="15895" max="15895" width="32.125" style="42" customWidth="1"/>
    <col min="15896" max="15896" width="20.625" style="42" customWidth="1"/>
    <col min="15897" max="15897" width="20.375" style="42" customWidth="1"/>
    <col min="15898" max="15898" width="21.125" style="42" customWidth="1"/>
    <col min="15899" max="15899" width="18.125" style="42" bestFit="1" customWidth="1"/>
    <col min="15900" max="15900" width="17.75" style="42" bestFit="1" customWidth="1"/>
    <col min="15901" max="15901" width="25" style="42" customWidth="1"/>
    <col min="15902" max="15902" width="11.25" style="42" customWidth="1"/>
    <col min="15903" max="15903" width="9.625" style="42" customWidth="1"/>
    <col min="15904" max="15904" width="19.625" style="42" customWidth="1"/>
    <col min="15905" max="15905" width="16" style="42" customWidth="1"/>
    <col min="15906" max="15906" width="19" style="42" customWidth="1"/>
    <col min="15907" max="15907" width="12.75" style="42" customWidth="1"/>
    <col min="15908" max="15908" width="20.75" style="42" customWidth="1"/>
    <col min="15909" max="15909" width="12.75" style="42" customWidth="1"/>
    <col min="15910" max="15910" width="16.75" style="42" customWidth="1"/>
    <col min="15911" max="15911" width="31.25" style="42" customWidth="1"/>
    <col min="15912" max="15912" width="20.25" style="42" customWidth="1"/>
    <col min="15913" max="15913" width="17.75" style="42" customWidth="1"/>
    <col min="15914" max="15914" width="32.625" style="42" customWidth="1"/>
    <col min="15915" max="15915" width="17.25" style="42" customWidth="1"/>
    <col min="15916" max="15916" width="13.5" style="42" customWidth="1"/>
    <col min="15917" max="15917" width="13.875" style="42" customWidth="1"/>
    <col min="15918" max="15919" width="17.25" style="42" customWidth="1"/>
    <col min="15920" max="15920" width="32.625" style="42" customWidth="1"/>
    <col min="15921" max="16104" width="7.875" style="42" customWidth="1"/>
    <col min="16105" max="16129" width="9" style="42"/>
    <col min="16130" max="16131" width="0" style="42" hidden="1" customWidth="1"/>
    <col min="16132" max="16133" width="20.625" style="42" customWidth="1"/>
    <col min="16134" max="16134" width="16.5" style="42" customWidth="1"/>
    <col min="16135" max="16135" width="16.25" style="42" customWidth="1"/>
    <col min="16136" max="16136" width="18.75" style="42" customWidth="1"/>
    <col min="16137" max="16137" width="16.5" style="42" customWidth="1"/>
    <col min="16138" max="16138" width="18.75" style="42" customWidth="1"/>
    <col min="16139" max="16139" width="17.125" style="42" customWidth="1"/>
    <col min="16140" max="16140" width="13.875" style="42" customWidth="1"/>
    <col min="16141" max="16141" width="13.125" style="42" customWidth="1"/>
    <col min="16142" max="16142" width="16.125" style="42" customWidth="1"/>
    <col min="16143" max="16143" width="17.375" style="42" customWidth="1"/>
    <col min="16144" max="16144" width="22.5" style="42" customWidth="1"/>
    <col min="16145" max="16145" width="20.625" style="42" customWidth="1"/>
    <col min="16146" max="16146" width="14.125" style="42" customWidth="1"/>
    <col min="16147" max="16147" width="37.875" style="42" bestFit="1" customWidth="1"/>
    <col min="16148" max="16150" width="25.25" style="42" customWidth="1"/>
    <col min="16151" max="16151" width="32.125" style="42" customWidth="1"/>
    <col min="16152" max="16152" width="20.625" style="42" customWidth="1"/>
    <col min="16153" max="16153" width="20.375" style="42" customWidth="1"/>
    <col min="16154" max="16154" width="21.125" style="42" customWidth="1"/>
    <col min="16155" max="16155" width="18.125" style="42" bestFit="1" customWidth="1"/>
    <col min="16156" max="16156" width="17.75" style="42" bestFit="1" customWidth="1"/>
    <col min="16157" max="16157" width="25" style="42" customWidth="1"/>
    <col min="16158" max="16158" width="11.25" style="42" customWidth="1"/>
    <col min="16159" max="16159" width="9.625" style="42" customWidth="1"/>
    <col min="16160" max="16160" width="19.625" style="42" customWidth="1"/>
    <col min="16161" max="16161" width="16" style="42" customWidth="1"/>
    <col min="16162" max="16162" width="19" style="42" customWidth="1"/>
    <col min="16163" max="16163" width="12.75" style="42" customWidth="1"/>
    <col min="16164" max="16164" width="20.75" style="42" customWidth="1"/>
    <col min="16165" max="16165" width="12.75" style="42" customWidth="1"/>
    <col min="16166" max="16166" width="16.75" style="42" customWidth="1"/>
    <col min="16167" max="16167" width="31.25" style="42" customWidth="1"/>
    <col min="16168" max="16168" width="20.25" style="42" customWidth="1"/>
    <col min="16169" max="16169" width="17.75" style="42" customWidth="1"/>
    <col min="16170" max="16170" width="32.625" style="42" customWidth="1"/>
    <col min="16171" max="16171" width="17.25" style="42" customWidth="1"/>
    <col min="16172" max="16172" width="13.5" style="42" customWidth="1"/>
    <col min="16173" max="16173" width="13.875" style="42" customWidth="1"/>
    <col min="16174" max="16175" width="17.25" style="42" customWidth="1"/>
    <col min="16176" max="16176" width="32.625" style="42" customWidth="1"/>
    <col min="16177" max="16360" width="7.875" style="42" customWidth="1"/>
    <col min="16361" max="16384" width="9" style="42"/>
  </cols>
  <sheetData>
    <row r="1" spans="1:97" s="27" customFormat="1">
      <c r="A1" s="19" t="s">
        <v>1815</v>
      </c>
      <c r="B1" s="19" t="s">
        <v>1816</v>
      </c>
      <c r="C1" s="19"/>
      <c r="D1" s="19" t="s">
        <v>1817</v>
      </c>
      <c r="E1" s="19" t="s">
        <v>1818</v>
      </c>
      <c r="F1" s="20" t="s">
        <v>1819</v>
      </c>
      <c r="G1" s="20" t="s">
        <v>1820</v>
      </c>
      <c r="H1" s="21" t="s">
        <v>1821</v>
      </c>
      <c r="I1" s="20" t="s">
        <v>1822</v>
      </c>
      <c r="J1" s="21" t="s">
        <v>1823</v>
      </c>
      <c r="K1" s="19" t="s">
        <v>1824</v>
      </c>
      <c r="L1" s="21" t="s">
        <v>1825</v>
      </c>
      <c r="M1" s="21" t="s">
        <v>1826</v>
      </c>
      <c r="N1" s="20" t="s">
        <v>1827</v>
      </c>
      <c r="O1" s="21" t="s">
        <v>1583</v>
      </c>
      <c r="P1" s="19" t="s">
        <v>1584</v>
      </c>
      <c r="Q1" s="19" t="s">
        <v>12</v>
      </c>
      <c r="R1" s="19" t="s">
        <v>1828</v>
      </c>
      <c r="S1" s="21" t="s">
        <v>1829</v>
      </c>
      <c r="T1" s="19" t="s">
        <v>1830</v>
      </c>
      <c r="U1" s="19" t="s">
        <v>1831</v>
      </c>
      <c r="V1" s="21" t="s">
        <v>1832</v>
      </c>
      <c r="W1" s="19" t="s">
        <v>1833</v>
      </c>
      <c r="X1" s="19" t="s">
        <v>1834</v>
      </c>
      <c r="Y1" s="21" t="s">
        <v>1835</v>
      </c>
      <c r="Z1" s="19" t="s">
        <v>1517</v>
      </c>
      <c r="AA1" s="19" t="s">
        <v>1836</v>
      </c>
      <c r="AB1" s="19" t="s">
        <v>1837</v>
      </c>
      <c r="AC1" s="19" t="s">
        <v>1838</v>
      </c>
      <c r="AD1" s="19" t="s">
        <v>1516</v>
      </c>
      <c r="AE1" s="22" t="s">
        <v>1514</v>
      </c>
      <c r="AF1" s="23" t="s">
        <v>1839</v>
      </c>
      <c r="AG1" s="24" t="s">
        <v>1515</v>
      </c>
      <c r="AH1" s="45" t="s">
        <v>1524</v>
      </c>
      <c r="AI1" s="23" t="s">
        <v>1840</v>
      </c>
      <c r="AJ1" s="23" t="s">
        <v>1841</v>
      </c>
      <c r="AK1" s="19" t="s">
        <v>1842</v>
      </c>
      <c r="AL1" s="19" t="s">
        <v>1843</v>
      </c>
      <c r="AM1" s="23" t="s">
        <v>1844</v>
      </c>
      <c r="AN1" s="23" t="s">
        <v>1845</v>
      </c>
      <c r="AO1" s="19" t="s">
        <v>1846</v>
      </c>
      <c r="AP1" s="19" t="s">
        <v>1847</v>
      </c>
      <c r="AQ1" s="19" t="s">
        <v>1848</v>
      </c>
      <c r="AR1" s="19" t="s">
        <v>1849</v>
      </c>
      <c r="AS1" s="19" t="s">
        <v>1850</v>
      </c>
      <c r="AT1" s="19" t="s">
        <v>1851</v>
      </c>
      <c r="AU1" s="19" t="s">
        <v>1852</v>
      </c>
      <c r="AV1" s="19" t="s">
        <v>1853</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hidden="1">
      <c r="C2" s="47" t="str">
        <f>VLOOKUP(O2,'mã đối tượng'!$C:$F,4,0)</f>
        <v>B</v>
      </c>
      <c r="D2" s="30" t="s">
        <v>950</v>
      </c>
      <c r="E2" s="30" t="s">
        <v>24</v>
      </c>
      <c r="F2" s="31">
        <v>45889</v>
      </c>
      <c r="G2" s="31">
        <v>45889</v>
      </c>
      <c r="H2" s="32" t="s">
        <v>1302</v>
      </c>
      <c r="I2" s="31">
        <v>45889</v>
      </c>
      <c r="J2" s="41" t="s">
        <v>1871</v>
      </c>
      <c r="L2" s="43" t="s">
        <v>25</v>
      </c>
      <c r="M2" s="32" t="s">
        <v>26</v>
      </c>
      <c r="N2" s="33">
        <v>45889</v>
      </c>
      <c r="O2" s="32" t="s">
        <v>1527</v>
      </c>
      <c r="S2" s="32" t="s">
        <v>2075</v>
      </c>
      <c r="V2" s="32" t="s">
        <v>2075</v>
      </c>
      <c r="Y2" s="32" t="s">
        <v>1536</v>
      </c>
      <c r="AB2" s="30" t="s">
        <v>1854</v>
      </c>
      <c r="AC2" s="30" t="s">
        <v>1855</v>
      </c>
      <c r="AE2" s="34">
        <v>2</v>
      </c>
      <c r="AG2" s="34">
        <v>70950</v>
      </c>
      <c r="AH2" s="46">
        <v>141900</v>
      </c>
      <c r="AL2" s="36">
        <v>8</v>
      </c>
      <c r="AN2" s="34">
        <v>11352</v>
      </c>
      <c r="AO2" s="37" t="s">
        <v>1856</v>
      </c>
      <c r="AQ2" s="38" t="s">
        <v>1857</v>
      </c>
      <c r="AR2" s="38" t="s">
        <v>1858</v>
      </c>
      <c r="AS2" s="38" t="s">
        <v>1859</v>
      </c>
    </row>
    <row r="3" spans="1:97" hidden="1">
      <c r="C3" s="47" t="str">
        <f>VLOOKUP(O3,'mã đối tượng'!$C:$F,4,0)</f>
        <v>B</v>
      </c>
      <c r="D3" s="30" t="s">
        <v>950</v>
      </c>
      <c r="E3" s="30" t="s">
        <v>24</v>
      </c>
      <c r="F3" s="31">
        <v>45889</v>
      </c>
      <c r="G3" s="31">
        <v>45889</v>
      </c>
      <c r="H3" s="32" t="s">
        <v>1046</v>
      </c>
      <c r="I3" s="31">
        <v>45889</v>
      </c>
      <c r="J3" s="41" t="s">
        <v>1872</v>
      </c>
      <c r="L3" s="43" t="s">
        <v>25</v>
      </c>
      <c r="M3" s="32" t="s">
        <v>43</v>
      </c>
      <c r="N3" s="33">
        <v>45889</v>
      </c>
      <c r="O3" s="32" t="s">
        <v>1545</v>
      </c>
      <c r="S3" s="32" t="s">
        <v>2076</v>
      </c>
      <c r="V3" s="32" t="s">
        <v>2076</v>
      </c>
      <c r="Y3" s="32" t="s">
        <v>1537</v>
      </c>
      <c r="AB3" s="30" t="s">
        <v>1854</v>
      </c>
      <c r="AC3" s="30" t="s">
        <v>1855</v>
      </c>
      <c r="AE3" s="34">
        <v>3</v>
      </c>
      <c r="AG3" s="34">
        <v>46000</v>
      </c>
      <c r="AH3" s="46">
        <v>138000</v>
      </c>
      <c r="AL3" s="36">
        <v>8</v>
      </c>
      <c r="AN3" s="34">
        <v>11040</v>
      </c>
      <c r="AO3" s="37" t="s">
        <v>1856</v>
      </c>
      <c r="AQ3" s="38" t="s">
        <v>1857</v>
      </c>
      <c r="AR3" s="38" t="s">
        <v>1858</v>
      </c>
      <c r="AS3" s="38" t="s">
        <v>1859</v>
      </c>
    </row>
    <row r="4" spans="1:97" hidden="1">
      <c r="C4" s="47" t="str">
        <f>VLOOKUP(O4,'mã đối tượng'!$C:$F,4,0)</f>
        <v>B</v>
      </c>
      <c r="D4" s="30" t="s">
        <v>950</v>
      </c>
      <c r="E4" s="30" t="s">
        <v>24</v>
      </c>
      <c r="F4" s="31">
        <v>45889</v>
      </c>
      <c r="G4" s="31">
        <v>45889</v>
      </c>
      <c r="H4" s="32" t="s">
        <v>1046</v>
      </c>
      <c r="I4" s="31">
        <v>45889</v>
      </c>
      <c r="J4" s="41" t="s">
        <v>1872</v>
      </c>
      <c r="L4" s="43" t="s">
        <v>25</v>
      </c>
      <c r="M4" s="32" t="s">
        <v>43</v>
      </c>
      <c r="N4" s="33">
        <v>45889</v>
      </c>
      <c r="O4" s="32" t="s">
        <v>1545</v>
      </c>
      <c r="S4" s="32" t="s">
        <v>2076</v>
      </c>
      <c r="V4" s="32" t="s">
        <v>2076</v>
      </c>
      <c r="Y4" s="32" t="s">
        <v>1539</v>
      </c>
      <c r="AB4" s="30" t="s">
        <v>1854</v>
      </c>
      <c r="AC4" s="30" t="s">
        <v>1855</v>
      </c>
      <c r="AE4" s="34">
        <v>1</v>
      </c>
      <c r="AG4" s="34">
        <v>111058</v>
      </c>
      <c r="AH4" s="46">
        <v>111058</v>
      </c>
      <c r="AL4" s="36">
        <v>8</v>
      </c>
      <c r="AN4" s="34">
        <v>8885</v>
      </c>
      <c r="AO4" s="37" t="s">
        <v>1856</v>
      </c>
      <c r="AQ4" s="38" t="s">
        <v>1857</v>
      </c>
      <c r="AR4" s="38" t="s">
        <v>1858</v>
      </c>
      <c r="AS4" s="38" t="s">
        <v>1859</v>
      </c>
    </row>
    <row r="5" spans="1:97" hidden="1">
      <c r="C5" s="47" t="str">
        <f>VLOOKUP(O5,'mã đối tượng'!$C:$F,4,0)</f>
        <v>B</v>
      </c>
      <c r="D5" s="30" t="s">
        <v>950</v>
      </c>
      <c r="E5" s="30" t="s">
        <v>24</v>
      </c>
      <c r="F5" s="31">
        <v>45889</v>
      </c>
      <c r="G5" s="31">
        <v>45889</v>
      </c>
      <c r="H5" s="32" t="s">
        <v>1485</v>
      </c>
      <c r="I5" s="31">
        <v>45889</v>
      </c>
      <c r="J5" s="41" t="s">
        <v>1873</v>
      </c>
      <c r="L5" s="43" t="s">
        <v>25</v>
      </c>
      <c r="M5" s="32" t="s">
        <v>52</v>
      </c>
      <c r="N5" s="33">
        <v>45889</v>
      </c>
      <c r="O5" s="32" t="s">
        <v>1544</v>
      </c>
      <c r="S5" s="32" t="s">
        <v>2077</v>
      </c>
      <c r="V5" s="32" t="s">
        <v>2077</v>
      </c>
      <c r="Y5" s="32" t="s">
        <v>1537</v>
      </c>
      <c r="AB5" s="30" t="s">
        <v>1854</v>
      </c>
      <c r="AC5" s="30" t="s">
        <v>1855</v>
      </c>
      <c r="AE5" s="34">
        <v>1</v>
      </c>
      <c r="AG5" s="34">
        <v>46000</v>
      </c>
      <c r="AH5" s="46">
        <v>46000</v>
      </c>
      <c r="AL5" s="36">
        <v>8</v>
      </c>
      <c r="AN5" s="34">
        <v>3680</v>
      </c>
      <c r="AO5" s="37" t="s">
        <v>1856</v>
      </c>
      <c r="AQ5" s="38" t="s">
        <v>1857</v>
      </c>
      <c r="AR5" s="38" t="s">
        <v>1858</v>
      </c>
      <c r="AS5" s="38" t="s">
        <v>1859</v>
      </c>
    </row>
    <row r="6" spans="1:97" hidden="1">
      <c r="C6" s="47" t="str">
        <f>VLOOKUP(O6,'mã đối tượng'!$C:$F,4,0)</f>
        <v>B</v>
      </c>
      <c r="D6" s="30" t="s">
        <v>950</v>
      </c>
      <c r="E6" s="30" t="s">
        <v>24</v>
      </c>
      <c r="F6" s="31">
        <v>45889</v>
      </c>
      <c r="G6" s="31">
        <v>45889</v>
      </c>
      <c r="H6" s="32" t="s">
        <v>1012</v>
      </c>
      <c r="I6" s="31">
        <v>45889</v>
      </c>
      <c r="J6" s="41" t="s">
        <v>1874</v>
      </c>
      <c r="L6" s="43" t="s">
        <v>25</v>
      </c>
      <c r="M6" s="32" t="s">
        <v>60</v>
      </c>
      <c r="N6" s="33">
        <v>45889</v>
      </c>
      <c r="O6" s="32" t="s">
        <v>1545</v>
      </c>
      <c r="S6" s="32" t="s">
        <v>2078</v>
      </c>
      <c r="V6" s="32" t="s">
        <v>2078</v>
      </c>
      <c r="Y6" s="32" t="s">
        <v>1537</v>
      </c>
      <c r="AB6" s="30" t="s">
        <v>1854</v>
      </c>
      <c r="AC6" s="30" t="s">
        <v>1855</v>
      </c>
      <c r="AE6" s="34">
        <v>3</v>
      </c>
      <c r="AG6" s="34">
        <v>46000</v>
      </c>
      <c r="AH6" s="46">
        <v>138000</v>
      </c>
      <c r="AL6" s="36">
        <v>8</v>
      </c>
      <c r="AN6" s="34">
        <v>11040</v>
      </c>
      <c r="AO6" s="37" t="s">
        <v>1856</v>
      </c>
      <c r="AQ6" s="38" t="s">
        <v>1857</v>
      </c>
      <c r="AR6" s="38" t="s">
        <v>1858</v>
      </c>
      <c r="AS6" s="38" t="s">
        <v>1859</v>
      </c>
    </row>
    <row r="7" spans="1:97" hidden="1">
      <c r="C7" s="47" t="str">
        <f>VLOOKUP(O7,'mã đối tượng'!$C:$F,4,0)</f>
        <v>B</v>
      </c>
      <c r="D7" s="30" t="s">
        <v>950</v>
      </c>
      <c r="E7" s="30" t="s">
        <v>24</v>
      </c>
      <c r="F7" s="31">
        <v>45889</v>
      </c>
      <c r="G7" s="31">
        <v>45889</v>
      </c>
      <c r="H7" s="32" t="s">
        <v>1092</v>
      </c>
      <c r="I7" s="31">
        <v>45889</v>
      </c>
      <c r="J7" s="41" t="s">
        <v>1875</v>
      </c>
      <c r="L7" s="43" t="s">
        <v>25</v>
      </c>
      <c r="M7" s="32" t="s">
        <v>65</v>
      </c>
      <c r="N7" s="33">
        <v>45889</v>
      </c>
      <c r="O7" s="32" t="s">
        <v>1570</v>
      </c>
      <c r="S7" s="32" t="s">
        <v>2079</v>
      </c>
      <c r="V7" s="32" t="s">
        <v>2079</v>
      </c>
      <c r="Y7" s="32" t="s">
        <v>1538</v>
      </c>
      <c r="AB7" s="30" t="s">
        <v>1854</v>
      </c>
      <c r="AC7" s="30" t="s">
        <v>1855</v>
      </c>
      <c r="AE7" s="34">
        <v>1</v>
      </c>
      <c r="AG7" s="34">
        <v>50182</v>
      </c>
      <c r="AH7" s="46">
        <v>50182</v>
      </c>
      <c r="AL7" s="36">
        <v>8</v>
      </c>
      <c r="AN7" s="34">
        <v>4015</v>
      </c>
      <c r="AO7" s="37" t="s">
        <v>1856</v>
      </c>
      <c r="AQ7" s="38" t="s">
        <v>1857</v>
      </c>
      <c r="AR7" s="38" t="s">
        <v>1858</v>
      </c>
      <c r="AS7" s="38" t="s">
        <v>1859</v>
      </c>
    </row>
    <row r="8" spans="1:97" hidden="1">
      <c r="C8" s="47" t="str">
        <f>VLOOKUP(O8,'mã đối tượng'!$C:$F,4,0)</f>
        <v>B</v>
      </c>
      <c r="D8" s="30" t="s">
        <v>950</v>
      </c>
      <c r="E8" s="30" t="s">
        <v>24</v>
      </c>
      <c r="F8" s="31">
        <v>45889</v>
      </c>
      <c r="G8" s="31">
        <v>45889</v>
      </c>
      <c r="H8" s="32" t="s">
        <v>1015</v>
      </c>
      <c r="I8" s="31">
        <v>45889</v>
      </c>
      <c r="J8" s="41" t="s">
        <v>1876</v>
      </c>
      <c r="L8" s="43" t="s">
        <v>25</v>
      </c>
      <c r="M8" s="32" t="s">
        <v>73</v>
      </c>
      <c r="N8" s="33">
        <v>45889</v>
      </c>
      <c r="O8" s="32" t="s">
        <v>1548</v>
      </c>
      <c r="S8" s="32" t="s">
        <v>2080</v>
      </c>
      <c r="V8" s="32" t="s">
        <v>2080</v>
      </c>
      <c r="Y8" s="32" t="s">
        <v>1536</v>
      </c>
      <c r="AB8" s="30" t="s">
        <v>1854</v>
      </c>
      <c r="AC8" s="30" t="s">
        <v>1855</v>
      </c>
      <c r="AE8" s="34">
        <v>2</v>
      </c>
      <c r="AG8" s="34">
        <v>70950</v>
      </c>
      <c r="AH8" s="46">
        <v>141900</v>
      </c>
      <c r="AL8" s="36">
        <v>8</v>
      </c>
      <c r="AN8" s="34">
        <v>11352</v>
      </c>
      <c r="AO8" s="37" t="s">
        <v>1856</v>
      </c>
      <c r="AQ8" s="38" t="s">
        <v>1857</v>
      </c>
      <c r="AR8" s="38" t="s">
        <v>1858</v>
      </c>
      <c r="AS8" s="38" t="s">
        <v>1859</v>
      </c>
    </row>
    <row r="9" spans="1:97" hidden="1">
      <c r="C9" s="47" t="str">
        <f>VLOOKUP(O9,'mã đối tượng'!$C:$F,4,0)</f>
        <v>B</v>
      </c>
      <c r="D9" s="30" t="s">
        <v>950</v>
      </c>
      <c r="E9" s="30" t="s">
        <v>24</v>
      </c>
      <c r="F9" s="31">
        <v>45889</v>
      </c>
      <c r="G9" s="31">
        <v>45889</v>
      </c>
      <c r="H9" s="32" t="s">
        <v>1015</v>
      </c>
      <c r="I9" s="31">
        <v>45889</v>
      </c>
      <c r="J9" s="41" t="s">
        <v>1876</v>
      </c>
      <c r="L9" s="43" t="s">
        <v>25</v>
      </c>
      <c r="M9" s="32" t="s">
        <v>73</v>
      </c>
      <c r="N9" s="33">
        <v>45889</v>
      </c>
      <c r="O9" s="32" t="s">
        <v>1548</v>
      </c>
      <c r="S9" s="32" t="s">
        <v>2080</v>
      </c>
      <c r="V9" s="32" t="s">
        <v>2080</v>
      </c>
      <c r="Y9" s="32" t="s">
        <v>1546</v>
      </c>
      <c r="AB9" s="30" t="s">
        <v>1854</v>
      </c>
      <c r="AC9" s="30" t="s">
        <v>1855</v>
      </c>
      <c r="AE9" s="34">
        <v>3</v>
      </c>
      <c r="AG9" s="34">
        <v>74250</v>
      </c>
      <c r="AH9" s="46">
        <v>222750</v>
      </c>
      <c r="AL9" s="36">
        <v>8</v>
      </c>
      <c r="AN9" s="34">
        <v>17820</v>
      </c>
      <c r="AO9" s="37" t="s">
        <v>1856</v>
      </c>
      <c r="AQ9" s="38" t="s">
        <v>1857</v>
      </c>
      <c r="AR9" s="38" t="s">
        <v>1858</v>
      </c>
      <c r="AS9" s="38" t="s">
        <v>1859</v>
      </c>
    </row>
    <row r="10" spans="1:97" hidden="1">
      <c r="C10" s="47" t="str">
        <f>VLOOKUP(O10,'mã đối tượng'!$C:$F,4,0)</f>
        <v>B</v>
      </c>
      <c r="D10" s="30" t="s">
        <v>950</v>
      </c>
      <c r="E10" s="30" t="s">
        <v>24</v>
      </c>
      <c r="F10" s="31">
        <v>45889</v>
      </c>
      <c r="G10" s="31">
        <v>45889</v>
      </c>
      <c r="H10" s="32" t="s">
        <v>1015</v>
      </c>
      <c r="I10" s="31">
        <v>45889</v>
      </c>
      <c r="J10" s="41" t="s">
        <v>1876</v>
      </c>
      <c r="L10" s="43" t="s">
        <v>25</v>
      </c>
      <c r="M10" s="32" t="s">
        <v>73</v>
      </c>
      <c r="N10" s="33">
        <v>45889</v>
      </c>
      <c r="O10" s="32" t="s">
        <v>1548</v>
      </c>
      <c r="S10" s="32" t="s">
        <v>2080</v>
      </c>
      <c r="V10" s="32" t="s">
        <v>2080</v>
      </c>
      <c r="Y10" s="32" t="s">
        <v>1538</v>
      </c>
      <c r="AB10" s="30" t="s">
        <v>1854</v>
      </c>
      <c r="AC10" s="30" t="s">
        <v>1855</v>
      </c>
      <c r="AE10" s="34">
        <v>1</v>
      </c>
      <c r="AG10" s="34">
        <v>50182</v>
      </c>
      <c r="AH10" s="46">
        <v>50182</v>
      </c>
      <c r="AL10" s="36">
        <v>8</v>
      </c>
      <c r="AN10" s="34">
        <v>4015</v>
      </c>
      <c r="AO10" s="37" t="s">
        <v>1856</v>
      </c>
      <c r="AQ10" s="38" t="s">
        <v>1857</v>
      </c>
      <c r="AR10" s="38" t="s">
        <v>1858</v>
      </c>
      <c r="AS10" s="38" t="s">
        <v>1859</v>
      </c>
    </row>
    <row r="11" spans="1:97" hidden="1">
      <c r="C11" s="47" t="str">
        <f>VLOOKUP(O11,'mã đối tượng'!$C:$F,4,0)</f>
        <v>B</v>
      </c>
      <c r="D11" s="30" t="s">
        <v>950</v>
      </c>
      <c r="E11" s="30" t="s">
        <v>24</v>
      </c>
      <c r="F11" s="31">
        <v>45889</v>
      </c>
      <c r="G11" s="31">
        <v>45889</v>
      </c>
      <c r="H11" s="32" t="s">
        <v>1009</v>
      </c>
      <c r="I11" s="31">
        <v>45889</v>
      </c>
      <c r="J11" s="41" t="s">
        <v>1877</v>
      </c>
      <c r="L11" s="43" t="s">
        <v>25</v>
      </c>
      <c r="M11" s="32" t="s">
        <v>81</v>
      </c>
      <c r="N11" s="33">
        <v>45889</v>
      </c>
      <c r="O11" s="32" t="s">
        <v>1527</v>
      </c>
      <c r="S11" s="32" t="s">
        <v>2081</v>
      </c>
      <c r="V11" s="32" t="s">
        <v>2081</v>
      </c>
      <c r="Y11" s="32" t="s">
        <v>1541</v>
      </c>
      <c r="AB11" s="30" t="s">
        <v>1854</v>
      </c>
      <c r="AC11" s="30" t="s">
        <v>1855</v>
      </c>
      <c r="AE11" s="34">
        <v>1</v>
      </c>
      <c r="AG11" s="34">
        <v>73431</v>
      </c>
      <c r="AH11" s="46">
        <v>73431</v>
      </c>
      <c r="AL11" s="36">
        <v>8</v>
      </c>
      <c r="AN11" s="34">
        <v>5874</v>
      </c>
      <c r="AO11" s="37" t="s">
        <v>1856</v>
      </c>
      <c r="AQ11" s="38" t="s">
        <v>1857</v>
      </c>
      <c r="AR11" s="38" t="s">
        <v>1858</v>
      </c>
      <c r="AS11" s="38" t="s">
        <v>1859</v>
      </c>
    </row>
    <row r="12" spans="1:97" hidden="1">
      <c r="C12" s="47" t="str">
        <f>VLOOKUP(O12,'mã đối tượng'!$C:$F,4,0)</f>
        <v>B</v>
      </c>
      <c r="D12" s="30" t="s">
        <v>950</v>
      </c>
      <c r="E12" s="30" t="s">
        <v>24</v>
      </c>
      <c r="F12" s="31">
        <v>45889</v>
      </c>
      <c r="G12" s="31">
        <v>45889</v>
      </c>
      <c r="H12" s="32" t="s">
        <v>1386</v>
      </c>
      <c r="I12" s="31">
        <v>45889</v>
      </c>
      <c r="J12" s="41" t="s">
        <v>1878</v>
      </c>
      <c r="L12" s="43" t="s">
        <v>25</v>
      </c>
      <c r="M12" s="32" t="s">
        <v>86</v>
      </c>
      <c r="N12" s="33">
        <v>45889</v>
      </c>
      <c r="O12" s="32" t="s">
        <v>1557</v>
      </c>
      <c r="S12" s="32" t="s">
        <v>2082</v>
      </c>
      <c r="V12" s="32" t="s">
        <v>2082</v>
      </c>
      <c r="Y12" s="32" t="s">
        <v>1537</v>
      </c>
      <c r="AB12" s="30" t="s">
        <v>1854</v>
      </c>
      <c r="AC12" s="30" t="s">
        <v>1855</v>
      </c>
      <c r="AE12" s="34">
        <v>1</v>
      </c>
      <c r="AG12" s="34">
        <v>46000</v>
      </c>
      <c r="AH12" s="46">
        <v>46000</v>
      </c>
      <c r="AL12" s="36">
        <v>8</v>
      </c>
      <c r="AN12" s="34">
        <v>3680</v>
      </c>
      <c r="AO12" s="37" t="s">
        <v>1856</v>
      </c>
      <c r="AQ12" s="38" t="s">
        <v>1857</v>
      </c>
      <c r="AR12" s="38" t="s">
        <v>1858</v>
      </c>
      <c r="AS12" s="38" t="s">
        <v>1859</v>
      </c>
    </row>
    <row r="13" spans="1:97">
      <c r="C13" s="47" t="str">
        <f>VLOOKUP(O13,'mã đối tượng'!$C:$F,4,0)</f>
        <v>N</v>
      </c>
      <c r="D13" s="30" t="s">
        <v>950</v>
      </c>
      <c r="E13" s="30" t="s">
        <v>24</v>
      </c>
      <c r="F13" s="31">
        <v>45889</v>
      </c>
      <c r="G13" s="31">
        <v>45889</v>
      </c>
      <c r="H13" s="32" t="s">
        <v>1018</v>
      </c>
      <c r="I13" s="31">
        <v>45889</v>
      </c>
      <c r="J13" s="41" t="s">
        <v>1879</v>
      </c>
      <c r="L13" s="43" t="s">
        <v>25</v>
      </c>
      <c r="M13" s="32" t="s">
        <v>92</v>
      </c>
      <c r="N13" s="33">
        <v>45889</v>
      </c>
      <c r="O13" s="32" t="s">
        <v>1553</v>
      </c>
      <c r="S13" s="32" t="s">
        <v>2083</v>
      </c>
      <c r="V13" s="32" t="s">
        <v>2083</v>
      </c>
      <c r="Y13" s="32" t="s">
        <v>1529</v>
      </c>
      <c r="AB13" s="30" t="s">
        <v>1854</v>
      </c>
      <c r="AC13" s="30" t="s">
        <v>1855</v>
      </c>
      <c r="AE13" s="34">
        <v>1</v>
      </c>
      <c r="AG13" s="34">
        <v>55595</v>
      </c>
      <c r="AH13" s="46">
        <v>55595</v>
      </c>
      <c r="AL13" s="36">
        <v>8</v>
      </c>
      <c r="AN13" s="34">
        <v>4448</v>
      </c>
      <c r="AO13" s="37" t="s">
        <v>1856</v>
      </c>
      <c r="AQ13" s="38" t="s">
        <v>1857</v>
      </c>
      <c r="AR13" s="38" t="s">
        <v>1858</v>
      </c>
      <c r="AS13" s="38" t="s">
        <v>1859</v>
      </c>
    </row>
    <row r="14" spans="1:97" hidden="1">
      <c r="C14" s="47" t="str">
        <f>VLOOKUP(O14,'mã đối tượng'!$C:$F,4,0)</f>
        <v>B</v>
      </c>
      <c r="D14" s="30" t="s">
        <v>950</v>
      </c>
      <c r="E14" s="30" t="s">
        <v>24</v>
      </c>
      <c r="F14" s="31">
        <v>45889</v>
      </c>
      <c r="G14" s="31">
        <v>45889</v>
      </c>
      <c r="H14" s="32" t="s">
        <v>1322</v>
      </c>
      <c r="I14" s="31">
        <v>45889</v>
      </c>
      <c r="J14" s="41" t="s">
        <v>1880</v>
      </c>
      <c r="L14" s="43" t="s">
        <v>25</v>
      </c>
      <c r="M14" s="32" t="s">
        <v>100</v>
      </c>
      <c r="N14" s="33">
        <v>45889</v>
      </c>
      <c r="O14" s="32" t="s">
        <v>1561</v>
      </c>
      <c r="S14" s="32" t="s">
        <v>2084</v>
      </c>
      <c r="V14" s="32" t="s">
        <v>2084</v>
      </c>
      <c r="Y14" s="32" t="s">
        <v>1539</v>
      </c>
      <c r="AB14" s="30" t="s">
        <v>1854</v>
      </c>
      <c r="AC14" s="30" t="s">
        <v>1855</v>
      </c>
      <c r="AE14" s="34">
        <v>1</v>
      </c>
      <c r="AG14" s="34">
        <v>111058</v>
      </c>
      <c r="AH14" s="46">
        <v>111058</v>
      </c>
      <c r="AL14" s="36">
        <v>8</v>
      </c>
      <c r="AN14" s="34">
        <v>8885</v>
      </c>
      <c r="AO14" s="37" t="s">
        <v>1856</v>
      </c>
      <c r="AQ14" s="38" t="s">
        <v>1857</v>
      </c>
      <c r="AR14" s="38" t="s">
        <v>1858</v>
      </c>
      <c r="AS14" s="38" t="s">
        <v>1859</v>
      </c>
    </row>
    <row r="15" spans="1:97" hidden="1">
      <c r="C15" s="47" t="str">
        <f>VLOOKUP(O15,'mã đối tượng'!$C:$F,4,0)</f>
        <v>B</v>
      </c>
      <c r="D15" s="30" t="s">
        <v>950</v>
      </c>
      <c r="E15" s="30" t="s">
        <v>24</v>
      </c>
      <c r="F15" s="31">
        <v>45889</v>
      </c>
      <c r="G15" s="31">
        <v>45889</v>
      </c>
      <c r="H15" s="32" t="s">
        <v>1322</v>
      </c>
      <c r="I15" s="31">
        <v>45889</v>
      </c>
      <c r="J15" s="41" t="s">
        <v>1880</v>
      </c>
      <c r="L15" s="43" t="s">
        <v>25</v>
      </c>
      <c r="M15" s="32" t="s">
        <v>100</v>
      </c>
      <c r="N15" s="33">
        <v>45889</v>
      </c>
      <c r="O15" s="32" t="s">
        <v>1561</v>
      </c>
      <c r="S15" s="32" t="s">
        <v>2084</v>
      </c>
      <c r="V15" s="32" t="s">
        <v>2084</v>
      </c>
      <c r="Y15" s="32" t="s">
        <v>1537</v>
      </c>
      <c r="AB15" s="30" t="s">
        <v>1854</v>
      </c>
      <c r="AC15" s="30" t="s">
        <v>1855</v>
      </c>
      <c r="AE15" s="34">
        <v>4</v>
      </c>
      <c r="AG15" s="34">
        <v>46000</v>
      </c>
      <c r="AH15" s="46">
        <v>184000</v>
      </c>
      <c r="AL15" s="36">
        <v>8</v>
      </c>
      <c r="AN15" s="34">
        <v>14720</v>
      </c>
      <c r="AO15" s="37" t="s">
        <v>1856</v>
      </c>
      <c r="AQ15" s="38" t="s">
        <v>1857</v>
      </c>
      <c r="AR15" s="38" t="s">
        <v>1858</v>
      </c>
      <c r="AS15" s="38" t="s">
        <v>1859</v>
      </c>
    </row>
    <row r="16" spans="1:97" hidden="1">
      <c r="C16" s="47" t="str">
        <f>VLOOKUP(O16,'mã đối tượng'!$C:$F,4,0)</f>
        <v>B</v>
      </c>
      <c r="D16" s="30" t="s">
        <v>950</v>
      </c>
      <c r="E16" s="30" t="s">
        <v>24</v>
      </c>
      <c r="F16" s="31">
        <v>45889</v>
      </c>
      <c r="G16" s="31">
        <v>45889</v>
      </c>
      <c r="H16" s="32" t="s">
        <v>1507</v>
      </c>
      <c r="I16" s="31">
        <v>45889</v>
      </c>
      <c r="J16" s="41" t="s">
        <v>1881</v>
      </c>
      <c r="L16" s="43" t="s">
        <v>25</v>
      </c>
      <c r="M16" s="32" t="s">
        <v>108</v>
      </c>
      <c r="N16" s="33">
        <v>45889</v>
      </c>
      <c r="O16" s="32" t="s">
        <v>1550</v>
      </c>
      <c r="S16" s="32" t="s">
        <v>1861</v>
      </c>
      <c r="V16" s="32" t="s">
        <v>1861</v>
      </c>
      <c r="Y16" s="32" t="s">
        <v>1537</v>
      </c>
      <c r="AB16" s="30" t="s">
        <v>1854</v>
      </c>
      <c r="AC16" s="30" t="s">
        <v>1855</v>
      </c>
      <c r="AE16" s="34">
        <v>1</v>
      </c>
      <c r="AG16" s="34">
        <v>46000</v>
      </c>
      <c r="AH16" s="46">
        <v>46000</v>
      </c>
      <c r="AL16" s="36">
        <v>8</v>
      </c>
      <c r="AN16" s="34">
        <v>3680</v>
      </c>
      <c r="AO16" s="37" t="s">
        <v>1856</v>
      </c>
      <c r="AQ16" s="38" t="s">
        <v>1857</v>
      </c>
      <c r="AR16" s="38" t="s">
        <v>1858</v>
      </c>
      <c r="AS16" s="38" t="s">
        <v>1859</v>
      </c>
    </row>
    <row r="17" spans="3:45" hidden="1">
      <c r="C17" s="47" t="str">
        <f>VLOOKUP(O17,'mã đối tượng'!$C:$F,4,0)</f>
        <v>B</v>
      </c>
      <c r="D17" s="30" t="s">
        <v>950</v>
      </c>
      <c r="E17" s="30" t="s">
        <v>24</v>
      </c>
      <c r="F17" s="31">
        <v>45889</v>
      </c>
      <c r="G17" s="31">
        <v>45889</v>
      </c>
      <c r="H17" s="32" t="s">
        <v>1200</v>
      </c>
      <c r="I17" s="31">
        <v>45889</v>
      </c>
      <c r="J17" s="41" t="s">
        <v>1882</v>
      </c>
      <c r="L17" s="43" t="s">
        <v>25</v>
      </c>
      <c r="M17" s="32" t="s">
        <v>115</v>
      </c>
      <c r="N17" s="33">
        <v>45889</v>
      </c>
      <c r="O17" s="32" t="s">
        <v>1563</v>
      </c>
      <c r="S17" s="32" t="s">
        <v>2085</v>
      </c>
      <c r="V17" s="32" t="s">
        <v>2085</v>
      </c>
      <c r="Y17" s="32" t="s">
        <v>1546</v>
      </c>
      <c r="AB17" s="30" t="s">
        <v>1854</v>
      </c>
      <c r="AC17" s="30" t="s">
        <v>1855</v>
      </c>
      <c r="AE17" s="34">
        <v>1</v>
      </c>
      <c r="AG17" s="34">
        <v>74250</v>
      </c>
      <c r="AH17" s="46">
        <v>74250</v>
      </c>
      <c r="AL17" s="36">
        <v>8</v>
      </c>
      <c r="AN17" s="34">
        <v>5940</v>
      </c>
      <c r="AO17" s="37" t="s">
        <v>1856</v>
      </c>
      <c r="AQ17" s="38" t="s">
        <v>1857</v>
      </c>
      <c r="AR17" s="38" t="s">
        <v>1858</v>
      </c>
      <c r="AS17" s="38" t="s">
        <v>1859</v>
      </c>
    </row>
    <row r="18" spans="3:45" hidden="1">
      <c r="C18" s="47" t="str">
        <f>VLOOKUP(O18,'mã đối tượng'!$C:$F,4,0)</f>
        <v>B</v>
      </c>
      <c r="D18" s="30" t="s">
        <v>950</v>
      </c>
      <c r="E18" s="30" t="s">
        <v>24</v>
      </c>
      <c r="F18" s="31">
        <v>45889</v>
      </c>
      <c r="G18" s="31">
        <v>45889</v>
      </c>
      <c r="H18" s="32" t="s">
        <v>1200</v>
      </c>
      <c r="I18" s="31">
        <v>45889</v>
      </c>
      <c r="J18" s="41" t="s">
        <v>1882</v>
      </c>
      <c r="L18" s="43" t="s">
        <v>25</v>
      </c>
      <c r="M18" s="32" t="s">
        <v>115</v>
      </c>
      <c r="N18" s="33">
        <v>45889</v>
      </c>
      <c r="O18" s="32" t="s">
        <v>1563</v>
      </c>
      <c r="S18" s="32" t="s">
        <v>2085</v>
      </c>
      <c r="V18" s="32" t="s">
        <v>2085</v>
      </c>
      <c r="Y18" s="32" t="s">
        <v>1538</v>
      </c>
      <c r="AB18" s="30" t="s">
        <v>1854</v>
      </c>
      <c r="AC18" s="30" t="s">
        <v>1855</v>
      </c>
      <c r="AE18" s="34">
        <v>16</v>
      </c>
      <c r="AG18" s="34">
        <v>50182</v>
      </c>
      <c r="AH18" s="46">
        <v>802912</v>
      </c>
      <c r="AL18" s="36">
        <v>8</v>
      </c>
      <c r="AN18" s="34">
        <v>64233</v>
      </c>
      <c r="AO18" s="37" t="s">
        <v>1856</v>
      </c>
      <c r="AQ18" s="38" t="s">
        <v>1857</v>
      </c>
      <c r="AR18" s="38" t="s">
        <v>1858</v>
      </c>
      <c r="AS18" s="38" t="s">
        <v>1859</v>
      </c>
    </row>
    <row r="19" spans="3:45" hidden="1">
      <c r="C19" s="47" t="str">
        <f>VLOOKUP(O19,'mã đối tượng'!$C:$F,4,0)</f>
        <v>B</v>
      </c>
      <c r="D19" s="30" t="s">
        <v>950</v>
      </c>
      <c r="E19" s="30" t="s">
        <v>24</v>
      </c>
      <c r="F19" s="31">
        <v>45889</v>
      </c>
      <c r="G19" s="31">
        <v>45889</v>
      </c>
      <c r="H19" s="32" t="s">
        <v>1200</v>
      </c>
      <c r="I19" s="31">
        <v>45889</v>
      </c>
      <c r="J19" s="41" t="s">
        <v>1882</v>
      </c>
      <c r="L19" s="43" t="s">
        <v>25</v>
      </c>
      <c r="M19" s="32" t="s">
        <v>115</v>
      </c>
      <c r="N19" s="33">
        <v>45889</v>
      </c>
      <c r="O19" s="32" t="s">
        <v>1563</v>
      </c>
      <c r="S19" s="32" t="s">
        <v>2085</v>
      </c>
      <c r="V19" s="32" t="s">
        <v>2085</v>
      </c>
      <c r="Y19" s="32" t="s">
        <v>1529</v>
      </c>
      <c r="AB19" s="30" t="s">
        <v>1854</v>
      </c>
      <c r="AC19" s="30" t="s">
        <v>1855</v>
      </c>
      <c r="AE19" s="34">
        <v>1</v>
      </c>
      <c r="AG19" s="34">
        <v>55595</v>
      </c>
      <c r="AH19" s="46">
        <v>55595</v>
      </c>
      <c r="AL19" s="36">
        <v>8</v>
      </c>
      <c r="AN19" s="34">
        <v>4448</v>
      </c>
      <c r="AO19" s="37" t="s">
        <v>1856</v>
      </c>
      <c r="AQ19" s="38" t="s">
        <v>1857</v>
      </c>
      <c r="AR19" s="38" t="s">
        <v>1858</v>
      </c>
      <c r="AS19" s="38" t="s">
        <v>1859</v>
      </c>
    </row>
    <row r="20" spans="3:45" hidden="1">
      <c r="C20" s="47" t="str">
        <f>VLOOKUP(O20,'mã đối tượng'!$C:$F,4,0)</f>
        <v>B</v>
      </c>
      <c r="D20" s="30" t="s">
        <v>950</v>
      </c>
      <c r="E20" s="30" t="s">
        <v>24</v>
      </c>
      <c r="F20" s="31">
        <v>45889</v>
      </c>
      <c r="G20" s="31">
        <v>45889</v>
      </c>
      <c r="H20" s="32" t="s">
        <v>1209</v>
      </c>
      <c r="I20" s="31">
        <v>45889</v>
      </c>
      <c r="J20" s="41" t="s">
        <v>1883</v>
      </c>
      <c r="L20" s="43" t="s">
        <v>25</v>
      </c>
      <c r="M20" s="32" t="s">
        <v>123</v>
      </c>
      <c r="N20" s="33">
        <v>45889</v>
      </c>
      <c r="O20" s="32" t="s">
        <v>1581</v>
      </c>
      <c r="S20" s="32" t="s">
        <v>2086</v>
      </c>
      <c r="V20" s="32" t="s">
        <v>2086</v>
      </c>
      <c r="Y20" s="32" t="s">
        <v>1541</v>
      </c>
      <c r="AB20" s="30" t="s">
        <v>1854</v>
      </c>
      <c r="AC20" s="30" t="s">
        <v>1855</v>
      </c>
      <c r="AE20" s="34">
        <v>1</v>
      </c>
      <c r="AG20" s="34">
        <v>73431</v>
      </c>
      <c r="AH20" s="46">
        <v>73431</v>
      </c>
      <c r="AL20" s="36">
        <v>8</v>
      </c>
      <c r="AN20" s="34">
        <v>5874</v>
      </c>
      <c r="AO20" s="37" t="s">
        <v>1856</v>
      </c>
      <c r="AQ20" s="38" t="s">
        <v>1857</v>
      </c>
      <c r="AR20" s="38" t="s">
        <v>1858</v>
      </c>
      <c r="AS20" s="38" t="s">
        <v>1859</v>
      </c>
    </row>
    <row r="21" spans="3:45" hidden="1">
      <c r="C21" s="47" t="str">
        <f>VLOOKUP(O21,'mã đối tượng'!$C:$F,4,0)</f>
        <v>B</v>
      </c>
      <c r="D21" s="30" t="s">
        <v>950</v>
      </c>
      <c r="E21" s="30" t="s">
        <v>24</v>
      </c>
      <c r="F21" s="31">
        <v>45889</v>
      </c>
      <c r="G21" s="31">
        <v>45889</v>
      </c>
      <c r="H21" s="32" t="s">
        <v>1209</v>
      </c>
      <c r="I21" s="31">
        <v>45889</v>
      </c>
      <c r="J21" s="41" t="s">
        <v>1883</v>
      </c>
      <c r="L21" s="43" t="s">
        <v>25</v>
      </c>
      <c r="M21" s="32" t="s">
        <v>123</v>
      </c>
      <c r="N21" s="33">
        <v>45889</v>
      </c>
      <c r="O21" s="32" t="s">
        <v>1581</v>
      </c>
      <c r="S21" s="32" t="s">
        <v>2086</v>
      </c>
      <c r="V21" s="32" t="s">
        <v>2086</v>
      </c>
      <c r="Y21" s="32" t="s">
        <v>1539</v>
      </c>
      <c r="AB21" s="30" t="s">
        <v>1854</v>
      </c>
      <c r="AC21" s="30" t="s">
        <v>1855</v>
      </c>
      <c r="AE21" s="34">
        <v>1</v>
      </c>
      <c r="AG21" s="34">
        <v>111058</v>
      </c>
      <c r="AH21" s="46">
        <v>111058</v>
      </c>
      <c r="AL21" s="36">
        <v>8</v>
      </c>
      <c r="AN21" s="34">
        <v>8885</v>
      </c>
      <c r="AO21" s="37" t="s">
        <v>1856</v>
      </c>
      <c r="AQ21" s="38" t="s">
        <v>1857</v>
      </c>
      <c r="AR21" s="38" t="s">
        <v>1858</v>
      </c>
      <c r="AS21" s="38" t="s">
        <v>1859</v>
      </c>
    </row>
    <row r="22" spans="3:45" hidden="1">
      <c r="C22" s="47" t="str">
        <f>VLOOKUP(O22,'mã đối tượng'!$C:$F,4,0)</f>
        <v>B</v>
      </c>
      <c r="D22" s="30" t="s">
        <v>950</v>
      </c>
      <c r="E22" s="30" t="s">
        <v>24</v>
      </c>
      <c r="F22" s="31">
        <v>45889</v>
      </c>
      <c r="G22" s="31">
        <v>45889</v>
      </c>
      <c r="H22" s="32" t="s">
        <v>1506</v>
      </c>
      <c r="I22" s="31">
        <v>45889</v>
      </c>
      <c r="J22" s="41" t="s">
        <v>1884</v>
      </c>
      <c r="L22" s="43" t="s">
        <v>25</v>
      </c>
      <c r="M22" s="32" t="s">
        <v>131</v>
      </c>
      <c r="N22" s="33">
        <v>45889</v>
      </c>
      <c r="O22" s="32" t="s">
        <v>1550</v>
      </c>
      <c r="S22" s="32" t="s">
        <v>2087</v>
      </c>
      <c r="V22" s="32" t="s">
        <v>2087</v>
      </c>
      <c r="Y22" s="32" t="s">
        <v>1538</v>
      </c>
      <c r="AB22" s="30" t="s">
        <v>1854</v>
      </c>
      <c r="AC22" s="30" t="s">
        <v>1855</v>
      </c>
      <c r="AE22" s="34">
        <v>1</v>
      </c>
      <c r="AG22" s="34">
        <v>50182</v>
      </c>
      <c r="AH22" s="46">
        <v>50182</v>
      </c>
      <c r="AL22" s="36">
        <v>8</v>
      </c>
      <c r="AN22" s="34">
        <v>4015</v>
      </c>
      <c r="AO22" s="37" t="s">
        <v>1856</v>
      </c>
      <c r="AQ22" s="38" t="s">
        <v>1857</v>
      </c>
      <c r="AR22" s="38" t="s">
        <v>1858</v>
      </c>
      <c r="AS22" s="38" t="s">
        <v>1859</v>
      </c>
    </row>
    <row r="23" spans="3:45" hidden="1">
      <c r="C23" s="47" t="str">
        <f>VLOOKUP(O23,'mã đối tượng'!$C:$F,4,0)</f>
        <v>B</v>
      </c>
      <c r="D23" s="30" t="s">
        <v>950</v>
      </c>
      <c r="E23" s="30" t="s">
        <v>24</v>
      </c>
      <c r="F23" s="31">
        <v>45889</v>
      </c>
      <c r="G23" s="31">
        <v>45889</v>
      </c>
      <c r="H23" s="32" t="s">
        <v>1196</v>
      </c>
      <c r="I23" s="31">
        <v>45889</v>
      </c>
      <c r="J23" s="41" t="s">
        <v>1885</v>
      </c>
      <c r="L23" s="43" t="s">
        <v>25</v>
      </c>
      <c r="M23" s="32" t="s">
        <v>134</v>
      </c>
      <c r="N23" s="33">
        <v>45889</v>
      </c>
      <c r="O23" s="32" t="s">
        <v>1563</v>
      </c>
      <c r="S23" s="32" t="s">
        <v>2085</v>
      </c>
      <c r="V23" s="32" t="s">
        <v>2085</v>
      </c>
      <c r="Y23" s="32" t="s">
        <v>1539</v>
      </c>
      <c r="AB23" s="30" t="s">
        <v>1854</v>
      </c>
      <c r="AC23" s="30" t="s">
        <v>1855</v>
      </c>
      <c r="AE23" s="34">
        <v>2</v>
      </c>
      <c r="AG23" s="34">
        <v>111058</v>
      </c>
      <c r="AH23" s="46">
        <v>222116</v>
      </c>
      <c r="AL23" s="36">
        <v>8</v>
      </c>
      <c r="AN23" s="34">
        <v>17769</v>
      </c>
      <c r="AO23" s="37" t="s">
        <v>1856</v>
      </c>
      <c r="AQ23" s="38" t="s">
        <v>1857</v>
      </c>
      <c r="AR23" s="38" t="s">
        <v>1858</v>
      </c>
      <c r="AS23" s="38" t="s">
        <v>1859</v>
      </c>
    </row>
    <row r="24" spans="3:45" hidden="1">
      <c r="C24" s="47" t="str">
        <f>VLOOKUP(O24,'mã đối tượng'!$C:$F,4,0)</f>
        <v>B</v>
      </c>
      <c r="D24" s="30" t="s">
        <v>950</v>
      </c>
      <c r="E24" s="30" t="s">
        <v>24</v>
      </c>
      <c r="F24" s="31">
        <v>45889</v>
      </c>
      <c r="G24" s="31">
        <v>45889</v>
      </c>
      <c r="H24" s="32" t="s">
        <v>1503</v>
      </c>
      <c r="I24" s="31">
        <v>45889</v>
      </c>
      <c r="J24" s="41" t="s">
        <v>1886</v>
      </c>
      <c r="L24" s="43" t="s">
        <v>25</v>
      </c>
      <c r="M24" s="32" t="s">
        <v>139</v>
      </c>
      <c r="N24" s="33">
        <v>45889</v>
      </c>
      <c r="O24" s="32" t="s">
        <v>1550</v>
      </c>
      <c r="S24" s="32" t="s">
        <v>1861</v>
      </c>
      <c r="V24" s="32" t="s">
        <v>1861</v>
      </c>
      <c r="Y24" s="32" t="s">
        <v>1539</v>
      </c>
      <c r="AB24" s="30" t="s">
        <v>1854</v>
      </c>
      <c r="AC24" s="30" t="s">
        <v>1855</v>
      </c>
      <c r="AE24" s="34">
        <v>1</v>
      </c>
      <c r="AG24" s="34">
        <v>111058</v>
      </c>
      <c r="AH24" s="46">
        <v>111058</v>
      </c>
      <c r="AL24" s="36">
        <v>8</v>
      </c>
      <c r="AN24" s="34">
        <v>8885</v>
      </c>
      <c r="AO24" s="37" t="s">
        <v>1856</v>
      </c>
      <c r="AQ24" s="38" t="s">
        <v>1857</v>
      </c>
      <c r="AR24" s="38" t="s">
        <v>1858</v>
      </c>
      <c r="AS24" s="38" t="s">
        <v>1859</v>
      </c>
    </row>
    <row r="25" spans="3:45" hidden="1">
      <c r="C25" s="47" t="str">
        <f>VLOOKUP(O25,'mã đối tượng'!$C:$F,4,0)</f>
        <v>B</v>
      </c>
      <c r="D25" s="30" t="s">
        <v>950</v>
      </c>
      <c r="E25" s="30" t="s">
        <v>24</v>
      </c>
      <c r="F25" s="31">
        <v>45889</v>
      </c>
      <c r="G25" s="31">
        <v>45889</v>
      </c>
      <c r="H25" s="32" t="s">
        <v>1455</v>
      </c>
      <c r="I25" s="31">
        <v>45889</v>
      </c>
      <c r="J25" s="41" t="s">
        <v>1887</v>
      </c>
      <c r="L25" s="43" t="s">
        <v>25</v>
      </c>
      <c r="M25" s="32" t="s">
        <v>144</v>
      </c>
      <c r="N25" s="33">
        <v>45889</v>
      </c>
      <c r="O25" s="32" t="s">
        <v>1548</v>
      </c>
      <c r="S25" s="32" t="s">
        <v>2088</v>
      </c>
      <c r="V25" s="32" t="s">
        <v>2088</v>
      </c>
      <c r="Y25" s="32" t="s">
        <v>1538</v>
      </c>
      <c r="AB25" s="30" t="s">
        <v>1854</v>
      </c>
      <c r="AC25" s="30" t="s">
        <v>1855</v>
      </c>
      <c r="AE25" s="34">
        <v>1</v>
      </c>
      <c r="AG25" s="34">
        <v>50182</v>
      </c>
      <c r="AH25" s="46">
        <v>50182</v>
      </c>
      <c r="AL25" s="36">
        <v>8</v>
      </c>
      <c r="AN25" s="34">
        <v>4015</v>
      </c>
      <c r="AO25" s="37" t="s">
        <v>1856</v>
      </c>
      <c r="AQ25" s="38" t="s">
        <v>1857</v>
      </c>
      <c r="AR25" s="38" t="s">
        <v>1858</v>
      </c>
      <c r="AS25" s="38" t="s">
        <v>1859</v>
      </c>
    </row>
    <row r="26" spans="3:45" hidden="1">
      <c r="C26" s="47" t="str">
        <f>VLOOKUP(O26,'mã đối tượng'!$C:$F,4,0)</f>
        <v>B</v>
      </c>
      <c r="D26" s="30" t="s">
        <v>950</v>
      </c>
      <c r="E26" s="30" t="s">
        <v>24</v>
      </c>
      <c r="F26" s="31">
        <v>45889</v>
      </c>
      <c r="G26" s="31">
        <v>45889</v>
      </c>
      <c r="H26" s="32" t="s">
        <v>1455</v>
      </c>
      <c r="I26" s="31">
        <v>45889</v>
      </c>
      <c r="J26" s="41" t="s">
        <v>1887</v>
      </c>
      <c r="L26" s="43" t="s">
        <v>25</v>
      </c>
      <c r="M26" s="32" t="s">
        <v>144</v>
      </c>
      <c r="N26" s="33">
        <v>45889</v>
      </c>
      <c r="O26" s="32" t="s">
        <v>1548</v>
      </c>
      <c r="S26" s="32" t="s">
        <v>2088</v>
      </c>
      <c r="V26" s="32" t="s">
        <v>2088</v>
      </c>
      <c r="Y26" s="32" t="s">
        <v>1537</v>
      </c>
      <c r="AB26" s="30" t="s">
        <v>1854</v>
      </c>
      <c r="AC26" s="30" t="s">
        <v>1855</v>
      </c>
      <c r="AE26" s="34">
        <v>3</v>
      </c>
      <c r="AG26" s="34">
        <v>46000</v>
      </c>
      <c r="AH26" s="46">
        <v>138000</v>
      </c>
      <c r="AL26" s="36">
        <v>8</v>
      </c>
      <c r="AN26" s="34">
        <v>11040</v>
      </c>
      <c r="AO26" s="37" t="s">
        <v>1856</v>
      </c>
      <c r="AQ26" s="38" t="s">
        <v>1857</v>
      </c>
      <c r="AR26" s="38" t="s">
        <v>1858</v>
      </c>
      <c r="AS26" s="38" t="s">
        <v>1859</v>
      </c>
    </row>
    <row r="27" spans="3:45" hidden="1">
      <c r="C27" s="47" t="str">
        <f>VLOOKUP(O27,'mã đối tượng'!$C:$F,4,0)</f>
        <v>B</v>
      </c>
      <c r="D27" s="30" t="s">
        <v>950</v>
      </c>
      <c r="E27" s="30" t="s">
        <v>24</v>
      </c>
      <c r="F27" s="31">
        <v>45889</v>
      </c>
      <c r="G27" s="31">
        <v>45889</v>
      </c>
      <c r="H27" s="32" t="s">
        <v>1455</v>
      </c>
      <c r="I27" s="31">
        <v>45889</v>
      </c>
      <c r="J27" s="41" t="s">
        <v>1887</v>
      </c>
      <c r="L27" s="43" t="s">
        <v>25</v>
      </c>
      <c r="M27" s="32" t="s">
        <v>144</v>
      </c>
      <c r="N27" s="33">
        <v>45889</v>
      </c>
      <c r="O27" s="32" t="s">
        <v>1548</v>
      </c>
      <c r="S27" s="32" t="s">
        <v>2088</v>
      </c>
      <c r="V27" s="32" t="s">
        <v>2088</v>
      </c>
      <c r="Y27" s="32" t="s">
        <v>1536</v>
      </c>
      <c r="AB27" s="30" t="s">
        <v>1854</v>
      </c>
      <c r="AC27" s="30" t="s">
        <v>1855</v>
      </c>
      <c r="AE27" s="34">
        <v>3</v>
      </c>
      <c r="AG27" s="34">
        <v>70950</v>
      </c>
      <c r="AH27" s="46">
        <v>212850</v>
      </c>
      <c r="AL27" s="36">
        <v>8</v>
      </c>
      <c r="AN27" s="34">
        <v>17028</v>
      </c>
      <c r="AO27" s="37" t="s">
        <v>1856</v>
      </c>
      <c r="AQ27" s="38" t="s">
        <v>1857</v>
      </c>
      <c r="AR27" s="38" t="s">
        <v>1858</v>
      </c>
      <c r="AS27" s="38" t="s">
        <v>1859</v>
      </c>
    </row>
    <row r="28" spans="3:45" hidden="1">
      <c r="C28" s="47" t="str">
        <f>VLOOKUP(O28,'mã đối tượng'!$C:$F,4,0)</f>
        <v>B</v>
      </c>
      <c r="D28" s="30" t="s">
        <v>950</v>
      </c>
      <c r="E28" s="30" t="s">
        <v>24</v>
      </c>
      <c r="F28" s="31">
        <v>45889</v>
      </c>
      <c r="G28" s="31">
        <v>45889</v>
      </c>
      <c r="H28" s="32" t="s">
        <v>1082</v>
      </c>
      <c r="I28" s="31">
        <v>45889</v>
      </c>
      <c r="J28" s="41" t="s">
        <v>1888</v>
      </c>
      <c r="L28" s="43" t="s">
        <v>25</v>
      </c>
      <c r="M28" s="32" t="s">
        <v>149</v>
      </c>
      <c r="N28" s="33">
        <v>45889</v>
      </c>
      <c r="O28" s="32" t="s">
        <v>1570</v>
      </c>
      <c r="S28" s="32" t="s">
        <v>2079</v>
      </c>
      <c r="V28" s="32" t="s">
        <v>2079</v>
      </c>
      <c r="Y28" s="32" t="s">
        <v>1529</v>
      </c>
      <c r="AB28" s="30" t="s">
        <v>1854</v>
      </c>
      <c r="AC28" s="30" t="s">
        <v>1855</v>
      </c>
      <c r="AE28" s="34">
        <v>3</v>
      </c>
      <c r="AG28" s="34">
        <v>55595</v>
      </c>
      <c r="AH28" s="46">
        <v>166785</v>
      </c>
      <c r="AL28" s="36">
        <v>8</v>
      </c>
      <c r="AN28" s="34">
        <v>13343</v>
      </c>
      <c r="AO28" s="37" t="s">
        <v>1856</v>
      </c>
      <c r="AQ28" s="38" t="s">
        <v>1857</v>
      </c>
      <c r="AR28" s="38" t="s">
        <v>1858</v>
      </c>
      <c r="AS28" s="38" t="s">
        <v>1859</v>
      </c>
    </row>
    <row r="29" spans="3:45">
      <c r="C29" s="47" t="str">
        <f>VLOOKUP(O29,'mã đối tượng'!$C:$F,4,0)</f>
        <v>N</v>
      </c>
      <c r="D29" s="30" t="s">
        <v>950</v>
      </c>
      <c r="E29" s="30" t="s">
        <v>24</v>
      </c>
      <c r="F29" s="31">
        <v>45889</v>
      </c>
      <c r="G29" s="31">
        <v>45889</v>
      </c>
      <c r="H29" s="32" t="s">
        <v>1162</v>
      </c>
      <c r="I29" s="31">
        <v>45889</v>
      </c>
      <c r="J29" s="41" t="s">
        <v>1889</v>
      </c>
      <c r="L29" s="43" t="s">
        <v>25</v>
      </c>
      <c r="M29" s="32" t="s">
        <v>154</v>
      </c>
      <c r="N29" s="33">
        <v>45889</v>
      </c>
      <c r="O29" s="32" t="s">
        <v>1534</v>
      </c>
      <c r="S29" s="32" t="s">
        <v>2089</v>
      </c>
      <c r="V29" s="32" t="s">
        <v>2089</v>
      </c>
      <c r="Y29" s="32" t="s">
        <v>1529</v>
      </c>
      <c r="AB29" s="30" t="s">
        <v>1854</v>
      </c>
      <c r="AC29" s="30" t="s">
        <v>1855</v>
      </c>
      <c r="AE29" s="34">
        <v>2</v>
      </c>
      <c r="AG29" s="34">
        <v>55595</v>
      </c>
      <c r="AH29" s="46">
        <v>111190</v>
      </c>
      <c r="AL29" s="36">
        <v>8</v>
      </c>
      <c r="AN29" s="34">
        <v>8895</v>
      </c>
      <c r="AO29" s="37" t="s">
        <v>1856</v>
      </c>
      <c r="AQ29" s="38" t="s">
        <v>1857</v>
      </c>
      <c r="AR29" s="38" t="s">
        <v>1858</v>
      </c>
      <c r="AS29" s="38" t="s">
        <v>1859</v>
      </c>
    </row>
    <row r="30" spans="3:45">
      <c r="C30" s="47" t="str">
        <f>VLOOKUP(O30,'mã đối tượng'!$C:$F,4,0)</f>
        <v>N</v>
      </c>
      <c r="D30" s="30" t="s">
        <v>950</v>
      </c>
      <c r="E30" s="30" t="s">
        <v>24</v>
      </c>
      <c r="F30" s="31">
        <v>45889</v>
      </c>
      <c r="G30" s="31">
        <v>45889</v>
      </c>
      <c r="H30" s="32" t="s">
        <v>1165</v>
      </c>
      <c r="I30" s="31">
        <v>45889</v>
      </c>
      <c r="J30" s="41" t="s">
        <v>1890</v>
      </c>
      <c r="L30" s="43" t="s">
        <v>25</v>
      </c>
      <c r="M30" s="32" t="s">
        <v>163</v>
      </c>
      <c r="N30" s="33">
        <v>45889</v>
      </c>
      <c r="O30" s="32" t="s">
        <v>1534</v>
      </c>
      <c r="S30" s="32" t="s">
        <v>2090</v>
      </c>
      <c r="V30" s="32" t="s">
        <v>2090</v>
      </c>
      <c r="Y30" s="32" t="s">
        <v>1541</v>
      </c>
      <c r="AB30" s="30" t="s">
        <v>1854</v>
      </c>
      <c r="AC30" s="30" t="s">
        <v>1855</v>
      </c>
      <c r="AE30" s="34">
        <v>1</v>
      </c>
      <c r="AG30" s="34">
        <v>73431</v>
      </c>
      <c r="AH30" s="46">
        <v>73431</v>
      </c>
      <c r="AL30" s="36">
        <v>8</v>
      </c>
      <c r="AN30" s="34">
        <v>5874</v>
      </c>
      <c r="AO30" s="37" t="s">
        <v>1856</v>
      </c>
      <c r="AQ30" s="38" t="s">
        <v>1857</v>
      </c>
      <c r="AR30" s="38" t="s">
        <v>1858</v>
      </c>
      <c r="AS30" s="38" t="s">
        <v>1859</v>
      </c>
    </row>
    <row r="31" spans="3:45" hidden="1">
      <c r="C31" s="47" t="str">
        <f>VLOOKUP(O31,'mã đối tượng'!$C:$F,4,0)</f>
        <v>B</v>
      </c>
      <c r="D31" s="30" t="s">
        <v>950</v>
      </c>
      <c r="E31" s="30" t="s">
        <v>24</v>
      </c>
      <c r="F31" s="31">
        <v>45889</v>
      </c>
      <c r="G31" s="31">
        <v>45889</v>
      </c>
      <c r="H31" s="32" t="s">
        <v>1500</v>
      </c>
      <c r="I31" s="31">
        <v>45889</v>
      </c>
      <c r="J31" s="41" t="s">
        <v>1891</v>
      </c>
      <c r="L31" s="43" t="s">
        <v>25</v>
      </c>
      <c r="M31" s="32" t="s">
        <v>166</v>
      </c>
      <c r="N31" s="33">
        <v>45889</v>
      </c>
      <c r="O31" s="32" t="s">
        <v>1550</v>
      </c>
      <c r="S31" s="32" t="s">
        <v>2091</v>
      </c>
      <c r="V31" s="32" t="s">
        <v>2091</v>
      </c>
      <c r="Y31" s="32" t="s">
        <v>1538</v>
      </c>
      <c r="AB31" s="30" t="s">
        <v>1854</v>
      </c>
      <c r="AC31" s="30" t="s">
        <v>1855</v>
      </c>
      <c r="AE31" s="34">
        <v>2</v>
      </c>
      <c r="AG31" s="34">
        <v>50182</v>
      </c>
      <c r="AH31" s="46">
        <v>100364</v>
      </c>
      <c r="AL31" s="36">
        <v>8</v>
      </c>
      <c r="AN31" s="34">
        <v>8029</v>
      </c>
      <c r="AO31" s="37" t="s">
        <v>1856</v>
      </c>
      <c r="AQ31" s="38" t="s">
        <v>1857</v>
      </c>
      <c r="AR31" s="38" t="s">
        <v>1858</v>
      </c>
      <c r="AS31" s="38" t="s">
        <v>1859</v>
      </c>
    </row>
    <row r="32" spans="3:45" hidden="1">
      <c r="C32" s="47" t="str">
        <f>VLOOKUP(O32,'mã đối tượng'!$C:$F,4,0)</f>
        <v>B</v>
      </c>
      <c r="D32" s="30" t="s">
        <v>950</v>
      </c>
      <c r="E32" s="30" t="s">
        <v>24</v>
      </c>
      <c r="F32" s="31">
        <v>45889</v>
      </c>
      <c r="G32" s="31">
        <v>45889</v>
      </c>
      <c r="H32" s="32" t="s">
        <v>1321</v>
      </c>
      <c r="I32" s="31">
        <v>45889</v>
      </c>
      <c r="J32" s="41" t="s">
        <v>1892</v>
      </c>
      <c r="L32" s="43" t="s">
        <v>25</v>
      </c>
      <c r="M32" s="32" t="s">
        <v>171</v>
      </c>
      <c r="N32" s="33">
        <v>45889</v>
      </c>
      <c r="O32" s="32" t="s">
        <v>1561</v>
      </c>
      <c r="S32" s="32" t="s">
        <v>2084</v>
      </c>
      <c r="V32" s="32" t="s">
        <v>2084</v>
      </c>
      <c r="Y32" s="32" t="s">
        <v>1539</v>
      </c>
      <c r="AB32" s="30" t="s">
        <v>1854</v>
      </c>
      <c r="AC32" s="30" t="s">
        <v>1855</v>
      </c>
      <c r="AE32" s="34">
        <v>7</v>
      </c>
      <c r="AG32" s="34">
        <v>111058</v>
      </c>
      <c r="AH32" s="46">
        <v>777406</v>
      </c>
      <c r="AL32" s="36">
        <v>8</v>
      </c>
      <c r="AN32" s="34">
        <v>62192</v>
      </c>
      <c r="AO32" s="37" t="s">
        <v>1856</v>
      </c>
      <c r="AQ32" s="38" t="s">
        <v>1857</v>
      </c>
      <c r="AR32" s="38" t="s">
        <v>1858</v>
      </c>
      <c r="AS32" s="38" t="s">
        <v>1859</v>
      </c>
    </row>
    <row r="33" spans="3:45">
      <c r="C33" s="47" t="str">
        <f>VLOOKUP(O33,'mã đối tượng'!$C:$F,4,0)</f>
        <v>N</v>
      </c>
      <c r="D33" s="30" t="s">
        <v>950</v>
      </c>
      <c r="E33" s="30" t="s">
        <v>24</v>
      </c>
      <c r="F33" s="31">
        <v>45889</v>
      </c>
      <c r="G33" s="31">
        <v>45889</v>
      </c>
      <c r="H33" s="32" t="s">
        <v>1399</v>
      </c>
      <c r="I33" s="31">
        <v>45889</v>
      </c>
      <c r="J33" s="41" t="s">
        <v>1893</v>
      </c>
      <c r="L33" s="43" t="s">
        <v>25</v>
      </c>
      <c r="M33" s="32" t="s">
        <v>176</v>
      </c>
      <c r="N33" s="33">
        <v>45889</v>
      </c>
      <c r="O33" s="32" t="s">
        <v>1571</v>
      </c>
      <c r="S33" s="32" t="s">
        <v>2092</v>
      </c>
      <c r="V33" s="32" t="s">
        <v>2092</v>
      </c>
      <c r="Y33" s="32" t="s">
        <v>1549</v>
      </c>
      <c r="AB33" s="30" t="s">
        <v>1854</v>
      </c>
      <c r="AC33" s="30" t="s">
        <v>1855</v>
      </c>
      <c r="AE33" s="34">
        <v>2</v>
      </c>
      <c r="AG33" s="34">
        <v>50400</v>
      </c>
      <c r="AH33" s="46">
        <v>100800</v>
      </c>
      <c r="AL33" s="36">
        <v>8</v>
      </c>
      <c r="AN33" s="34">
        <v>8065</v>
      </c>
      <c r="AO33" s="37" t="s">
        <v>1856</v>
      </c>
      <c r="AQ33" s="38" t="s">
        <v>1857</v>
      </c>
      <c r="AR33" s="38" t="s">
        <v>1858</v>
      </c>
      <c r="AS33" s="38" t="s">
        <v>1859</v>
      </c>
    </row>
    <row r="34" spans="3:45">
      <c r="C34" s="47" t="str">
        <f>VLOOKUP(O34,'mã đối tượng'!$C:$F,4,0)</f>
        <v>N</v>
      </c>
      <c r="D34" s="30" t="s">
        <v>950</v>
      </c>
      <c r="E34" s="30" t="s">
        <v>24</v>
      </c>
      <c r="F34" s="31">
        <v>45889</v>
      </c>
      <c r="G34" s="31">
        <v>45889</v>
      </c>
      <c r="H34" s="32" t="s">
        <v>1399</v>
      </c>
      <c r="I34" s="31">
        <v>45889</v>
      </c>
      <c r="J34" s="41" t="s">
        <v>1893</v>
      </c>
      <c r="L34" s="43" t="s">
        <v>25</v>
      </c>
      <c r="M34" s="32" t="s">
        <v>176</v>
      </c>
      <c r="N34" s="33">
        <v>45889</v>
      </c>
      <c r="O34" s="32" t="s">
        <v>1571</v>
      </c>
      <c r="S34" s="32" t="s">
        <v>2092</v>
      </c>
      <c r="V34" s="32" t="s">
        <v>2092</v>
      </c>
      <c r="Y34" s="32" t="s">
        <v>1532</v>
      </c>
      <c r="AB34" s="30" t="s">
        <v>1854</v>
      </c>
      <c r="AC34" s="30" t="s">
        <v>1855</v>
      </c>
      <c r="AE34" s="34">
        <v>4</v>
      </c>
      <c r="AG34" s="34">
        <v>49500</v>
      </c>
      <c r="AH34" s="46">
        <v>198000</v>
      </c>
      <c r="AL34" s="36">
        <v>8</v>
      </c>
      <c r="AN34" s="34">
        <v>15840</v>
      </c>
      <c r="AO34" s="37" t="s">
        <v>1856</v>
      </c>
      <c r="AQ34" s="38" t="s">
        <v>1857</v>
      </c>
      <c r="AR34" s="38" t="s">
        <v>1858</v>
      </c>
      <c r="AS34" s="38" t="s">
        <v>1859</v>
      </c>
    </row>
    <row r="35" spans="3:45">
      <c r="C35" s="47" t="str">
        <f>VLOOKUP(O35,'mã đối tượng'!$C:$F,4,0)</f>
        <v>N</v>
      </c>
      <c r="D35" s="30" t="s">
        <v>950</v>
      </c>
      <c r="E35" s="30" t="s">
        <v>24</v>
      </c>
      <c r="F35" s="31">
        <v>45889</v>
      </c>
      <c r="G35" s="31">
        <v>45889</v>
      </c>
      <c r="H35" s="32" t="s">
        <v>1399</v>
      </c>
      <c r="I35" s="31">
        <v>45889</v>
      </c>
      <c r="J35" s="41" t="s">
        <v>1893</v>
      </c>
      <c r="L35" s="43" t="s">
        <v>25</v>
      </c>
      <c r="M35" s="32" t="s">
        <v>176</v>
      </c>
      <c r="N35" s="33">
        <v>45889</v>
      </c>
      <c r="O35" s="32" t="s">
        <v>1571</v>
      </c>
      <c r="S35" s="32" t="s">
        <v>2092</v>
      </c>
      <c r="V35" s="32" t="s">
        <v>2092</v>
      </c>
      <c r="Y35" s="32" t="s">
        <v>1539</v>
      </c>
      <c r="AB35" s="30" t="s">
        <v>1854</v>
      </c>
      <c r="AC35" s="30" t="s">
        <v>1855</v>
      </c>
      <c r="AE35" s="34">
        <v>5</v>
      </c>
      <c r="AG35" s="34">
        <v>111058</v>
      </c>
      <c r="AH35" s="46">
        <v>555290</v>
      </c>
      <c r="AL35" s="36">
        <v>8</v>
      </c>
      <c r="AN35" s="34">
        <v>44423</v>
      </c>
      <c r="AO35" s="37" t="s">
        <v>1856</v>
      </c>
      <c r="AQ35" s="38" t="s">
        <v>1857</v>
      </c>
      <c r="AR35" s="38" t="s">
        <v>1858</v>
      </c>
      <c r="AS35" s="38" t="s">
        <v>1859</v>
      </c>
    </row>
    <row r="36" spans="3:45">
      <c r="C36" s="47" t="str">
        <f>VLOOKUP(O36,'mã đối tượng'!$C:$F,4,0)</f>
        <v>N</v>
      </c>
      <c r="D36" s="30" t="s">
        <v>950</v>
      </c>
      <c r="E36" s="30" t="s">
        <v>24</v>
      </c>
      <c r="F36" s="31">
        <v>45889</v>
      </c>
      <c r="G36" s="31">
        <v>45889</v>
      </c>
      <c r="H36" s="32" t="s">
        <v>1399</v>
      </c>
      <c r="I36" s="31">
        <v>45889</v>
      </c>
      <c r="J36" s="41" t="s">
        <v>1893</v>
      </c>
      <c r="L36" s="43" t="s">
        <v>25</v>
      </c>
      <c r="M36" s="32" t="s">
        <v>176</v>
      </c>
      <c r="N36" s="33">
        <v>45889</v>
      </c>
      <c r="O36" s="32" t="s">
        <v>1571</v>
      </c>
      <c r="S36" s="32" t="s">
        <v>2092</v>
      </c>
      <c r="V36" s="32" t="s">
        <v>2092</v>
      </c>
      <c r="Y36" s="32" t="s">
        <v>1546</v>
      </c>
      <c r="AB36" s="30" t="s">
        <v>1854</v>
      </c>
      <c r="AC36" s="30" t="s">
        <v>1855</v>
      </c>
      <c r="AE36" s="34">
        <v>1</v>
      </c>
      <c r="AG36" s="34">
        <v>74250</v>
      </c>
      <c r="AH36" s="46">
        <v>74250</v>
      </c>
      <c r="AL36" s="36">
        <v>8</v>
      </c>
      <c r="AN36" s="34">
        <v>5940</v>
      </c>
      <c r="AO36" s="37" t="s">
        <v>1856</v>
      </c>
      <c r="AQ36" s="38" t="s">
        <v>1857</v>
      </c>
      <c r="AR36" s="38" t="s">
        <v>1858</v>
      </c>
      <c r="AS36" s="38" t="s">
        <v>1859</v>
      </c>
    </row>
    <row r="37" spans="3:45">
      <c r="C37" s="47" t="str">
        <f>VLOOKUP(O37,'mã đối tượng'!$C:$F,4,0)</f>
        <v>N</v>
      </c>
      <c r="D37" s="30" t="s">
        <v>950</v>
      </c>
      <c r="E37" s="30" t="s">
        <v>24</v>
      </c>
      <c r="F37" s="31">
        <v>45889</v>
      </c>
      <c r="G37" s="31">
        <v>45889</v>
      </c>
      <c r="H37" s="32" t="s">
        <v>1399</v>
      </c>
      <c r="I37" s="31">
        <v>45889</v>
      </c>
      <c r="J37" s="41" t="s">
        <v>1893</v>
      </c>
      <c r="L37" s="43" t="s">
        <v>25</v>
      </c>
      <c r="M37" s="32" t="s">
        <v>176</v>
      </c>
      <c r="N37" s="33">
        <v>45889</v>
      </c>
      <c r="O37" s="32" t="s">
        <v>1571</v>
      </c>
      <c r="S37" s="32" t="s">
        <v>2092</v>
      </c>
      <c r="V37" s="32" t="s">
        <v>2092</v>
      </c>
      <c r="Y37" s="32" t="s">
        <v>1541</v>
      </c>
      <c r="AB37" s="30" t="s">
        <v>1854</v>
      </c>
      <c r="AC37" s="30" t="s">
        <v>1855</v>
      </c>
      <c r="AE37" s="34">
        <v>3</v>
      </c>
      <c r="AG37" s="34">
        <v>73431</v>
      </c>
      <c r="AH37" s="46">
        <v>220293</v>
      </c>
      <c r="AL37" s="36">
        <v>8</v>
      </c>
      <c r="AN37" s="34">
        <v>17623</v>
      </c>
      <c r="AO37" s="37" t="s">
        <v>1856</v>
      </c>
      <c r="AQ37" s="38" t="s">
        <v>1857</v>
      </c>
      <c r="AR37" s="38" t="s">
        <v>1858</v>
      </c>
      <c r="AS37" s="38" t="s">
        <v>1859</v>
      </c>
    </row>
    <row r="38" spans="3:45" hidden="1">
      <c r="C38" s="47" t="str">
        <f>VLOOKUP(O38,'mã đối tượng'!$C:$F,4,0)</f>
        <v>B</v>
      </c>
      <c r="D38" s="30" t="s">
        <v>950</v>
      </c>
      <c r="E38" s="30" t="s">
        <v>24</v>
      </c>
      <c r="F38" s="31">
        <v>45889</v>
      </c>
      <c r="G38" s="31">
        <v>45889</v>
      </c>
      <c r="H38" s="32" t="s">
        <v>1371</v>
      </c>
      <c r="I38" s="31">
        <v>45889</v>
      </c>
      <c r="J38" s="41" t="s">
        <v>1894</v>
      </c>
      <c r="L38" s="43" t="s">
        <v>25</v>
      </c>
      <c r="M38" s="32" t="s">
        <v>184</v>
      </c>
      <c r="N38" s="33">
        <v>45889</v>
      </c>
      <c r="O38" s="32" t="s">
        <v>1548</v>
      </c>
      <c r="S38" s="32" t="s">
        <v>2093</v>
      </c>
      <c r="V38" s="32" t="s">
        <v>2093</v>
      </c>
      <c r="Y38" s="32" t="s">
        <v>1539</v>
      </c>
      <c r="AB38" s="30" t="s">
        <v>1854</v>
      </c>
      <c r="AC38" s="30" t="s">
        <v>1855</v>
      </c>
      <c r="AE38" s="34">
        <v>1</v>
      </c>
      <c r="AG38" s="34">
        <v>111058</v>
      </c>
      <c r="AH38" s="46">
        <v>111058</v>
      </c>
      <c r="AL38" s="36">
        <v>8</v>
      </c>
      <c r="AN38" s="34">
        <v>8885</v>
      </c>
      <c r="AO38" s="37" t="s">
        <v>1856</v>
      </c>
      <c r="AQ38" s="38" t="s">
        <v>1857</v>
      </c>
      <c r="AR38" s="38" t="s">
        <v>1858</v>
      </c>
      <c r="AS38" s="38" t="s">
        <v>1859</v>
      </c>
    </row>
    <row r="39" spans="3:45">
      <c r="C39" s="47" t="str">
        <f>VLOOKUP(O39,'mã đối tượng'!$C:$F,4,0)</f>
        <v>N</v>
      </c>
      <c r="D39" s="30" t="s">
        <v>950</v>
      </c>
      <c r="E39" s="30" t="s">
        <v>24</v>
      </c>
      <c r="F39" s="31">
        <v>45889</v>
      </c>
      <c r="G39" s="31">
        <v>45889</v>
      </c>
      <c r="H39" s="32" t="s">
        <v>1497</v>
      </c>
      <c r="I39" s="31">
        <v>45889</v>
      </c>
      <c r="J39" s="41" t="s">
        <v>1895</v>
      </c>
      <c r="L39" s="43" t="s">
        <v>25</v>
      </c>
      <c r="M39" s="32" t="s">
        <v>187</v>
      </c>
      <c r="N39" s="33">
        <v>45889</v>
      </c>
      <c r="O39" s="32" t="s">
        <v>1558</v>
      </c>
      <c r="S39" s="32" t="s">
        <v>2094</v>
      </c>
      <c r="V39" s="32" t="s">
        <v>2094</v>
      </c>
      <c r="Y39" s="32" t="s">
        <v>1537</v>
      </c>
      <c r="AB39" s="30" t="s">
        <v>1854</v>
      </c>
      <c r="AC39" s="30" t="s">
        <v>1855</v>
      </c>
      <c r="AE39" s="34">
        <v>1</v>
      </c>
      <c r="AG39" s="34">
        <v>46000</v>
      </c>
      <c r="AH39" s="46">
        <v>46000</v>
      </c>
      <c r="AL39" s="36">
        <v>8</v>
      </c>
      <c r="AN39" s="34">
        <v>3680</v>
      </c>
      <c r="AO39" s="37" t="s">
        <v>1856</v>
      </c>
      <c r="AQ39" s="38" t="s">
        <v>1857</v>
      </c>
      <c r="AR39" s="38" t="s">
        <v>1858</v>
      </c>
      <c r="AS39" s="38" t="s">
        <v>1859</v>
      </c>
    </row>
    <row r="40" spans="3:45" hidden="1">
      <c r="C40" s="47" t="str">
        <f>VLOOKUP(O40,'mã đối tượng'!$C:$F,4,0)</f>
        <v>B</v>
      </c>
      <c r="D40" s="30" t="s">
        <v>950</v>
      </c>
      <c r="E40" s="30" t="s">
        <v>24</v>
      </c>
      <c r="F40" s="31">
        <v>45889</v>
      </c>
      <c r="G40" s="31">
        <v>45889</v>
      </c>
      <c r="H40" s="32" t="s">
        <v>1367</v>
      </c>
      <c r="I40" s="31">
        <v>45889</v>
      </c>
      <c r="J40" s="41" t="s">
        <v>1896</v>
      </c>
      <c r="L40" s="43" t="s">
        <v>25</v>
      </c>
      <c r="M40" s="32" t="s">
        <v>193</v>
      </c>
      <c r="N40" s="33">
        <v>45889</v>
      </c>
      <c r="O40" s="32" t="s">
        <v>1548</v>
      </c>
      <c r="S40" s="32" t="s">
        <v>2093</v>
      </c>
      <c r="V40" s="32" t="s">
        <v>2093</v>
      </c>
      <c r="Y40" s="32" t="s">
        <v>1537</v>
      </c>
      <c r="AB40" s="30" t="s">
        <v>1854</v>
      </c>
      <c r="AC40" s="30" t="s">
        <v>1855</v>
      </c>
      <c r="AE40" s="34">
        <v>4</v>
      </c>
      <c r="AG40" s="34">
        <v>46000</v>
      </c>
      <c r="AH40" s="46">
        <v>184000</v>
      </c>
      <c r="AL40" s="36">
        <v>8</v>
      </c>
      <c r="AN40" s="34">
        <v>14720</v>
      </c>
      <c r="AO40" s="37" t="s">
        <v>1856</v>
      </c>
      <c r="AQ40" s="38" t="s">
        <v>1857</v>
      </c>
      <c r="AR40" s="38" t="s">
        <v>1858</v>
      </c>
      <c r="AS40" s="38" t="s">
        <v>1859</v>
      </c>
    </row>
    <row r="41" spans="3:45" hidden="1">
      <c r="C41" s="47" t="str">
        <f>VLOOKUP(O41,'mã đối tượng'!$C:$F,4,0)</f>
        <v>B</v>
      </c>
      <c r="D41" s="30" t="s">
        <v>950</v>
      </c>
      <c r="E41" s="30" t="s">
        <v>24</v>
      </c>
      <c r="F41" s="31">
        <v>45889</v>
      </c>
      <c r="G41" s="31">
        <v>45889</v>
      </c>
      <c r="H41" s="32" t="s">
        <v>1367</v>
      </c>
      <c r="I41" s="31">
        <v>45889</v>
      </c>
      <c r="J41" s="41" t="s">
        <v>1896</v>
      </c>
      <c r="L41" s="43" t="s">
        <v>25</v>
      </c>
      <c r="M41" s="32" t="s">
        <v>193</v>
      </c>
      <c r="N41" s="33">
        <v>45889</v>
      </c>
      <c r="O41" s="32" t="s">
        <v>1548</v>
      </c>
      <c r="S41" s="32" t="s">
        <v>2093</v>
      </c>
      <c r="V41" s="32" t="s">
        <v>2093</v>
      </c>
      <c r="Y41" s="32" t="s">
        <v>1541</v>
      </c>
      <c r="AB41" s="30" t="s">
        <v>1854</v>
      </c>
      <c r="AC41" s="30" t="s">
        <v>1855</v>
      </c>
      <c r="AE41" s="34">
        <v>1</v>
      </c>
      <c r="AG41" s="34">
        <v>73431</v>
      </c>
      <c r="AH41" s="46">
        <v>73431</v>
      </c>
      <c r="AL41" s="36">
        <v>8</v>
      </c>
      <c r="AN41" s="34">
        <v>5874</v>
      </c>
      <c r="AO41" s="37" t="s">
        <v>1856</v>
      </c>
      <c r="AQ41" s="38" t="s">
        <v>1857</v>
      </c>
      <c r="AR41" s="38" t="s">
        <v>1858</v>
      </c>
      <c r="AS41" s="38" t="s">
        <v>1859</v>
      </c>
    </row>
    <row r="42" spans="3:45" hidden="1">
      <c r="C42" s="47" t="str">
        <f>VLOOKUP(O42,'mã đối tượng'!$C:$F,4,0)</f>
        <v>B</v>
      </c>
      <c r="D42" s="30" t="s">
        <v>950</v>
      </c>
      <c r="E42" s="30" t="s">
        <v>24</v>
      </c>
      <c r="F42" s="31">
        <v>45889</v>
      </c>
      <c r="G42" s="31">
        <v>45889</v>
      </c>
      <c r="H42" s="32" t="s">
        <v>1417</v>
      </c>
      <c r="I42" s="31">
        <v>45889</v>
      </c>
      <c r="J42" s="41" t="s">
        <v>1897</v>
      </c>
      <c r="L42" s="43" t="s">
        <v>25</v>
      </c>
      <c r="M42" s="32" t="s">
        <v>198</v>
      </c>
      <c r="N42" s="33">
        <v>45889</v>
      </c>
      <c r="O42" s="32" t="s">
        <v>1544</v>
      </c>
      <c r="S42" s="32" t="s">
        <v>2095</v>
      </c>
      <c r="V42" s="32" t="s">
        <v>2095</v>
      </c>
      <c r="Y42" s="32" t="s">
        <v>1541</v>
      </c>
      <c r="AB42" s="30" t="s">
        <v>1854</v>
      </c>
      <c r="AC42" s="30" t="s">
        <v>1855</v>
      </c>
      <c r="AE42" s="34">
        <v>1</v>
      </c>
      <c r="AG42" s="34">
        <v>73431</v>
      </c>
      <c r="AH42" s="46">
        <v>73431</v>
      </c>
      <c r="AL42" s="36">
        <v>8</v>
      </c>
      <c r="AN42" s="34">
        <v>5874</v>
      </c>
      <c r="AO42" s="37" t="s">
        <v>1856</v>
      </c>
      <c r="AQ42" s="38" t="s">
        <v>1857</v>
      </c>
      <c r="AR42" s="38" t="s">
        <v>1858</v>
      </c>
      <c r="AS42" s="38" t="s">
        <v>1859</v>
      </c>
    </row>
    <row r="43" spans="3:45" hidden="1">
      <c r="C43" s="47" t="str">
        <f>VLOOKUP(O43,'mã đối tượng'!$C:$F,4,0)</f>
        <v>B</v>
      </c>
      <c r="D43" s="30" t="s">
        <v>950</v>
      </c>
      <c r="E43" s="30" t="s">
        <v>24</v>
      </c>
      <c r="F43" s="31">
        <v>45889</v>
      </c>
      <c r="G43" s="31">
        <v>45889</v>
      </c>
      <c r="H43" s="32" t="s">
        <v>1245</v>
      </c>
      <c r="I43" s="31">
        <v>45889</v>
      </c>
      <c r="J43" s="41" t="s">
        <v>1898</v>
      </c>
      <c r="L43" s="43" t="s">
        <v>25</v>
      </c>
      <c r="M43" s="32" t="s">
        <v>201</v>
      </c>
      <c r="N43" s="33">
        <v>45889</v>
      </c>
      <c r="O43" s="32" t="s">
        <v>1548</v>
      </c>
      <c r="S43" s="32" t="s">
        <v>2096</v>
      </c>
      <c r="V43" s="32" t="s">
        <v>2096</v>
      </c>
      <c r="Y43" s="32" t="s">
        <v>1539</v>
      </c>
      <c r="AB43" s="30" t="s">
        <v>1854</v>
      </c>
      <c r="AC43" s="30" t="s">
        <v>1855</v>
      </c>
      <c r="AE43" s="34">
        <v>1</v>
      </c>
      <c r="AG43" s="34">
        <v>111058</v>
      </c>
      <c r="AH43" s="46">
        <v>111058</v>
      </c>
      <c r="AL43" s="36">
        <v>8</v>
      </c>
      <c r="AN43" s="34">
        <v>8885</v>
      </c>
      <c r="AO43" s="37" t="s">
        <v>1856</v>
      </c>
      <c r="AQ43" s="38" t="s">
        <v>1857</v>
      </c>
      <c r="AR43" s="38" t="s">
        <v>1858</v>
      </c>
      <c r="AS43" s="38" t="s">
        <v>1859</v>
      </c>
    </row>
    <row r="44" spans="3:45" hidden="1">
      <c r="C44" s="47" t="str">
        <f>VLOOKUP(O44,'mã đối tượng'!$C:$F,4,0)</f>
        <v>B</v>
      </c>
      <c r="D44" s="30" t="s">
        <v>950</v>
      </c>
      <c r="E44" s="30" t="s">
        <v>24</v>
      </c>
      <c r="F44" s="31">
        <v>45889</v>
      </c>
      <c r="G44" s="31">
        <v>45889</v>
      </c>
      <c r="H44" s="32" t="s">
        <v>1245</v>
      </c>
      <c r="I44" s="31">
        <v>45889</v>
      </c>
      <c r="J44" s="41" t="s">
        <v>1898</v>
      </c>
      <c r="L44" s="43" t="s">
        <v>25</v>
      </c>
      <c r="M44" s="32" t="s">
        <v>201</v>
      </c>
      <c r="N44" s="33">
        <v>45889</v>
      </c>
      <c r="O44" s="32" t="s">
        <v>1548</v>
      </c>
      <c r="S44" s="32" t="s">
        <v>2096</v>
      </c>
      <c r="V44" s="32" t="s">
        <v>2096</v>
      </c>
      <c r="Y44" s="32" t="s">
        <v>1546</v>
      </c>
      <c r="AB44" s="30" t="s">
        <v>1854</v>
      </c>
      <c r="AC44" s="30" t="s">
        <v>1855</v>
      </c>
      <c r="AE44" s="34">
        <v>2</v>
      </c>
      <c r="AG44" s="34">
        <v>74250</v>
      </c>
      <c r="AH44" s="46">
        <v>148500</v>
      </c>
      <c r="AL44" s="36">
        <v>8</v>
      </c>
      <c r="AN44" s="34">
        <v>11880</v>
      </c>
      <c r="AO44" s="37" t="s">
        <v>1856</v>
      </c>
      <c r="AQ44" s="38" t="s">
        <v>1857</v>
      </c>
      <c r="AR44" s="38" t="s">
        <v>1858</v>
      </c>
      <c r="AS44" s="38" t="s">
        <v>1859</v>
      </c>
    </row>
    <row r="45" spans="3:45" hidden="1">
      <c r="C45" s="47" t="str">
        <f>VLOOKUP(O45,'mã đối tượng'!$C:$F,4,0)</f>
        <v>B</v>
      </c>
      <c r="D45" s="30" t="s">
        <v>950</v>
      </c>
      <c r="E45" s="30" t="s">
        <v>24</v>
      </c>
      <c r="F45" s="31">
        <v>45889</v>
      </c>
      <c r="G45" s="31">
        <v>45889</v>
      </c>
      <c r="H45" s="32" t="s">
        <v>1470</v>
      </c>
      <c r="I45" s="31">
        <v>45889</v>
      </c>
      <c r="J45" s="41" t="s">
        <v>1899</v>
      </c>
      <c r="L45" s="43" t="s">
        <v>25</v>
      </c>
      <c r="M45" s="32" t="s">
        <v>206</v>
      </c>
      <c r="N45" s="33">
        <v>45889</v>
      </c>
      <c r="O45" s="32" t="s">
        <v>1787</v>
      </c>
      <c r="S45" s="32" t="s">
        <v>2097</v>
      </c>
      <c r="V45" s="32" t="s">
        <v>2097</v>
      </c>
      <c r="Y45" s="32" t="s">
        <v>1539</v>
      </c>
      <c r="AB45" s="30" t="s">
        <v>1854</v>
      </c>
      <c r="AC45" s="30" t="s">
        <v>1855</v>
      </c>
      <c r="AE45" s="34">
        <v>1</v>
      </c>
      <c r="AG45" s="34">
        <v>111058</v>
      </c>
      <c r="AH45" s="46">
        <v>111058</v>
      </c>
      <c r="AL45" s="36">
        <v>8</v>
      </c>
      <c r="AN45" s="34">
        <v>8885</v>
      </c>
      <c r="AO45" s="37" t="s">
        <v>1856</v>
      </c>
      <c r="AQ45" s="38" t="s">
        <v>1857</v>
      </c>
      <c r="AR45" s="38" t="s">
        <v>1858</v>
      </c>
      <c r="AS45" s="38" t="s">
        <v>1859</v>
      </c>
    </row>
    <row r="46" spans="3:45" hidden="1">
      <c r="C46" s="47" t="str">
        <f>VLOOKUP(O46,'mã đối tượng'!$C:$F,4,0)</f>
        <v>B</v>
      </c>
      <c r="D46" s="30" t="s">
        <v>950</v>
      </c>
      <c r="E46" s="30" t="s">
        <v>24</v>
      </c>
      <c r="F46" s="31">
        <v>45889</v>
      </c>
      <c r="G46" s="31">
        <v>45889</v>
      </c>
      <c r="H46" s="32" t="s">
        <v>1470</v>
      </c>
      <c r="I46" s="31">
        <v>45889</v>
      </c>
      <c r="J46" s="41" t="s">
        <v>1899</v>
      </c>
      <c r="L46" s="43" t="s">
        <v>25</v>
      </c>
      <c r="M46" s="32" t="s">
        <v>206</v>
      </c>
      <c r="N46" s="33">
        <v>45889</v>
      </c>
      <c r="O46" s="32" t="s">
        <v>1787</v>
      </c>
      <c r="S46" s="32" t="s">
        <v>2097</v>
      </c>
      <c r="V46" s="32" t="s">
        <v>2097</v>
      </c>
      <c r="Y46" s="32" t="s">
        <v>1539</v>
      </c>
      <c r="AB46" s="30" t="s">
        <v>1854</v>
      </c>
      <c r="AC46" s="30" t="s">
        <v>1855</v>
      </c>
      <c r="AE46" s="34">
        <v>1</v>
      </c>
      <c r="AG46" s="34">
        <v>111058</v>
      </c>
      <c r="AH46" s="46">
        <v>111058</v>
      </c>
      <c r="AL46" s="36">
        <v>8</v>
      </c>
      <c r="AN46" s="34">
        <v>8885</v>
      </c>
      <c r="AO46" s="37" t="s">
        <v>1856</v>
      </c>
      <c r="AQ46" s="38" t="s">
        <v>1857</v>
      </c>
      <c r="AR46" s="38" t="s">
        <v>1858</v>
      </c>
      <c r="AS46" s="38" t="s">
        <v>1859</v>
      </c>
    </row>
    <row r="47" spans="3:45" hidden="1">
      <c r="C47" s="47" t="str">
        <f>VLOOKUP(O47,'mã đối tượng'!$C:$F,4,0)</f>
        <v>B</v>
      </c>
      <c r="D47" s="30" t="s">
        <v>950</v>
      </c>
      <c r="E47" s="30" t="s">
        <v>24</v>
      </c>
      <c r="F47" s="31">
        <v>45889</v>
      </c>
      <c r="G47" s="31">
        <v>45889</v>
      </c>
      <c r="H47" s="32" t="s">
        <v>1470</v>
      </c>
      <c r="I47" s="31">
        <v>45889</v>
      </c>
      <c r="J47" s="41" t="s">
        <v>1899</v>
      </c>
      <c r="L47" s="43" t="s">
        <v>25</v>
      </c>
      <c r="M47" s="32" t="s">
        <v>206</v>
      </c>
      <c r="N47" s="33">
        <v>45889</v>
      </c>
      <c r="O47" s="32" t="s">
        <v>1787</v>
      </c>
      <c r="S47" s="32" t="s">
        <v>2097</v>
      </c>
      <c r="V47" s="32" t="s">
        <v>2097</v>
      </c>
      <c r="Y47" s="32" t="s">
        <v>1537</v>
      </c>
      <c r="AB47" s="30" t="s">
        <v>1854</v>
      </c>
      <c r="AC47" s="30" t="s">
        <v>1855</v>
      </c>
      <c r="AE47" s="34">
        <v>1</v>
      </c>
      <c r="AG47" s="34">
        <v>46000</v>
      </c>
      <c r="AH47" s="46">
        <v>46000</v>
      </c>
      <c r="AL47" s="36">
        <v>8</v>
      </c>
      <c r="AN47" s="34">
        <v>3679</v>
      </c>
      <c r="AO47" s="37" t="s">
        <v>1856</v>
      </c>
      <c r="AQ47" s="38" t="s">
        <v>1857</v>
      </c>
      <c r="AR47" s="38" t="s">
        <v>1858</v>
      </c>
      <c r="AS47" s="38" t="s">
        <v>1859</v>
      </c>
    </row>
    <row r="48" spans="3:45">
      <c r="C48" s="47" t="str">
        <f>VLOOKUP(O48,'mã đối tượng'!$C:$F,4,0)</f>
        <v>N</v>
      </c>
      <c r="D48" s="30" t="s">
        <v>950</v>
      </c>
      <c r="E48" s="30" t="s">
        <v>24</v>
      </c>
      <c r="F48" s="31">
        <v>45889</v>
      </c>
      <c r="G48" s="31">
        <v>45889</v>
      </c>
      <c r="H48" s="32" t="s">
        <v>1328</v>
      </c>
      <c r="I48" s="31">
        <v>45889</v>
      </c>
      <c r="J48" s="41" t="s">
        <v>1900</v>
      </c>
      <c r="L48" s="43" t="s">
        <v>25</v>
      </c>
      <c r="M48" s="32" t="s">
        <v>214</v>
      </c>
      <c r="N48" s="33">
        <v>45889</v>
      </c>
      <c r="O48" s="32" t="s">
        <v>1750</v>
      </c>
      <c r="S48" s="32" t="s">
        <v>2098</v>
      </c>
      <c r="V48" s="32" t="s">
        <v>2098</v>
      </c>
      <c r="Y48" s="32" t="s">
        <v>1546</v>
      </c>
      <c r="AB48" s="30" t="s">
        <v>1854</v>
      </c>
      <c r="AC48" s="30" t="s">
        <v>1855</v>
      </c>
      <c r="AE48" s="34">
        <v>1</v>
      </c>
      <c r="AG48" s="34">
        <v>74250</v>
      </c>
      <c r="AH48" s="46">
        <v>74250</v>
      </c>
      <c r="AL48" s="36">
        <v>8</v>
      </c>
      <c r="AN48" s="34">
        <v>5940</v>
      </c>
      <c r="AO48" s="37" t="s">
        <v>1856</v>
      </c>
      <c r="AQ48" s="38" t="s">
        <v>1857</v>
      </c>
      <c r="AR48" s="38" t="s">
        <v>1858</v>
      </c>
      <c r="AS48" s="38" t="s">
        <v>1859</v>
      </c>
    </row>
    <row r="49" spans="3:45" hidden="1">
      <c r="C49" s="47" t="str">
        <f>VLOOKUP(O49,'mã đối tượng'!$C:$F,4,0)</f>
        <v>B</v>
      </c>
      <c r="D49" s="30" t="s">
        <v>950</v>
      </c>
      <c r="E49" s="30" t="s">
        <v>24</v>
      </c>
      <c r="F49" s="31">
        <v>45889</v>
      </c>
      <c r="G49" s="31">
        <v>45889</v>
      </c>
      <c r="H49" s="32" t="s">
        <v>1476</v>
      </c>
      <c r="I49" s="31">
        <v>45889</v>
      </c>
      <c r="J49" s="41" t="s">
        <v>1901</v>
      </c>
      <c r="L49" s="43" t="s">
        <v>25</v>
      </c>
      <c r="M49" s="32" t="s">
        <v>222</v>
      </c>
      <c r="N49" s="33">
        <v>45889</v>
      </c>
      <c r="O49" s="32" t="s">
        <v>1548</v>
      </c>
      <c r="S49" s="32" t="s">
        <v>2099</v>
      </c>
      <c r="V49" s="32" t="s">
        <v>2099</v>
      </c>
      <c r="Y49" s="32" t="s">
        <v>1539</v>
      </c>
      <c r="AB49" s="30" t="s">
        <v>1854</v>
      </c>
      <c r="AC49" s="30" t="s">
        <v>1855</v>
      </c>
      <c r="AE49" s="34">
        <v>1</v>
      </c>
      <c r="AG49" s="34">
        <v>111058</v>
      </c>
      <c r="AH49" s="46">
        <v>111058</v>
      </c>
      <c r="AL49" s="36">
        <v>8</v>
      </c>
      <c r="AN49" s="34">
        <v>8885</v>
      </c>
      <c r="AO49" s="37" t="s">
        <v>1856</v>
      </c>
      <c r="AQ49" s="38" t="s">
        <v>1857</v>
      </c>
      <c r="AR49" s="38" t="s">
        <v>1858</v>
      </c>
      <c r="AS49" s="38" t="s">
        <v>1859</v>
      </c>
    </row>
    <row r="50" spans="3:45">
      <c r="C50" s="47" t="str">
        <f>VLOOKUP(O50,'mã đối tượng'!$C:$F,4,0)</f>
        <v>N</v>
      </c>
      <c r="D50" s="30" t="s">
        <v>950</v>
      </c>
      <c r="E50" s="30" t="s">
        <v>24</v>
      </c>
      <c r="F50" s="31">
        <v>45889</v>
      </c>
      <c r="G50" s="31">
        <v>45889</v>
      </c>
      <c r="H50" s="32" t="s">
        <v>1343</v>
      </c>
      <c r="I50" s="31">
        <v>45889</v>
      </c>
      <c r="J50" s="41" t="s">
        <v>1902</v>
      </c>
      <c r="L50" s="43" t="s">
        <v>25</v>
      </c>
      <c r="M50" s="32" t="s">
        <v>225</v>
      </c>
      <c r="N50" s="33">
        <v>45889</v>
      </c>
      <c r="O50" s="32" t="s">
        <v>1534</v>
      </c>
      <c r="S50" s="32" t="s">
        <v>2100</v>
      </c>
      <c r="V50" s="32" t="s">
        <v>2100</v>
      </c>
      <c r="Y50" s="32" t="s">
        <v>1529</v>
      </c>
      <c r="AB50" s="30" t="s">
        <v>1854</v>
      </c>
      <c r="AC50" s="30" t="s">
        <v>1855</v>
      </c>
      <c r="AE50" s="34">
        <v>2</v>
      </c>
      <c r="AG50" s="34">
        <v>55595</v>
      </c>
      <c r="AH50" s="46">
        <v>111190</v>
      </c>
      <c r="AL50" s="36">
        <v>8</v>
      </c>
      <c r="AN50" s="34">
        <v>8895</v>
      </c>
      <c r="AO50" s="37" t="s">
        <v>1856</v>
      </c>
      <c r="AQ50" s="38" t="s">
        <v>1857</v>
      </c>
      <c r="AR50" s="38" t="s">
        <v>1858</v>
      </c>
      <c r="AS50" s="38" t="s">
        <v>1859</v>
      </c>
    </row>
    <row r="51" spans="3:45" hidden="1">
      <c r="C51" s="47" t="str">
        <f>VLOOKUP(O51,'mã đối tượng'!$C:$F,4,0)</f>
        <v>B</v>
      </c>
      <c r="D51" s="30" t="s">
        <v>950</v>
      </c>
      <c r="E51" s="30" t="s">
        <v>24</v>
      </c>
      <c r="F51" s="31">
        <v>45889</v>
      </c>
      <c r="G51" s="31">
        <v>45889</v>
      </c>
      <c r="H51" s="32" t="s">
        <v>1098</v>
      </c>
      <c r="I51" s="31">
        <v>45889</v>
      </c>
      <c r="J51" s="41" t="s">
        <v>1903</v>
      </c>
      <c r="L51" s="43" t="s">
        <v>25</v>
      </c>
      <c r="M51" s="32" t="s">
        <v>228</v>
      </c>
      <c r="N51" s="33">
        <v>45889</v>
      </c>
      <c r="O51" s="32" t="s">
        <v>1554</v>
      </c>
      <c r="S51" s="32" t="s">
        <v>2101</v>
      </c>
      <c r="V51" s="32" t="s">
        <v>2101</v>
      </c>
      <c r="Y51" s="32" t="s">
        <v>1529</v>
      </c>
      <c r="AB51" s="30" t="s">
        <v>1854</v>
      </c>
      <c r="AC51" s="30" t="s">
        <v>1855</v>
      </c>
      <c r="AE51" s="34">
        <v>9</v>
      </c>
      <c r="AG51" s="34">
        <v>55595</v>
      </c>
      <c r="AH51" s="46">
        <v>500355</v>
      </c>
      <c r="AL51" s="36">
        <v>8</v>
      </c>
      <c r="AN51" s="34">
        <v>40029</v>
      </c>
      <c r="AO51" s="37" t="s">
        <v>1856</v>
      </c>
      <c r="AQ51" s="38" t="s">
        <v>1857</v>
      </c>
      <c r="AR51" s="38" t="s">
        <v>1858</v>
      </c>
      <c r="AS51" s="38" t="s">
        <v>1859</v>
      </c>
    </row>
    <row r="52" spans="3:45" hidden="1">
      <c r="C52" s="47" t="str">
        <f>VLOOKUP(O52,'mã đối tượng'!$C:$F,4,0)</f>
        <v>B</v>
      </c>
      <c r="D52" s="30" t="s">
        <v>950</v>
      </c>
      <c r="E52" s="30" t="s">
        <v>24</v>
      </c>
      <c r="F52" s="31">
        <v>45889</v>
      </c>
      <c r="G52" s="31">
        <v>45889</v>
      </c>
      <c r="H52" s="32" t="s">
        <v>1098</v>
      </c>
      <c r="I52" s="31">
        <v>45889</v>
      </c>
      <c r="J52" s="41" t="s">
        <v>1903</v>
      </c>
      <c r="L52" s="43" t="s">
        <v>25</v>
      </c>
      <c r="M52" s="32" t="s">
        <v>228</v>
      </c>
      <c r="N52" s="33">
        <v>45889</v>
      </c>
      <c r="O52" s="32" t="s">
        <v>1554</v>
      </c>
      <c r="S52" s="32" t="s">
        <v>2101</v>
      </c>
      <c r="V52" s="32" t="s">
        <v>2101</v>
      </c>
      <c r="Y52" s="32" t="s">
        <v>1538</v>
      </c>
      <c r="AB52" s="30" t="s">
        <v>1854</v>
      </c>
      <c r="AC52" s="30" t="s">
        <v>1855</v>
      </c>
      <c r="AE52" s="34">
        <v>4</v>
      </c>
      <c r="AG52" s="34">
        <v>50182</v>
      </c>
      <c r="AH52" s="46">
        <v>200728</v>
      </c>
      <c r="AL52" s="36">
        <v>8</v>
      </c>
      <c r="AN52" s="34">
        <v>16058</v>
      </c>
      <c r="AO52" s="37" t="s">
        <v>1856</v>
      </c>
      <c r="AQ52" s="38" t="s">
        <v>1857</v>
      </c>
      <c r="AR52" s="38" t="s">
        <v>1858</v>
      </c>
      <c r="AS52" s="38" t="s">
        <v>1859</v>
      </c>
    </row>
    <row r="53" spans="3:45" hidden="1">
      <c r="C53" s="47" t="str">
        <f>VLOOKUP(O53,'mã đối tượng'!$C:$F,4,0)</f>
        <v>B</v>
      </c>
      <c r="D53" s="30" t="s">
        <v>950</v>
      </c>
      <c r="E53" s="30" t="s">
        <v>24</v>
      </c>
      <c r="F53" s="31">
        <v>45889</v>
      </c>
      <c r="G53" s="31">
        <v>45889</v>
      </c>
      <c r="H53" s="32" t="s">
        <v>1433</v>
      </c>
      <c r="I53" s="31">
        <v>45889</v>
      </c>
      <c r="J53" s="41" t="s">
        <v>1904</v>
      </c>
      <c r="L53" s="43" t="s">
        <v>25</v>
      </c>
      <c r="M53" s="32" t="s">
        <v>236</v>
      </c>
      <c r="N53" s="33">
        <v>45889</v>
      </c>
      <c r="O53" s="32" t="s">
        <v>1548</v>
      </c>
      <c r="S53" s="32" t="s">
        <v>2102</v>
      </c>
      <c r="V53" s="32" t="s">
        <v>2102</v>
      </c>
      <c r="Y53" s="32" t="s">
        <v>1546</v>
      </c>
      <c r="AB53" s="30" t="s">
        <v>1854</v>
      </c>
      <c r="AC53" s="30" t="s">
        <v>1855</v>
      </c>
      <c r="AE53" s="34">
        <v>2</v>
      </c>
      <c r="AG53" s="34">
        <v>74250</v>
      </c>
      <c r="AH53" s="46">
        <v>148500</v>
      </c>
      <c r="AL53" s="36">
        <v>8</v>
      </c>
      <c r="AN53" s="34">
        <v>11880</v>
      </c>
      <c r="AO53" s="37" t="s">
        <v>1856</v>
      </c>
      <c r="AQ53" s="38" t="s">
        <v>1857</v>
      </c>
      <c r="AR53" s="38" t="s">
        <v>1858</v>
      </c>
      <c r="AS53" s="38" t="s">
        <v>1859</v>
      </c>
    </row>
    <row r="54" spans="3:45" hidden="1">
      <c r="C54" s="47" t="str">
        <f>VLOOKUP(O54,'mã đối tượng'!$C:$F,4,0)</f>
        <v>B</v>
      </c>
      <c r="D54" s="30" t="s">
        <v>950</v>
      </c>
      <c r="E54" s="30" t="s">
        <v>24</v>
      </c>
      <c r="F54" s="31">
        <v>45889</v>
      </c>
      <c r="G54" s="31">
        <v>45889</v>
      </c>
      <c r="H54" s="32" t="s">
        <v>1283</v>
      </c>
      <c r="I54" s="31">
        <v>45889</v>
      </c>
      <c r="J54" s="41" t="s">
        <v>1905</v>
      </c>
      <c r="L54" s="43" t="s">
        <v>25</v>
      </c>
      <c r="M54" s="32" t="s">
        <v>241</v>
      </c>
      <c r="N54" s="33">
        <v>45889</v>
      </c>
      <c r="O54" s="32" t="s">
        <v>1560</v>
      </c>
      <c r="S54" s="32" t="s">
        <v>2103</v>
      </c>
      <c r="V54" s="32" t="s">
        <v>2103</v>
      </c>
      <c r="Y54" s="32" t="s">
        <v>1532</v>
      </c>
      <c r="AB54" s="30" t="s">
        <v>1854</v>
      </c>
      <c r="AC54" s="30" t="s">
        <v>1855</v>
      </c>
      <c r="AE54" s="34">
        <v>1</v>
      </c>
      <c r="AG54" s="34">
        <v>49500</v>
      </c>
      <c r="AH54" s="46">
        <v>49500</v>
      </c>
      <c r="AL54" s="36">
        <v>8</v>
      </c>
      <c r="AN54" s="34">
        <v>3960</v>
      </c>
      <c r="AO54" s="37" t="s">
        <v>1856</v>
      </c>
      <c r="AQ54" s="38" t="s">
        <v>1857</v>
      </c>
      <c r="AR54" s="38" t="s">
        <v>1858</v>
      </c>
      <c r="AS54" s="38" t="s">
        <v>1859</v>
      </c>
    </row>
    <row r="55" spans="3:45">
      <c r="C55" s="47" t="str">
        <f>VLOOKUP(O55,'mã đối tượng'!$C:$F,4,0)</f>
        <v>N</v>
      </c>
      <c r="D55" s="30" t="s">
        <v>950</v>
      </c>
      <c r="E55" s="30" t="s">
        <v>24</v>
      </c>
      <c r="F55" s="31">
        <v>45889</v>
      </c>
      <c r="G55" s="31">
        <v>45889</v>
      </c>
      <c r="H55" s="32" t="s">
        <v>1274</v>
      </c>
      <c r="I55" s="31">
        <v>45889</v>
      </c>
      <c r="J55" s="41" t="s">
        <v>1906</v>
      </c>
      <c r="L55" s="43" t="s">
        <v>25</v>
      </c>
      <c r="M55" s="32" t="s">
        <v>249</v>
      </c>
      <c r="N55" s="33">
        <v>45889</v>
      </c>
      <c r="O55" s="32" t="s">
        <v>1564</v>
      </c>
      <c r="S55" s="32" t="s">
        <v>2104</v>
      </c>
      <c r="V55" s="32" t="s">
        <v>2104</v>
      </c>
      <c r="Y55" s="32" t="s">
        <v>1541</v>
      </c>
      <c r="AB55" s="30" t="s">
        <v>1854</v>
      </c>
      <c r="AC55" s="30" t="s">
        <v>1855</v>
      </c>
      <c r="AE55" s="34">
        <v>1</v>
      </c>
      <c r="AG55" s="34">
        <v>73431</v>
      </c>
      <c r="AH55" s="46">
        <v>73431</v>
      </c>
      <c r="AL55" s="36">
        <v>8</v>
      </c>
      <c r="AN55" s="34">
        <v>5874</v>
      </c>
      <c r="AO55" s="37" t="s">
        <v>1856</v>
      </c>
      <c r="AQ55" s="38" t="s">
        <v>1857</v>
      </c>
      <c r="AR55" s="38" t="s">
        <v>1858</v>
      </c>
      <c r="AS55" s="38" t="s">
        <v>1859</v>
      </c>
    </row>
    <row r="56" spans="3:45" hidden="1">
      <c r="C56" s="47" t="str">
        <f>VLOOKUP(O56,'mã đối tượng'!$C:$F,4,0)</f>
        <v>B</v>
      </c>
      <c r="D56" s="30" t="s">
        <v>950</v>
      </c>
      <c r="E56" s="30" t="s">
        <v>24</v>
      </c>
      <c r="F56" s="31">
        <v>45889</v>
      </c>
      <c r="G56" s="31">
        <v>45889</v>
      </c>
      <c r="H56" s="32" t="s">
        <v>1116</v>
      </c>
      <c r="I56" s="31">
        <v>45889</v>
      </c>
      <c r="J56" s="41" t="s">
        <v>1907</v>
      </c>
      <c r="L56" s="43" t="s">
        <v>25</v>
      </c>
      <c r="M56" s="32" t="s">
        <v>255</v>
      </c>
      <c r="N56" s="33">
        <v>45889</v>
      </c>
      <c r="O56" s="32" t="s">
        <v>1557</v>
      </c>
      <c r="S56" s="32" t="s">
        <v>1862</v>
      </c>
      <c r="V56" s="32" t="s">
        <v>1862</v>
      </c>
      <c r="Y56" s="32" t="s">
        <v>1541</v>
      </c>
      <c r="AB56" s="30" t="s">
        <v>1854</v>
      </c>
      <c r="AC56" s="30" t="s">
        <v>1855</v>
      </c>
      <c r="AE56" s="34">
        <v>2</v>
      </c>
      <c r="AG56" s="34">
        <v>73431</v>
      </c>
      <c r="AH56" s="46">
        <v>146862</v>
      </c>
      <c r="AL56" s="36">
        <v>8</v>
      </c>
      <c r="AN56" s="34">
        <v>11749</v>
      </c>
      <c r="AO56" s="37" t="s">
        <v>1856</v>
      </c>
      <c r="AQ56" s="38" t="s">
        <v>1857</v>
      </c>
      <c r="AR56" s="38" t="s">
        <v>1858</v>
      </c>
      <c r="AS56" s="38" t="s">
        <v>1859</v>
      </c>
    </row>
    <row r="57" spans="3:45" hidden="1">
      <c r="C57" s="47" t="str">
        <f>VLOOKUP(O57,'mã đối tượng'!$C:$F,4,0)</f>
        <v>B</v>
      </c>
      <c r="D57" s="30" t="s">
        <v>950</v>
      </c>
      <c r="E57" s="30" t="s">
        <v>24</v>
      </c>
      <c r="F57" s="31">
        <v>45889</v>
      </c>
      <c r="G57" s="31">
        <v>45889</v>
      </c>
      <c r="H57" s="32" t="s">
        <v>1408</v>
      </c>
      <c r="I57" s="31">
        <v>45889</v>
      </c>
      <c r="J57" s="41" t="s">
        <v>1908</v>
      </c>
      <c r="L57" s="43" t="s">
        <v>25</v>
      </c>
      <c r="M57" s="32" t="s">
        <v>260</v>
      </c>
      <c r="N57" s="33">
        <v>45889</v>
      </c>
      <c r="O57" s="32" t="s">
        <v>1544</v>
      </c>
      <c r="S57" s="32" t="s">
        <v>2105</v>
      </c>
      <c r="V57" s="32" t="s">
        <v>2105</v>
      </c>
      <c r="Y57" s="32" t="s">
        <v>1539</v>
      </c>
      <c r="AB57" s="30" t="s">
        <v>1854</v>
      </c>
      <c r="AC57" s="30" t="s">
        <v>1855</v>
      </c>
      <c r="AE57" s="34">
        <v>1</v>
      </c>
      <c r="AG57" s="34">
        <v>111058</v>
      </c>
      <c r="AH57" s="46">
        <v>111058</v>
      </c>
      <c r="AL57" s="36">
        <v>8</v>
      </c>
      <c r="AN57" s="34">
        <v>8885</v>
      </c>
      <c r="AO57" s="37" t="s">
        <v>1856</v>
      </c>
      <c r="AQ57" s="38" t="s">
        <v>1857</v>
      </c>
      <c r="AR57" s="38" t="s">
        <v>1858</v>
      </c>
      <c r="AS57" s="38" t="s">
        <v>1859</v>
      </c>
    </row>
    <row r="58" spans="3:45" hidden="1">
      <c r="C58" s="47" t="str">
        <f>VLOOKUP(O58,'mã đối tượng'!$C:$F,4,0)</f>
        <v>B</v>
      </c>
      <c r="D58" s="30" t="s">
        <v>950</v>
      </c>
      <c r="E58" s="30" t="s">
        <v>24</v>
      </c>
      <c r="F58" s="31">
        <v>45889</v>
      </c>
      <c r="G58" s="31">
        <v>45889</v>
      </c>
      <c r="H58" s="32" t="s">
        <v>1420</v>
      </c>
      <c r="I58" s="31">
        <v>45889</v>
      </c>
      <c r="J58" s="41" t="s">
        <v>1909</v>
      </c>
      <c r="L58" s="43" t="s">
        <v>25</v>
      </c>
      <c r="M58" s="32" t="s">
        <v>263</v>
      </c>
      <c r="N58" s="33">
        <v>45889</v>
      </c>
      <c r="O58" s="32" t="s">
        <v>1550</v>
      </c>
      <c r="S58" s="32" t="s">
        <v>2106</v>
      </c>
      <c r="V58" s="32" t="s">
        <v>2106</v>
      </c>
      <c r="Y58" s="32" t="s">
        <v>1539</v>
      </c>
      <c r="AB58" s="30" t="s">
        <v>1854</v>
      </c>
      <c r="AC58" s="30" t="s">
        <v>1855</v>
      </c>
      <c r="AE58" s="34">
        <v>1</v>
      </c>
      <c r="AG58" s="34">
        <v>111058</v>
      </c>
      <c r="AH58" s="46">
        <v>111058</v>
      </c>
      <c r="AL58" s="36">
        <v>8</v>
      </c>
      <c r="AN58" s="34">
        <v>8885</v>
      </c>
      <c r="AO58" s="37" t="s">
        <v>1856</v>
      </c>
      <c r="AQ58" s="38" t="s">
        <v>1857</v>
      </c>
      <c r="AR58" s="38" t="s">
        <v>1858</v>
      </c>
      <c r="AS58" s="38" t="s">
        <v>1859</v>
      </c>
    </row>
    <row r="59" spans="3:45" hidden="1">
      <c r="C59" s="47" t="str">
        <f>VLOOKUP(O59,'mã đối tượng'!$C:$F,4,0)</f>
        <v>B</v>
      </c>
      <c r="D59" s="30" t="s">
        <v>950</v>
      </c>
      <c r="E59" s="30" t="s">
        <v>24</v>
      </c>
      <c r="F59" s="31">
        <v>45889</v>
      </c>
      <c r="G59" s="31">
        <v>45889</v>
      </c>
      <c r="H59" s="32" t="s">
        <v>1420</v>
      </c>
      <c r="I59" s="31">
        <v>45889</v>
      </c>
      <c r="J59" s="41" t="s">
        <v>1909</v>
      </c>
      <c r="L59" s="43" t="s">
        <v>25</v>
      </c>
      <c r="M59" s="32" t="s">
        <v>263</v>
      </c>
      <c r="N59" s="33">
        <v>45889</v>
      </c>
      <c r="O59" s="32" t="s">
        <v>1550</v>
      </c>
      <c r="S59" s="32" t="s">
        <v>2106</v>
      </c>
      <c r="V59" s="32" t="s">
        <v>2106</v>
      </c>
      <c r="Y59" s="32" t="s">
        <v>1537</v>
      </c>
      <c r="AB59" s="30" t="s">
        <v>1854</v>
      </c>
      <c r="AC59" s="30" t="s">
        <v>1855</v>
      </c>
      <c r="AE59" s="34">
        <v>4</v>
      </c>
      <c r="AG59" s="34">
        <v>46000</v>
      </c>
      <c r="AH59" s="46">
        <v>184000</v>
      </c>
      <c r="AL59" s="36">
        <v>8</v>
      </c>
      <c r="AN59" s="34">
        <v>14720</v>
      </c>
      <c r="AO59" s="37" t="s">
        <v>1856</v>
      </c>
      <c r="AQ59" s="38" t="s">
        <v>1857</v>
      </c>
      <c r="AR59" s="38" t="s">
        <v>1858</v>
      </c>
      <c r="AS59" s="38" t="s">
        <v>1859</v>
      </c>
    </row>
    <row r="60" spans="3:45" hidden="1">
      <c r="C60" s="47" t="str">
        <f>VLOOKUP(O60,'mã đối tượng'!$C:$F,4,0)</f>
        <v>B</v>
      </c>
      <c r="D60" s="30" t="s">
        <v>950</v>
      </c>
      <c r="E60" s="30" t="s">
        <v>24</v>
      </c>
      <c r="F60" s="31">
        <v>45889</v>
      </c>
      <c r="G60" s="31">
        <v>45889</v>
      </c>
      <c r="H60" s="32" t="s">
        <v>1420</v>
      </c>
      <c r="I60" s="31">
        <v>45889</v>
      </c>
      <c r="J60" s="41" t="s">
        <v>1909</v>
      </c>
      <c r="L60" s="43" t="s">
        <v>25</v>
      </c>
      <c r="M60" s="32" t="s">
        <v>263</v>
      </c>
      <c r="N60" s="33">
        <v>45889</v>
      </c>
      <c r="O60" s="32" t="s">
        <v>1550</v>
      </c>
      <c r="S60" s="32" t="s">
        <v>2106</v>
      </c>
      <c r="V60" s="32" t="s">
        <v>2106</v>
      </c>
      <c r="Y60" s="32" t="s">
        <v>1532</v>
      </c>
      <c r="AB60" s="30" t="s">
        <v>1854</v>
      </c>
      <c r="AC60" s="30" t="s">
        <v>1855</v>
      </c>
      <c r="AE60" s="34">
        <v>2</v>
      </c>
      <c r="AG60" s="34">
        <v>49500</v>
      </c>
      <c r="AH60" s="46">
        <v>99000</v>
      </c>
      <c r="AL60" s="36">
        <v>8</v>
      </c>
      <c r="AN60" s="34">
        <v>7920</v>
      </c>
      <c r="AO60" s="37" t="s">
        <v>1856</v>
      </c>
      <c r="AQ60" s="38" t="s">
        <v>1857</v>
      </c>
      <c r="AR60" s="38" t="s">
        <v>1858</v>
      </c>
      <c r="AS60" s="38" t="s">
        <v>1859</v>
      </c>
    </row>
    <row r="61" spans="3:45" hidden="1">
      <c r="C61" s="47" t="str">
        <f>VLOOKUP(O61,'mã đối tượng'!$C:$F,4,0)</f>
        <v>B</v>
      </c>
      <c r="D61" s="30" t="s">
        <v>950</v>
      </c>
      <c r="E61" s="30" t="s">
        <v>24</v>
      </c>
      <c r="F61" s="31">
        <v>45889</v>
      </c>
      <c r="G61" s="31">
        <v>45889</v>
      </c>
      <c r="H61" s="32" t="s">
        <v>1249</v>
      </c>
      <c r="I61" s="31">
        <v>45889</v>
      </c>
      <c r="J61" s="41" t="s">
        <v>1910</v>
      </c>
      <c r="L61" s="43" t="s">
        <v>25</v>
      </c>
      <c r="M61" s="32" t="s">
        <v>268</v>
      </c>
      <c r="N61" s="33">
        <v>45889</v>
      </c>
      <c r="O61" s="32" t="s">
        <v>1787</v>
      </c>
      <c r="S61" s="32" t="s">
        <v>2107</v>
      </c>
      <c r="V61" s="32" t="s">
        <v>2107</v>
      </c>
      <c r="Y61" s="32" t="s">
        <v>1539</v>
      </c>
      <c r="AB61" s="30" t="s">
        <v>1854</v>
      </c>
      <c r="AC61" s="30" t="s">
        <v>1855</v>
      </c>
      <c r="AE61" s="34">
        <v>3</v>
      </c>
      <c r="AG61" s="34">
        <v>111058</v>
      </c>
      <c r="AH61" s="46">
        <v>333174</v>
      </c>
      <c r="AL61" s="36">
        <v>8</v>
      </c>
      <c r="AN61" s="34">
        <v>26654</v>
      </c>
      <c r="AO61" s="37" t="s">
        <v>1856</v>
      </c>
      <c r="AQ61" s="38" t="s">
        <v>1857</v>
      </c>
      <c r="AR61" s="38" t="s">
        <v>1858</v>
      </c>
      <c r="AS61" s="38" t="s">
        <v>1859</v>
      </c>
    </row>
    <row r="62" spans="3:45">
      <c r="C62" s="47" t="str">
        <f>VLOOKUP(O62,'mã đối tượng'!$C:$F,4,0)</f>
        <v>N</v>
      </c>
      <c r="D62" s="30" t="s">
        <v>950</v>
      </c>
      <c r="E62" s="30" t="s">
        <v>24</v>
      </c>
      <c r="F62" s="31">
        <v>45889</v>
      </c>
      <c r="G62" s="31">
        <v>45889</v>
      </c>
      <c r="H62" s="32" t="s">
        <v>1062</v>
      </c>
      <c r="I62" s="31">
        <v>45889</v>
      </c>
      <c r="J62" s="41" t="s">
        <v>1911</v>
      </c>
      <c r="L62" s="43" t="s">
        <v>25</v>
      </c>
      <c r="M62" s="32" t="s">
        <v>273</v>
      </c>
      <c r="N62" s="33">
        <v>45889</v>
      </c>
      <c r="O62" s="32" t="s">
        <v>1534</v>
      </c>
      <c r="S62" s="32" t="s">
        <v>2108</v>
      </c>
      <c r="V62" s="32" t="s">
        <v>2108</v>
      </c>
      <c r="Y62" s="32" t="s">
        <v>1537</v>
      </c>
      <c r="AB62" s="30" t="s">
        <v>1854</v>
      </c>
      <c r="AC62" s="30" t="s">
        <v>1855</v>
      </c>
      <c r="AE62" s="34">
        <v>3</v>
      </c>
      <c r="AG62" s="34">
        <v>46000</v>
      </c>
      <c r="AH62" s="46">
        <v>138000</v>
      </c>
      <c r="AL62" s="36">
        <v>8</v>
      </c>
      <c r="AN62" s="34">
        <v>11040</v>
      </c>
      <c r="AO62" s="37" t="s">
        <v>1856</v>
      </c>
      <c r="AQ62" s="38" t="s">
        <v>1857</v>
      </c>
      <c r="AR62" s="38" t="s">
        <v>1858</v>
      </c>
      <c r="AS62" s="38" t="s">
        <v>1859</v>
      </c>
    </row>
    <row r="63" spans="3:45">
      <c r="C63" s="47" t="str">
        <f>VLOOKUP(O63,'mã đối tượng'!$C:$F,4,0)</f>
        <v>N</v>
      </c>
      <c r="D63" s="30" t="s">
        <v>950</v>
      </c>
      <c r="E63" s="30" t="s">
        <v>24</v>
      </c>
      <c r="F63" s="31">
        <v>45889</v>
      </c>
      <c r="G63" s="31">
        <v>45889</v>
      </c>
      <c r="H63" s="32" t="s">
        <v>1062</v>
      </c>
      <c r="I63" s="31">
        <v>45889</v>
      </c>
      <c r="J63" s="41" t="s">
        <v>1911</v>
      </c>
      <c r="L63" s="43" t="s">
        <v>25</v>
      </c>
      <c r="M63" s="32" t="s">
        <v>273</v>
      </c>
      <c r="N63" s="33">
        <v>45889</v>
      </c>
      <c r="O63" s="32" t="s">
        <v>1534</v>
      </c>
      <c r="S63" s="32" t="s">
        <v>2108</v>
      </c>
      <c r="V63" s="32" t="s">
        <v>2108</v>
      </c>
      <c r="Y63" s="32" t="s">
        <v>1536</v>
      </c>
      <c r="AB63" s="30" t="s">
        <v>1854</v>
      </c>
      <c r="AC63" s="30" t="s">
        <v>1855</v>
      </c>
      <c r="AE63" s="34">
        <v>1</v>
      </c>
      <c r="AG63" s="34">
        <v>70950</v>
      </c>
      <c r="AH63" s="46">
        <v>70950</v>
      </c>
      <c r="AL63" s="36">
        <v>8</v>
      </c>
      <c r="AN63" s="34">
        <v>5676</v>
      </c>
      <c r="AO63" s="37" t="s">
        <v>1856</v>
      </c>
      <c r="AQ63" s="38" t="s">
        <v>1857</v>
      </c>
      <c r="AR63" s="38" t="s">
        <v>1858</v>
      </c>
      <c r="AS63" s="38" t="s">
        <v>1859</v>
      </c>
    </row>
    <row r="64" spans="3:45">
      <c r="C64" s="47" t="str">
        <f>VLOOKUP(O64,'mã đối tượng'!$C:$F,4,0)</f>
        <v>N</v>
      </c>
      <c r="D64" s="30" t="s">
        <v>950</v>
      </c>
      <c r="E64" s="30" t="s">
        <v>24</v>
      </c>
      <c r="F64" s="31">
        <v>45889</v>
      </c>
      <c r="G64" s="31">
        <v>45889</v>
      </c>
      <c r="H64" s="32" t="s">
        <v>1000</v>
      </c>
      <c r="I64" s="31">
        <v>45889</v>
      </c>
      <c r="J64" s="41" t="s">
        <v>1912</v>
      </c>
      <c r="L64" s="43" t="s">
        <v>25</v>
      </c>
      <c r="M64" s="32" t="s">
        <v>278</v>
      </c>
      <c r="N64" s="33">
        <v>45889</v>
      </c>
      <c r="O64" s="32" t="s">
        <v>1547</v>
      </c>
      <c r="S64" s="32" t="s">
        <v>2109</v>
      </c>
      <c r="V64" s="32" t="s">
        <v>2109</v>
      </c>
      <c r="Y64" s="32" t="s">
        <v>1539</v>
      </c>
      <c r="AB64" s="30" t="s">
        <v>1854</v>
      </c>
      <c r="AC64" s="30" t="s">
        <v>1855</v>
      </c>
      <c r="AE64" s="34">
        <v>1</v>
      </c>
      <c r="AG64" s="34">
        <v>111058</v>
      </c>
      <c r="AH64" s="46">
        <v>111058</v>
      </c>
      <c r="AL64" s="36">
        <v>8</v>
      </c>
      <c r="AN64" s="34">
        <v>8885</v>
      </c>
      <c r="AO64" s="37" t="s">
        <v>1856</v>
      </c>
      <c r="AQ64" s="38" t="s">
        <v>1857</v>
      </c>
      <c r="AR64" s="38" t="s">
        <v>1858</v>
      </c>
      <c r="AS64" s="38" t="s">
        <v>1859</v>
      </c>
    </row>
    <row r="65" spans="3:45" hidden="1">
      <c r="C65" s="47" t="str">
        <f>VLOOKUP(O65,'mã đối tượng'!$C:$F,4,0)</f>
        <v>B</v>
      </c>
      <c r="D65" s="30" t="s">
        <v>950</v>
      </c>
      <c r="E65" s="30" t="s">
        <v>24</v>
      </c>
      <c r="F65" s="31">
        <v>45889</v>
      </c>
      <c r="G65" s="31">
        <v>45889</v>
      </c>
      <c r="H65" s="32" t="s">
        <v>1065</v>
      </c>
      <c r="I65" s="31">
        <v>45889</v>
      </c>
      <c r="J65" s="41" t="s">
        <v>1913</v>
      </c>
      <c r="L65" s="43" t="s">
        <v>25</v>
      </c>
      <c r="M65" s="32" t="s">
        <v>284</v>
      </c>
      <c r="N65" s="33">
        <v>45889</v>
      </c>
      <c r="O65" s="32" t="s">
        <v>1548</v>
      </c>
      <c r="S65" s="32" t="s">
        <v>2110</v>
      </c>
      <c r="V65" s="32" t="s">
        <v>2110</v>
      </c>
      <c r="Y65" s="32" t="s">
        <v>1538</v>
      </c>
      <c r="AB65" s="30" t="s">
        <v>1854</v>
      </c>
      <c r="AC65" s="30" t="s">
        <v>1855</v>
      </c>
      <c r="AE65" s="34">
        <v>3</v>
      </c>
      <c r="AG65" s="34">
        <v>50182</v>
      </c>
      <c r="AH65" s="46">
        <v>150546</v>
      </c>
      <c r="AL65" s="36">
        <v>8</v>
      </c>
      <c r="AN65" s="34">
        <v>12044</v>
      </c>
      <c r="AO65" s="37" t="s">
        <v>1856</v>
      </c>
      <c r="AQ65" s="38" t="s">
        <v>1857</v>
      </c>
      <c r="AR65" s="38" t="s">
        <v>1858</v>
      </c>
      <c r="AS65" s="38" t="s">
        <v>1859</v>
      </c>
    </row>
    <row r="66" spans="3:45" hidden="1">
      <c r="C66" s="47" t="str">
        <f>VLOOKUP(O66,'mã đối tượng'!$C:$F,4,0)</f>
        <v>B</v>
      </c>
      <c r="D66" s="30" t="s">
        <v>950</v>
      </c>
      <c r="E66" s="30" t="s">
        <v>24</v>
      </c>
      <c r="F66" s="31">
        <v>45889</v>
      </c>
      <c r="G66" s="31">
        <v>45889</v>
      </c>
      <c r="H66" s="32" t="s">
        <v>1361</v>
      </c>
      <c r="I66" s="31">
        <v>45889</v>
      </c>
      <c r="J66" s="41" t="s">
        <v>1914</v>
      </c>
      <c r="L66" s="43" t="s">
        <v>25</v>
      </c>
      <c r="M66" s="32" t="s">
        <v>289</v>
      </c>
      <c r="N66" s="33">
        <v>45889</v>
      </c>
      <c r="O66" s="32" t="s">
        <v>1548</v>
      </c>
      <c r="S66" s="32" t="s">
        <v>2111</v>
      </c>
      <c r="V66" s="32" t="s">
        <v>2111</v>
      </c>
      <c r="Y66" s="32" t="s">
        <v>1538</v>
      </c>
      <c r="AB66" s="30" t="s">
        <v>1854</v>
      </c>
      <c r="AC66" s="30" t="s">
        <v>1855</v>
      </c>
      <c r="AE66" s="34">
        <v>1</v>
      </c>
      <c r="AG66" s="34">
        <v>50182</v>
      </c>
      <c r="AH66" s="46">
        <v>50182</v>
      </c>
      <c r="AL66" s="36">
        <v>8</v>
      </c>
      <c r="AN66" s="34">
        <v>4015</v>
      </c>
      <c r="AO66" s="37" t="s">
        <v>1856</v>
      </c>
      <c r="AQ66" s="38" t="s">
        <v>1857</v>
      </c>
      <c r="AR66" s="38" t="s">
        <v>1858</v>
      </c>
      <c r="AS66" s="38" t="s">
        <v>1859</v>
      </c>
    </row>
    <row r="67" spans="3:45" hidden="1">
      <c r="C67" s="47" t="str">
        <f>VLOOKUP(O67,'mã đối tượng'!$C:$F,4,0)</f>
        <v>B</v>
      </c>
      <c r="D67" s="30" t="s">
        <v>950</v>
      </c>
      <c r="E67" s="30" t="s">
        <v>24</v>
      </c>
      <c r="F67" s="31">
        <v>45889</v>
      </c>
      <c r="G67" s="31">
        <v>45889</v>
      </c>
      <c r="H67" s="32" t="s">
        <v>1059</v>
      </c>
      <c r="I67" s="31">
        <v>45889</v>
      </c>
      <c r="J67" s="41" t="s">
        <v>1915</v>
      </c>
      <c r="L67" s="43" t="s">
        <v>25</v>
      </c>
      <c r="M67" s="32" t="s">
        <v>292</v>
      </c>
      <c r="N67" s="33">
        <v>45889</v>
      </c>
      <c r="O67" s="32" t="s">
        <v>1557</v>
      </c>
      <c r="S67" s="32" t="s">
        <v>2112</v>
      </c>
      <c r="V67" s="32" t="s">
        <v>2112</v>
      </c>
      <c r="Y67" s="32" t="s">
        <v>1539</v>
      </c>
      <c r="AB67" s="30" t="s">
        <v>1854</v>
      </c>
      <c r="AC67" s="30" t="s">
        <v>1855</v>
      </c>
      <c r="AE67" s="34">
        <v>1</v>
      </c>
      <c r="AG67" s="34">
        <v>111058</v>
      </c>
      <c r="AH67" s="46">
        <v>111058</v>
      </c>
      <c r="AL67" s="36">
        <v>8</v>
      </c>
      <c r="AN67" s="34">
        <v>8885</v>
      </c>
      <c r="AO67" s="37" t="s">
        <v>1856</v>
      </c>
      <c r="AQ67" s="38" t="s">
        <v>1857</v>
      </c>
      <c r="AR67" s="38" t="s">
        <v>1858</v>
      </c>
      <c r="AS67" s="38" t="s">
        <v>1859</v>
      </c>
    </row>
    <row r="68" spans="3:45" hidden="1">
      <c r="C68" s="47" t="str">
        <f>VLOOKUP(O68,'mã đối tượng'!$C:$F,4,0)</f>
        <v>B</v>
      </c>
      <c r="D68" s="30" t="s">
        <v>950</v>
      </c>
      <c r="E68" s="30" t="s">
        <v>24</v>
      </c>
      <c r="F68" s="31">
        <v>45889</v>
      </c>
      <c r="G68" s="31">
        <v>45889</v>
      </c>
      <c r="H68" s="32" t="s">
        <v>1261</v>
      </c>
      <c r="I68" s="31">
        <v>45889</v>
      </c>
      <c r="J68" s="41" t="s">
        <v>1916</v>
      </c>
      <c r="L68" s="43" t="s">
        <v>25</v>
      </c>
      <c r="M68" s="32" t="s">
        <v>295</v>
      </c>
      <c r="N68" s="33">
        <v>45889</v>
      </c>
      <c r="O68" s="32" t="s">
        <v>1527</v>
      </c>
      <c r="S68" s="32" t="s">
        <v>2113</v>
      </c>
      <c r="V68" s="32" t="s">
        <v>2113</v>
      </c>
      <c r="Y68" s="32" t="s">
        <v>1529</v>
      </c>
      <c r="AB68" s="30" t="s">
        <v>1854</v>
      </c>
      <c r="AC68" s="30" t="s">
        <v>1855</v>
      </c>
      <c r="AE68" s="34">
        <v>3</v>
      </c>
      <c r="AG68" s="34">
        <v>55595</v>
      </c>
      <c r="AH68" s="46">
        <v>166785</v>
      </c>
      <c r="AL68" s="36">
        <v>8</v>
      </c>
      <c r="AN68" s="34">
        <v>13343</v>
      </c>
      <c r="AO68" s="37" t="s">
        <v>1856</v>
      </c>
      <c r="AQ68" s="38" t="s">
        <v>1857</v>
      </c>
      <c r="AR68" s="38" t="s">
        <v>1858</v>
      </c>
      <c r="AS68" s="38" t="s">
        <v>1859</v>
      </c>
    </row>
    <row r="69" spans="3:45" hidden="1">
      <c r="C69" s="47" t="str">
        <f>VLOOKUP(O69,'mã đối tượng'!$C:$F,4,0)</f>
        <v>B</v>
      </c>
      <c r="D69" s="30" t="s">
        <v>950</v>
      </c>
      <c r="E69" s="30" t="s">
        <v>24</v>
      </c>
      <c r="F69" s="31">
        <v>45889</v>
      </c>
      <c r="G69" s="31">
        <v>45889</v>
      </c>
      <c r="H69" s="32" t="s">
        <v>1311</v>
      </c>
      <c r="I69" s="31">
        <v>45889</v>
      </c>
      <c r="J69" s="41" t="s">
        <v>1917</v>
      </c>
      <c r="L69" s="43" t="s">
        <v>25</v>
      </c>
      <c r="M69" s="32" t="s">
        <v>298</v>
      </c>
      <c r="N69" s="33">
        <v>45889</v>
      </c>
      <c r="O69" s="32" t="s">
        <v>1559</v>
      </c>
      <c r="S69" s="32" t="s">
        <v>2114</v>
      </c>
      <c r="V69" s="32" t="s">
        <v>2114</v>
      </c>
      <c r="Y69" s="32" t="s">
        <v>1546</v>
      </c>
      <c r="AB69" s="30" t="s">
        <v>1854</v>
      </c>
      <c r="AC69" s="30" t="s">
        <v>1855</v>
      </c>
      <c r="AE69" s="34">
        <v>2</v>
      </c>
      <c r="AG69" s="34">
        <v>74250</v>
      </c>
      <c r="AH69" s="46">
        <v>148500</v>
      </c>
      <c r="AL69" s="36">
        <v>8</v>
      </c>
      <c r="AN69" s="34">
        <v>11880</v>
      </c>
      <c r="AO69" s="37" t="s">
        <v>1856</v>
      </c>
      <c r="AQ69" s="38" t="s">
        <v>1857</v>
      </c>
      <c r="AR69" s="38" t="s">
        <v>1858</v>
      </c>
      <c r="AS69" s="38" t="s">
        <v>1859</v>
      </c>
    </row>
    <row r="70" spans="3:45" hidden="1">
      <c r="C70" s="47" t="str">
        <f>VLOOKUP(O70,'mã đối tượng'!$C:$F,4,0)</f>
        <v>B</v>
      </c>
      <c r="D70" s="30" t="s">
        <v>950</v>
      </c>
      <c r="E70" s="30" t="s">
        <v>24</v>
      </c>
      <c r="F70" s="31">
        <v>45889</v>
      </c>
      <c r="G70" s="31">
        <v>45889</v>
      </c>
      <c r="H70" s="32" t="s">
        <v>1479</v>
      </c>
      <c r="I70" s="31">
        <v>45889</v>
      </c>
      <c r="J70" s="41" t="s">
        <v>1918</v>
      </c>
      <c r="L70" s="43" t="s">
        <v>25</v>
      </c>
      <c r="M70" s="32" t="s">
        <v>304</v>
      </c>
      <c r="N70" s="33">
        <v>45889</v>
      </c>
      <c r="O70" s="32" t="s">
        <v>1548</v>
      </c>
      <c r="S70" s="32" t="s">
        <v>2115</v>
      </c>
      <c r="V70" s="32" t="s">
        <v>2115</v>
      </c>
      <c r="Y70" s="32" t="s">
        <v>1537</v>
      </c>
      <c r="AB70" s="30" t="s">
        <v>1854</v>
      </c>
      <c r="AC70" s="30" t="s">
        <v>1855</v>
      </c>
      <c r="AE70" s="34">
        <v>1</v>
      </c>
      <c r="AG70" s="34">
        <v>46000</v>
      </c>
      <c r="AH70" s="46">
        <v>46000</v>
      </c>
      <c r="AL70" s="36">
        <v>8</v>
      </c>
      <c r="AN70" s="34">
        <v>3680</v>
      </c>
      <c r="AO70" s="37" t="s">
        <v>1856</v>
      </c>
      <c r="AQ70" s="38" t="s">
        <v>1857</v>
      </c>
      <c r="AR70" s="38" t="s">
        <v>1858</v>
      </c>
      <c r="AS70" s="38" t="s">
        <v>1859</v>
      </c>
    </row>
    <row r="71" spans="3:45" hidden="1">
      <c r="C71" s="47" t="str">
        <f>VLOOKUP(O71,'mã đối tượng'!$C:$F,4,0)</f>
        <v>B</v>
      </c>
      <c r="D71" s="30" t="s">
        <v>950</v>
      </c>
      <c r="E71" s="30" t="s">
        <v>24</v>
      </c>
      <c r="F71" s="31">
        <v>45889</v>
      </c>
      <c r="G71" s="31">
        <v>45889</v>
      </c>
      <c r="H71" s="32" t="s">
        <v>1305</v>
      </c>
      <c r="I71" s="31">
        <v>45889</v>
      </c>
      <c r="J71" s="41" t="s">
        <v>1919</v>
      </c>
      <c r="L71" s="43" t="s">
        <v>25</v>
      </c>
      <c r="M71" s="32" t="s">
        <v>307</v>
      </c>
      <c r="N71" s="33">
        <v>45889</v>
      </c>
      <c r="O71" s="32" t="s">
        <v>1559</v>
      </c>
      <c r="S71" s="32" t="s">
        <v>2116</v>
      </c>
      <c r="V71" s="32" t="s">
        <v>2116</v>
      </c>
      <c r="Y71" s="32" t="s">
        <v>1537</v>
      </c>
      <c r="AB71" s="30" t="s">
        <v>1854</v>
      </c>
      <c r="AC71" s="30" t="s">
        <v>1855</v>
      </c>
      <c r="AE71" s="34">
        <v>4</v>
      </c>
      <c r="AG71" s="34">
        <v>46000</v>
      </c>
      <c r="AH71" s="46">
        <v>184000</v>
      </c>
      <c r="AL71" s="36">
        <v>8</v>
      </c>
      <c r="AN71" s="34">
        <v>14720</v>
      </c>
      <c r="AO71" s="37" t="s">
        <v>1856</v>
      </c>
      <c r="AQ71" s="38" t="s">
        <v>1857</v>
      </c>
      <c r="AR71" s="38" t="s">
        <v>1858</v>
      </c>
      <c r="AS71" s="38" t="s">
        <v>1859</v>
      </c>
    </row>
    <row r="72" spans="3:45" hidden="1">
      <c r="C72" s="47" t="str">
        <f>VLOOKUP(O72,'mã đối tượng'!$C:$F,4,0)</f>
        <v>B</v>
      </c>
      <c r="D72" s="30" t="s">
        <v>950</v>
      </c>
      <c r="E72" s="30" t="s">
        <v>24</v>
      </c>
      <c r="F72" s="31">
        <v>45889</v>
      </c>
      <c r="G72" s="31">
        <v>45889</v>
      </c>
      <c r="H72" s="32" t="s">
        <v>1305</v>
      </c>
      <c r="I72" s="31">
        <v>45889</v>
      </c>
      <c r="J72" s="41" t="s">
        <v>1919</v>
      </c>
      <c r="L72" s="43" t="s">
        <v>25</v>
      </c>
      <c r="M72" s="32" t="s">
        <v>307</v>
      </c>
      <c r="N72" s="33">
        <v>45889</v>
      </c>
      <c r="O72" s="32" t="s">
        <v>1559</v>
      </c>
      <c r="S72" s="32" t="s">
        <v>2116</v>
      </c>
      <c r="V72" s="32" t="s">
        <v>2116</v>
      </c>
      <c r="Y72" s="32" t="s">
        <v>1538</v>
      </c>
      <c r="AB72" s="30" t="s">
        <v>1854</v>
      </c>
      <c r="AC72" s="30" t="s">
        <v>1855</v>
      </c>
      <c r="AE72" s="34">
        <v>3</v>
      </c>
      <c r="AG72" s="34">
        <v>50182</v>
      </c>
      <c r="AH72" s="46">
        <v>150546</v>
      </c>
      <c r="AL72" s="36">
        <v>8</v>
      </c>
      <c r="AN72" s="34">
        <v>12044</v>
      </c>
      <c r="AO72" s="37" t="s">
        <v>1856</v>
      </c>
      <c r="AQ72" s="38" t="s">
        <v>1857</v>
      </c>
      <c r="AR72" s="38" t="s">
        <v>1858</v>
      </c>
      <c r="AS72" s="38" t="s">
        <v>1859</v>
      </c>
    </row>
    <row r="73" spans="3:45" hidden="1">
      <c r="C73" s="47" t="str">
        <f>VLOOKUP(O73,'mã đối tượng'!$C:$F,4,0)</f>
        <v>B</v>
      </c>
      <c r="D73" s="30" t="s">
        <v>950</v>
      </c>
      <c r="E73" s="30" t="s">
        <v>24</v>
      </c>
      <c r="F73" s="31">
        <v>45889</v>
      </c>
      <c r="G73" s="31">
        <v>45889</v>
      </c>
      <c r="H73" s="32" t="s">
        <v>1187</v>
      </c>
      <c r="I73" s="31">
        <v>45889</v>
      </c>
      <c r="J73" s="41" t="s">
        <v>1920</v>
      </c>
      <c r="L73" s="43" t="s">
        <v>25</v>
      </c>
      <c r="M73" s="32" t="s">
        <v>312</v>
      </c>
      <c r="N73" s="33">
        <v>45889</v>
      </c>
      <c r="O73" s="32" t="s">
        <v>1548</v>
      </c>
      <c r="S73" s="32" t="s">
        <v>2117</v>
      </c>
      <c r="V73" s="32" t="s">
        <v>2117</v>
      </c>
      <c r="Y73" s="32" t="s">
        <v>1539</v>
      </c>
      <c r="AB73" s="30" t="s">
        <v>1854</v>
      </c>
      <c r="AC73" s="30" t="s">
        <v>1855</v>
      </c>
      <c r="AE73" s="34">
        <v>2</v>
      </c>
      <c r="AG73" s="34">
        <v>111058</v>
      </c>
      <c r="AH73" s="46">
        <v>222116</v>
      </c>
      <c r="AL73" s="36">
        <v>8</v>
      </c>
      <c r="AN73" s="34">
        <v>17769</v>
      </c>
      <c r="AO73" s="37" t="s">
        <v>1856</v>
      </c>
      <c r="AQ73" s="38" t="s">
        <v>1857</v>
      </c>
      <c r="AR73" s="38" t="s">
        <v>1858</v>
      </c>
      <c r="AS73" s="38" t="s">
        <v>1859</v>
      </c>
    </row>
    <row r="74" spans="3:45">
      <c r="C74" s="47" t="str">
        <f>VLOOKUP(O74,'mã đối tượng'!$C:$F,4,0)</f>
        <v>N</v>
      </c>
      <c r="D74" s="30" t="s">
        <v>950</v>
      </c>
      <c r="E74" s="30" t="s">
        <v>24</v>
      </c>
      <c r="F74" s="31">
        <v>45889</v>
      </c>
      <c r="G74" s="31">
        <v>45889</v>
      </c>
      <c r="H74" s="32" t="s">
        <v>1242</v>
      </c>
      <c r="I74" s="31">
        <v>45889</v>
      </c>
      <c r="J74" s="41" t="s">
        <v>1921</v>
      </c>
      <c r="L74" s="43" t="s">
        <v>25</v>
      </c>
      <c r="M74" s="32" t="s">
        <v>315</v>
      </c>
      <c r="N74" s="33">
        <v>45889</v>
      </c>
      <c r="O74" s="32" t="s">
        <v>1571</v>
      </c>
      <c r="S74" s="32" t="s">
        <v>2092</v>
      </c>
      <c r="V74" s="32" t="s">
        <v>2092</v>
      </c>
      <c r="Y74" s="32" t="s">
        <v>1546</v>
      </c>
      <c r="AB74" s="30" t="s">
        <v>1854</v>
      </c>
      <c r="AC74" s="30" t="s">
        <v>1855</v>
      </c>
      <c r="AE74" s="34">
        <v>2</v>
      </c>
      <c r="AG74" s="34">
        <v>74250</v>
      </c>
      <c r="AH74" s="46">
        <v>148500</v>
      </c>
      <c r="AL74" s="36">
        <v>8</v>
      </c>
      <c r="AN74" s="34">
        <v>11880</v>
      </c>
      <c r="AO74" s="37" t="s">
        <v>1856</v>
      </c>
      <c r="AQ74" s="38" t="s">
        <v>1857</v>
      </c>
      <c r="AR74" s="38" t="s">
        <v>1858</v>
      </c>
      <c r="AS74" s="38" t="s">
        <v>1859</v>
      </c>
    </row>
    <row r="75" spans="3:45" hidden="1">
      <c r="C75" s="47" t="str">
        <f>VLOOKUP(O75,'mã đối tượng'!$C:$F,4,0)</f>
        <v>B</v>
      </c>
      <c r="D75" s="30" t="s">
        <v>950</v>
      </c>
      <c r="E75" s="30" t="s">
        <v>24</v>
      </c>
      <c r="F75" s="31">
        <v>45889</v>
      </c>
      <c r="G75" s="31">
        <v>45889</v>
      </c>
      <c r="H75" s="32" t="s">
        <v>1461</v>
      </c>
      <c r="I75" s="31">
        <v>45889</v>
      </c>
      <c r="J75" s="41" t="s">
        <v>1922</v>
      </c>
      <c r="L75" s="43" t="s">
        <v>25</v>
      </c>
      <c r="M75" s="32" t="s">
        <v>318</v>
      </c>
      <c r="N75" s="33">
        <v>45889</v>
      </c>
      <c r="O75" s="32" t="s">
        <v>1527</v>
      </c>
      <c r="S75" s="32" t="s">
        <v>2118</v>
      </c>
      <c r="V75" s="32" t="s">
        <v>2118</v>
      </c>
      <c r="Y75" s="32" t="s">
        <v>1529</v>
      </c>
      <c r="AB75" s="30" t="s">
        <v>1854</v>
      </c>
      <c r="AC75" s="30" t="s">
        <v>1855</v>
      </c>
      <c r="AE75" s="34">
        <v>1</v>
      </c>
      <c r="AG75" s="34">
        <v>55595</v>
      </c>
      <c r="AH75" s="46">
        <v>55595</v>
      </c>
      <c r="AL75" s="36">
        <v>8</v>
      </c>
      <c r="AN75" s="34">
        <v>4448</v>
      </c>
      <c r="AO75" s="37" t="s">
        <v>1856</v>
      </c>
      <c r="AQ75" s="38" t="s">
        <v>1857</v>
      </c>
      <c r="AR75" s="38" t="s">
        <v>1858</v>
      </c>
      <c r="AS75" s="38" t="s">
        <v>1859</v>
      </c>
    </row>
    <row r="76" spans="3:45">
      <c r="C76" s="47" t="str">
        <f>VLOOKUP(O76,'mã đối tượng'!$C:$F,4,0)</f>
        <v>N</v>
      </c>
      <c r="D76" s="30" t="s">
        <v>950</v>
      </c>
      <c r="E76" s="30" t="s">
        <v>24</v>
      </c>
      <c r="F76" s="31">
        <v>45889</v>
      </c>
      <c r="G76" s="31">
        <v>45889</v>
      </c>
      <c r="H76" s="32" t="s">
        <v>1229</v>
      </c>
      <c r="I76" s="31">
        <v>45889</v>
      </c>
      <c r="J76" s="41" t="s">
        <v>1923</v>
      </c>
      <c r="L76" s="43" t="s">
        <v>25</v>
      </c>
      <c r="M76" s="32" t="s">
        <v>321</v>
      </c>
      <c r="N76" s="33">
        <v>45889</v>
      </c>
      <c r="O76" s="32" t="s">
        <v>1534</v>
      </c>
      <c r="S76" s="32" t="s">
        <v>2119</v>
      </c>
      <c r="V76" s="32" t="s">
        <v>2119</v>
      </c>
      <c r="Y76" s="32" t="s">
        <v>1529</v>
      </c>
      <c r="AB76" s="30" t="s">
        <v>1854</v>
      </c>
      <c r="AC76" s="30" t="s">
        <v>1855</v>
      </c>
      <c r="AE76" s="34">
        <v>2</v>
      </c>
      <c r="AG76" s="34">
        <v>55595</v>
      </c>
      <c r="AH76" s="46">
        <v>111190</v>
      </c>
      <c r="AL76" s="36">
        <v>8</v>
      </c>
      <c r="AN76" s="34">
        <v>8895</v>
      </c>
      <c r="AO76" s="37" t="s">
        <v>1856</v>
      </c>
      <c r="AQ76" s="38" t="s">
        <v>1857</v>
      </c>
      <c r="AR76" s="38" t="s">
        <v>1858</v>
      </c>
      <c r="AS76" s="38" t="s">
        <v>1859</v>
      </c>
    </row>
    <row r="77" spans="3:45">
      <c r="C77" s="47" t="str">
        <f>VLOOKUP(O77,'mã đối tượng'!$C:$F,4,0)</f>
        <v>N</v>
      </c>
      <c r="D77" s="30" t="s">
        <v>950</v>
      </c>
      <c r="E77" s="30" t="s">
        <v>24</v>
      </c>
      <c r="F77" s="31">
        <v>45889</v>
      </c>
      <c r="G77" s="31">
        <v>45889</v>
      </c>
      <c r="H77" s="32" t="s">
        <v>1229</v>
      </c>
      <c r="I77" s="31">
        <v>45889</v>
      </c>
      <c r="J77" s="41" t="s">
        <v>1923</v>
      </c>
      <c r="L77" s="43" t="s">
        <v>25</v>
      </c>
      <c r="M77" s="32" t="s">
        <v>321</v>
      </c>
      <c r="N77" s="33">
        <v>45889</v>
      </c>
      <c r="O77" s="32" t="s">
        <v>1534</v>
      </c>
      <c r="S77" s="32" t="s">
        <v>2119</v>
      </c>
      <c r="V77" s="32" t="s">
        <v>2119</v>
      </c>
      <c r="Y77" s="32" t="s">
        <v>1536</v>
      </c>
      <c r="AB77" s="30" t="s">
        <v>1854</v>
      </c>
      <c r="AC77" s="30" t="s">
        <v>1855</v>
      </c>
      <c r="AE77" s="34">
        <v>1</v>
      </c>
      <c r="AG77" s="34">
        <v>70950</v>
      </c>
      <c r="AH77" s="46">
        <v>70950</v>
      </c>
      <c r="AL77" s="36">
        <v>8</v>
      </c>
      <c r="AN77" s="34">
        <v>5676</v>
      </c>
      <c r="AO77" s="37" t="s">
        <v>1856</v>
      </c>
      <c r="AQ77" s="38" t="s">
        <v>1857</v>
      </c>
      <c r="AR77" s="38" t="s">
        <v>1858</v>
      </c>
      <c r="AS77" s="38" t="s">
        <v>1859</v>
      </c>
    </row>
    <row r="78" spans="3:45">
      <c r="C78" s="47" t="str">
        <f>VLOOKUP(O78,'mã đối tượng'!$C:$F,4,0)</f>
        <v>N</v>
      </c>
      <c r="D78" s="30" t="s">
        <v>950</v>
      </c>
      <c r="E78" s="30" t="s">
        <v>24</v>
      </c>
      <c r="F78" s="31">
        <v>45889</v>
      </c>
      <c r="G78" s="31">
        <v>45889</v>
      </c>
      <c r="H78" s="32" t="s">
        <v>1229</v>
      </c>
      <c r="I78" s="31">
        <v>45889</v>
      </c>
      <c r="J78" s="41" t="s">
        <v>1923</v>
      </c>
      <c r="L78" s="43" t="s">
        <v>25</v>
      </c>
      <c r="M78" s="32" t="s">
        <v>321</v>
      </c>
      <c r="N78" s="33">
        <v>45889</v>
      </c>
      <c r="O78" s="32" t="s">
        <v>1534</v>
      </c>
      <c r="S78" s="32" t="s">
        <v>2119</v>
      </c>
      <c r="V78" s="32" t="s">
        <v>2119</v>
      </c>
      <c r="Y78" s="32" t="s">
        <v>1546</v>
      </c>
      <c r="AB78" s="30" t="s">
        <v>1854</v>
      </c>
      <c r="AC78" s="30" t="s">
        <v>1855</v>
      </c>
      <c r="AE78" s="34">
        <v>1</v>
      </c>
      <c r="AG78" s="34">
        <v>74250</v>
      </c>
      <c r="AH78" s="46">
        <v>74250</v>
      </c>
      <c r="AL78" s="36">
        <v>8</v>
      </c>
      <c r="AN78" s="34">
        <v>5940</v>
      </c>
      <c r="AO78" s="37" t="s">
        <v>1856</v>
      </c>
      <c r="AQ78" s="38" t="s">
        <v>1857</v>
      </c>
      <c r="AR78" s="38" t="s">
        <v>1858</v>
      </c>
      <c r="AS78" s="38" t="s">
        <v>1859</v>
      </c>
    </row>
    <row r="79" spans="3:45">
      <c r="C79" s="47" t="str">
        <f>VLOOKUP(O79,'mã đối tượng'!$C:$F,4,0)</f>
        <v>N</v>
      </c>
      <c r="D79" s="30" t="s">
        <v>950</v>
      </c>
      <c r="E79" s="30" t="s">
        <v>24</v>
      </c>
      <c r="F79" s="31">
        <v>45889</v>
      </c>
      <c r="G79" s="31">
        <v>45889</v>
      </c>
      <c r="H79" s="32" t="s">
        <v>1229</v>
      </c>
      <c r="I79" s="31">
        <v>45889</v>
      </c>
      <c r="J79" s="41" t="s">
        <v>1923</v>
      </c>
      <c r="L79" s="43" t="s">
        <v>25</v>
      </c>
      <c r="M79" s="32" t="s">
        <v>321</v>
      </c>
      <c r="N79" s="33">
        <v>45889</v>
      </c>
      <c r="O79" s="32" t="s">
        <v>1534</v>
      </c>
      <c r="S79" s="32" t="s">
        <v>2119</v>
      </c>
      <c r="V79" s="32" t="s">
        <v>2119</v>
      </c>
      <c r="Y79" s="32" t="s">
        <v>1539</v>
      </c>
      <c r="AB79" s="30" t="s">
        <v>1854</v>
      </c>
      <c r="AC79" s="30" t="s">
        <v>1855</v>
      </c>
      <c r="AE79" s="34">
        <v>1</v>
      </c>
      <c r="AG79" s="34">
        <v>111058</v>
      </c>
      <c r="AH79" s="46">
        <v>111058</v>
      </c>
      <c r="AL79" s="36">
        <v>8</v>
      </c>
      <c r="AN79" s="34">
        <v>8885</v>
      </c>
      <c r="AO79" s="37" t="s">
        <v>1856</v>
      </c>
      <c r="AQ79" s="38" t="s">
        <v>1857</v>
      </c>
      <c r="AR79" s="38" t="s">
        <v>1858</v>
      </c>
      <c r="AS79" s="38" t="s">
        <v>1859</v>
      </c>
    </row>
    <row r="80" spans="3:45">
      <c r="C80" s="47" t="str">
        <f>VLOOKUP(O80,'mã đối tượng'!$C:$F,4,0)</f>
        <v>N</v>
      </c>
      <c r="D80" s="30" t="s">
        <v>950</v>
      </c>
      <c r="E80" s="30" t="s">
        <v>24</v>
      </c>
      <c r="F80" s="31">
        <v>45889</v>
      </c>
      <c r="G80" s="31">
        <v>45889</v>
      </c>
      <c r="H80" s="32" t="s">
        <v>1229</v>
      </c>
      <c r="I80" s="31">
        <v>45889</v>
      </c>
      <c r="J80" s="41" t="s">
        <v>1923</v>
      </c>
      <c r="L80" s="43" t="s">
        <v>25</v>
      </c>
      <c r="M80" s="32" t="s">
        <v>321</v>
      </c>
      <c r="N80" s="33">
        <v>45889</v>
      </c>
      <c r="O80" s="32" t="s">
        <v>1534</v>
      </c>
      <c r="S80" s="32" t="s">
        <v>2119</v>
      </c>
      <c r="V80" s="32" t="s">
        <v>2119</v>
      </c>
      <c r="Y80" s="32" t="s">
        <v>1538</v>
      </c>
      <c r="AB80" s="30" t="s">
        <v>1854</v>
      </c>
      <c r="AC80" s="30" t="s">
        <v>1855</v>
      </c>
      <c r="AE80" s="34">
        <v>2</v>
      </c>
      <c r="AG80" s="34">
        <v>50182</v>
      </c>
      <c r="AH80" s="46">
        <v>100364</v>
      </c>
      <c r="AL80" s="36">
        <v>8</v>
      </c>
      <c r="AN80" s="34">
        <v>8029</v>
      </c>
      <c r="AO80" s="37" t="s">
        <v>1856</v>
      </c>
      <c r="AQ80" s="38" t="s">
        <v>1857</v>
      </c>
      <c r="AR80" s="38" t="s">
        <v>1858</v>
      </c>
      <c r="AS80" s="38" t="s">
        <v>1859</v>
      </c>
    </row>
    <row r="81" spans="3:45" hidden="1">
      <c r="C81" s="47" t="str">
        <f>VLOOKUP(O81,'mã đối tượng'!$C:$F,4,0)</f>
        <v>B</v>
      </c>
      <c r="D81" s="30" t="s">
        <v>950</v>
      </c>
      <c r="E81" s="30" t="s">
        <v>24</v>
      </c>
      <c r="F81" s="31">
        <v>45889</v>
      </c>
      <c r="G81" s="31">
        <v>45889</v>
      </c>
      <c r="H81" s="32" t="s">
        <v>954</v>
      </c>
      <c r="I81" s="31">
        <v>45889</v>
      </c>
      <c r="J81" s="41" t="s">
        <v>1924</v>
      </c>
      <c r="L81" s="43" t="s">
        <v>25</v>
      </c>
      <c r="M81" s="32" t="s">
        <v>326</v>
      </c>
      <c r="N81" s="33">
        <v>45889</v>
      </c>
      <c r="O81" s="32" t="s">
        <v>1527</v>
      </c>
      <c r="S81" s="32" t="s">
        <v>2120</v>
      </c>
      <c r="V81" s="32" t="s">
        <v>2120</v>
      </c>
      <c r="Y81" s="32" t="s">
        <v>1539</v>
      </c>
      <c r="AB81" s="30" t="s">
        <v>1854</v>
      </c>
      <c r="AC81" s="30" t="s">
        <v>1855</v>
      </c>
      <c r="AE81" s="34">
        <v>1</v>
      </c>
      <c r="AG81" s="34">
        <v>111058</v>
      </c>
      <c r="AH81" s="46">
        <v>111058</v>
      </c>
      <c r="AL81" s="36">
        <v>8</v>
      </c>
      <c r="AN81" s="34">
        <v>8885</v>
      </c>
      <c r="AO81" s="37" t="s">
        <v>1856</v>
      </c>
      <c r="AQ81" s="38" t="s">
        <v>1857</v>
      </c>
      <c r="AR81" s="38" t="s">
        <v>1858</v>
      </c>
      <c r="AS81" s="38" t="s">
        <v>1859</v>
      </c>
    </row>
    <row r="82" spans="3:45">
      <c r="C82" s="47" t="str">
        <f>VLOOKUP(O82,'mã đối tượng'!$C:$F,4,0)</f>
        <v>N</v>
      </c>
      <c r="D82" s="30" t="s">
        <v>950</v>
      </c>
      <c r="E82" s="30" t="s">
        <v>24</v>
      </c>
      <c r="F82" s="31">
        <v>45889</v>
      </c>
      <c r="G82" s="31">
        <v>45889</v>
      </c>
      <c r="H82" s="32" t="s">
        <v>1239</v>
      </c>
      <c r="I82" s="31">
        <v>45889</v>
      </c>
      <c r="J82" s="41" t="s">
        <v>1925</v>
      </c>
      <c r="L82" s="43" t="s">
        <v>25</v>
      </c>
      <c r="M82" s="32" t="s">
        <v>329</v>
      </c>
      <c r="N82" s="33">
        <v>45889</v>
      </c>
      <c r="O82" s="32" t="s">
        <v>1534</v>
      </c>
      <c r="S82" s="32" t="s">
        <v>2121</v>
      </c>
      <c r="V82" s="32" t="s">
        <v>2121</v>
      </c>
      <c r="Y82" s="32" t="s">
        <v>1539</v>
      </c>
      <c r="AB82" s="30" t="s">
        <v>1854</v>
      </c>
      <c r="AC82" s="30" t="s">
        <v>1855</v>
      </c>
      <c r="AE82" s="34">
        <v>1</v>
      </c>
      <c r="AG82" s="34">
        <v>111058</v>
      </c>
      <c r="AH82" s="46">
        <v>111058</v>
      </c>
      <c r="AL82" s="36">
        <v>8</v>
      </c>
      <c r="AN82" s="34">
        <v>8885</v>
      </c>
      <c r="AO82" s="37" t="s">
        <v>1856</v>
      </c>
      <c r="AQ82" s="38" t="s">
        <v>1857</v>
      </c>
      <c r="AR82" s="38" t="s">
        <v>1858</v>
      </c>
      <c r="AS82" s="38" t="s">
        <v>1859</v>
      </c>
    </row>
    <row r="83" spans="3:45">
      <c r="C83" s="47" t="str">
        <f>VLOOKUP(O83,'mã đối tượng'!$C:$F,4,0)</f>
        <v>N</v>
      </c>
      <c r="D83" s="30" t="s">
        <v>950</v>
      </c>
      <c r="E83" s="30" t="s">
        <v>24</v>
      </c>
      <c r="F83" s="31">
        <v>45889</v>
      </c>
      <c r="G83" s="31">
        <v>45889</v>
      </c>
      <c r="H83" s="32" t="s">
        <v>1239</v>
      </c>
      <c r="I83" s="31">
        <v>45889</v>
      </c>
      <c r="J83" s="41" t="s">
        <v>1925</v>
      </c>
      <c r="L83" s="43" t="s">
        <v>25</v>
      </c>
      <c r="M83" s="32" t="s">
        <v>329</v>
      </c>
      <c r="N83" s="33">
        <v>45889</v>
      </c>
      <c r="O83" s="32" t="s">
        <v>1534</v>
      </c>
      <c r="S83" s="32" t="s">
        <v>2121</v>
      </c>
      <c r="V83" s="32" t="s">
        <v>2121</v>
      </c>
      <c r="Y83" s="32" t="s">
        <v>1532</v>
      </c>
      <c r="AB83" s="30" t="s">
        <v>1854</v>
      </c>
      <c r="AC83" s="30" t="s">
        <v>1855</v>
      </c>
      <c r="AE83" s="34">
        <v>1</v>
      </c>
      <c r="AG83" s="34">
        <v>49500</v>
      </c>
      <c r="AH83" s="46">
        <v>49500</v>
      </c>
      <c r="AL83" s="36">
        <v>8</v>
      </c>
      <c r="AN83" s="34">
        <v>3960</v>
      </c>
      <c r="AO83" s="37" t="s">
        <v>1856</v>
      </c>
      <c r="AQ83" s="38" t="s">
        <v>1857</v>
      </c>
      <c r="AR83" s="38" t="s">
        <v>1858</v>
      </c>
      <c r="AS83" s="38" t="s">
        <v>1859</v>
      </c>
    </row>
    <row r="84" spans="3:45">
      <c r="C84" s="47" t="str">
        <f>VLOOKUP(O84,'mã đối tượng'!$C:$F,4,0)</f>
        <v>N</v>
      </c>
      <c r="D84" s="30" t="s">
        <v>950</v>
      </c>
      <c r="E84" s="30" t="s">
        <v>24</v>
      </c>
      <c r="F84" s="31">
        <v>45889</v>
      </c>
      <c r="G84" s="31">
        <v>45889</v>
      </c>
      <c r="H84" s="32" t="s">
        <v>1239</v>
      </c>
      <c r="I84" s="31">
        <v>45889</v>
      </c>
      <c r="J84" s="41" t="s">
        <v>1925</v>
      </c>
      <c r="L84" s="43" t="s">
        <v>25</v>
      </c>
      <c r="M84" s="32" t="s">
        <v>329</v>
      </c>
      <c r="N84" s="33">
        <v>45889</v>
      </c>
      <c r="O84" s="32" t="s">
        <v>1534</v>
      </c>
      <c r="S84" s="32" t="s">
        <v>2121</v>
      </c>
      <c r="V84" s="32" t="s">
        <v>2121</v>
      </c>
      <c r="Y84" s="32" t="s">
        <v>1546</v>
      </c>
      <c r="AB84" s="30" t="s">
        <v>1854</v>
      </c>
      <c r="AC84" s="30" t="s">
        <v>1855</v>
      </c>
      <c r="AE84" s="34">
        <v>1</v>
      </c>
      <c r="AG84" s="34">
        <v>74250</v>
      </c>
      <c r="AH84" s="46">
        <v>74250</v>
      </c>
      <c r="AL84" s="36">
        <v>8</v>
      </c>
      <c r="AN84" s="34">
        <v>5940</v>
      </c>
      <c r="AO84" s="37" t="s">
        <v>1856</v>
      </c>
      <c r="AQ84" s="38" t="s">
        <v>1857</v>
      </c>
      <c r="AR84" s="38" t="s">
        <v>1858</v>
      </c>
      <c r="AS84" s="38" t="s">
        <v>1859</v>
      </c>
    </row>
    <row r="85" spans="3:45">
      <c r="C85" s="47" t="str">
        <f>VLOOKUP(O85,'mã đối tượng'!$C:$F,4,0)</f>
        <v>N</v>
      </c>
      <c r="D85" s="30" t="s">
        <v>950</v>
      </c>
      <c r="E85" s="30" t="s">
        <v>24</v>
      </c>
      <c r="F85" s="31">
        <v>45889</v>
      </c>
      <c r="G85" s="31">
        <v>45889</v>
      </c>
      <c r="H85" s="32" t="s">
        <v>1239</v>
      </c>
      <c r="I85" s="31">
        <v>45889</v>
      </c>
      <c r="J85" s="41" t="s">
        <v>1925</v>
      </c>
      <c r="L85" s="43" t="s">
        <v>25</v>
      </c>
      <c r="M85" s="32" t="s">
        <v>329</v>
      </c>
      <c r="N85" s="33">
        <v>45889</v>
      </c>
      <c r="O85" s="32" t="s">
        <v>1534</v>
      </c>
      <c r="S85" s="32" t="s">
        <v>2121</v>
      </c>
      <c r="V85" s="32" t="s">
        <v>2121</v>
      </c>
      <c r="Y85" s="32" t="s">
        <v>1536</v>
      </c>
      <c r="AB85" s="30" t="s">
        <v>1854</v>
      </c>
      <c r="AC85" s="30" t="s">
        <v>1855</v>
      </c>
      <c r="AE85" s="34">
        <v>1</v>
      </c>
      <c r="AG85" s="34">
        <v>70950</v>
      </c>
      <c r="AH85" s="46">
        <v>70950</v>
      </c>
      <c r="AL85" s="36">
        <v>8</v>
      </c>
      <c r="AN85" s="34">
        <v>5676</v>
      </c>
      <c r="AO85" s="37" t="s">
        <v>1856</v>
      </c>
      <c r="AQ85" s="38" t="s">
        <v>1857</v>
      </c>
      <c r="AR85" s="38" t="s">
        <v>1858</v>
      </c>
      <c r="AS85" s="38" t="s">
        <v>1859</v>
      </c>
    </row>
    <row r="86" spans="3:45">
      <c r="C86" s="47" t="str">
        <f>VLOOKUP(O86,'mã đối tượng'!$C:$F,4,0)</f>
        <v>N</v>
      </c>
      <c r="D86" s="30" t="s">
        <v>950</v>
      </c>
      <c r="E86" s="30" t="s">
        <v>24</v>
      </c>
      <c r="F86" s="31">
        <v>45889</v>
      </c>
      <c r="G86" s="31">
        <v>45889</v>
      </c>
      <c r="H86" s="32" t="s">
        <v>1239</v>
      </c>
      <c r="I86" s="31">
        <v>45889</v>
      </c>
      <c r="J86" s="41" t="s">
        <v>1925</v>
      </c>
      <c r="L86" s="43" t="s">
        <v>25</v>
      </c>
      <c r="M86" s="32" t="s">
        <v>329</v>
      </c>
      <c r="N86" s="33">
        <v>45889</v>
      </c>
      <c r="O86" s="32" t="s">
        <v>1534</v>
      </c>
      <c r="S86" s="32" t="s">
        <v>2121</v>
      </c>
      <c r="V86" s="32" t="s">
        <v>2121</v>
      </c>
      <c r="Y86" s="32" t="s">
        <v>1533</v>
      </c>
      <c r="AB86" s="30" t="s">
        <v>1854</v>
      </c>
      <c r="AC86" s="30" t="s">
        <v>1855</v>
      </c>
      <c r="AE86" s="34">
        <v>2</v>
      </c>
      <c r="AG86" s="34">
        <v>111606</v>
      </c>
      <c r="AH86" s="46">
        <v>223212</v>
      </c>
      <c r="AL86" s="36">
        <v>8</v>
      </c>
      <c r="AN86" s="34">
        <v>17857</v>
      </c>
      <c r="AO86" s="37" t="s">
        <v>1856</v>
      </c>
      <c r="AQ86" s="38" t="s">
        <v>1857</v>
      </c>
      <c r="AR86" s="38" t="s">
        <v>1858</v>
      </c>
      <c r="AS86" s="38" t="s">
        <v>1859</v>
      </c>
    </row>
    <row r="87" spans="3:45">
      <c r="C87" s="47" t="str">
        <f>VLOOKUP(O87,'mã đối tượng'!$C:$F,4,0)</f>
        <v>N</v>
      </c>
      <c r="D87" s="30" t="s">
        <v>950</v>
      </c>
      <c r="E87" s="30" t="s">
        <v>24</v>
      </c>
      <c r="F87" s="31">
        <v>45889</v>
      </c>
      <c r="G87" s="31">
        <v>45889</v>
      </c>
      <c r="H87" s="32" t="s">
        <v>1239</v>
      </c>
      <c r="I87" s="31">
        <v>45889</v>
      </c>
      <c r="J87" s="41" t="s">
        <v>1925</v>
      </c>
      <c r="L87" s="43" t="s">
        <v>25</v>
      </c>
      <c r="M87" s="32" t="s">
        <v>329</v>
      </c>
      <c r="N87" s="33">
        <v>45889</v>
      </c>
      <c r="O87" s="32" t="s">
        <v>1534</v>
      </c>
      <c r="S87" s="32" t="s">
        <v>2121</v>
      </c>
      <c r="V87" s="32" t="s">
        <v>2121</v>
      </c>
      <c r="Y87" s="32" t="s">
        <v>1538</v>
      </c>
      <c r="AB87" s="30" t="s">
        <v>1854</v>
      </c>
      <c r="AC87" s="30" t="s">
        <v>1855</v>
      </c>
      <c r="AE87" s="34">
        <v>4</v>
      </c>
      <c r="AG87" s="34">
        <v>50182</v>
      </c>
      <c r="AH87" s="46">
        <v>200728</v>
      </c>
      <c r="AL87" s="36">
        <v>8</v>
      </c>
      <c r="AN87" s="34">
        <v>16058</v>
      </c>
      <c r="AO87" s="37" t="s">
        <v>1856</v>
      </c>
      <c r="AQ87" s="38" t="s">
        <v>1857</v>
      </c>
      <c r="AR87" s="38" t="s">
        <v>1858</v>
      </c>
      <c r="AS87" s="38" t="s">
        <v>1859</v>
      </c>
    </row>
    <row r="88" spans="3:45">
      <c r="C88" s="47" t="str">
        <f>VLOOKUP(O88,'mã đối tượng'!$C:$F,4,0)</f>
        <v>N</v>
      </c>
      <c r="D88" s="30" t="s">
        <v>950</v>
      </c>
      <c r="E88" s="30" t="s">
        <v>24</v>
      </c>
      <c r="F88" s="31">
        <v>45889</v>
      </c>
      <c r="G88" s="31">
        <v>45889</v>
      </c>
      <c r="H88" s="32" t="s">
        <v>1239</v>
      </c>
      <c r="I88" s="31">
        <v>45889</v>
      </c>
      <c r="J88" s="41" t="s">
        <v>1925</v>
      </c>
      <c r="L88" s="43" t="s">
        <v>25</v>
      </c>
      <c r="M88" s="32" t="s">
        <v>329</v>
      </c>
      <c r="N88" s="33">
        <v>45889</v>
      </c>
      <c r="O88" s="32" t="s">
        <v>1534</v>
      </c>
      <c r="S88" s="32" t="s">
        <v>2121</v>
      </c>
      <c r="V88" s="32" t="s">
        <v>2121</v>
      </c>
      <c r="Y88" s="32" t="s">
        <v>1541</v>
      </c>
      <c r="AB88" s="30" t="s">
        <v>1854</v>
      </c>
      <c r="AC88" s="30" t="s">
        <v>1855</v>
      </c>
      <c r="AE88" s="34">
        <v>1</v>
      </c>
      <c r="AG88" s="34">
        <v>73431</v>
      </c>
      <c r="AH88" s="46">
        <v>73431</v>
      </c>
      <c r="AL88" s="36">
        <v>8</v>
      </c>
      <c r="AN88" s="34">
        <v>5874</v>
      </c>
      <c r="AO88" s="37" t="s">
        <v>1856</v>
      </c>
      <c r="AQ88" s="38" t="s">
        <v>1857</v>
      </c>
      <c r="AR88" s="38" t="s">
        <v>1858</v>
      </c>
      <c r="AS88" s="38" t="s">
        <v>1859</v>
      </c>
    </row>
    <row r="89" spans="3:45" hidden="1">
      <c r="C89" s="47" t="str">
        <f>VLOOKUP(O89,'mã đối tượng'!$C:$F,4,0)</f>
        <v>B</v>
      </c>
      <c r="D89" s="30" t="s">
        <v>950</v>
      </c>
      <c r="E89" s="30" t="s">
        <v>24</v>
      </c>
      <c r="F89" s="31">
        <v>45889</v>
      </c>
      <c r="G89" s="31">
        <v>45889</v>
      </c>
      <c r="H89" s="32" t="s">
        <v>1068</v>
      </c>
      <c r="I89" s="31">
        <v>45889</v>
      </c>
      <c r="J89" s="41" t="s">
        <v>1926</v>
      </c>
      <c r="L89" s="43" t="s">
        <v>25</v>
      </c>
      <c r="M89" s="32" t="s">
        <v>334</v>
      </c>
      <c r="N89" s="33">
        <v>45889</v>
      </c>
      <c r="O89" s="32" t="s">
        <v>1557</v>
      </c>
      <c r="S89" s="32" t="s">
        <v>2122</v>
      </c>
      <c r="V89" s="32" t="s">
        <v>2122</v>
      </c>
      <c r="Y89" s="32" t="s">
        <v>1541</v>
      </c>
      <c r="AB89" s="30" t="s">
        <v>1854</v>
      </c>
      <c r="AC89" s="30" t="s">
        <v>1855</v>
      </c>
      <c r="AE89" s="34">
        <v>2</v>
      </c>
      <c r="AG89" s="34">
        <v>73431</v>
      </c>
      <c r="AH89" s="46">
        <v>146862</v>
      </c>
      <c r="AL89" s="36">
        <v>8</v>
      </c>
      <c r="AN89" s="34">
        <v>11749</v>
      </c>
      <c r="AO89" s="37" t="s">
        <v>1856</v>
      </c>
      <c r="AQ89" s="38" t="s">
        <v>1857</v>
      </c>
      <c r="AR89" s="38" t="s">
        <v>1858</v>
      </c>
      <c r="AS89" s="38" t="s">
        <v>1859</v>
      </c>
    </row>
    <row r="90" spans="3:45" hidden="1">
      <c r="C90" s="47" t="str">
        <f>VLOOKUP(O90,'mã đối tượng'!$C:$F,4,0)</f>
        <v>B</v>
      </c>
      <c r="D90" s="30" t="s">
        <v>950</v>
      </c>
      <c r="E90" s="30" t="s">
        <v>24</v>
      </c>
      <c r="F90" s="31">
        <v>45889</v>
      </c>
      <c r="G90" s="31">
        <v>45889</v>
      </c>
      <c r="H90" s="32" t="s">
        <v>1068</v>
      </c>
      <c r="I90" s="31">
        <v>45889</v>
      </c>
      <c r="J90" s="41" t="s">
        <v>1926</v>
      </c>
      <c r="L90" s="43" t="s">
        <v>25</v>
      </c>
      <c r="M90" s="32" t="s">
        <v>334</v>
      </c>
      <c r="N90" s="33">
        <v>45889</v>
      </c>
      <c r="O90" s="32" t="s">
        <v>1557</v>
      </c>
      <c r="S90" s="32" t="s">
        <v>2122</v>
      </c>
      <c r="V90" s="32" t="s">
        <v>2122</v>
      </c>
      <c r="Y90" s="32" t="s">
        <v>1539</v>
      </c>
      <c r="AB90" s="30" t="s">
        <v>1854</v>
      </c>
      <c r="AC90" s="30" t="s">
        <v>1855</v>
      </c>
      <c r="AE90" s="34">
        <v>3</v>
      </c>
      <c r="AG90" s="34">
        <v>111058</v>
      </c>
      <c r="AH90" s="46">
        <v>333174</v>
      </c>
      <c r="AL90" s="36">
        <v>8</v>
      </c>
      <c r="AN90" s="34">
        <v>26654</v>
      </c>
      <c r="AO90" s="37" t="s">
        <v>1856</v>
      </c>
      <c r="AQ90" s="38" t="s">
        <v>1857</v>
      </c>
      <c r="AR90" s="38" t="s">
        <v>1858</v>
      </c>
      <c r="AS90" s="38" t="s">
        <v>1859</v>
      </c>
    </row>
    <row r="91" spans="3:45" hidden="1">
      <c r="C91" s="47" t="str">
        <f>VLOOKUP(O91,'mã đối tượng'!$C:$F,4,0)</f>
        <v>B</v>
      </c>
      <c r="D91" s="30" t="s">
        <v>950</v>
      </c>
      <c r="E91" s="30" t="s">
        <v>24</v>
      </c>
      <c r="F91" s="31">
        <v>45889</v>
      </c>
      <c r="G91" s="31">
        <v>45889</v>
      </c>
      <c r="H91" s="32" t="s">
        <v>1489</v>
      </c>
      <c r="I91" s="31">
        <v>45889</v>
      </c>
      <c r="J91" s="41" t="s">
        <v>1927</v>
      </c>
      <c r="L91" s="43" t="s">
        <v>25</v>
      </c>
      <c r="M91" s="32" t="s">
        <v>339</v>
      </c>
      <c r="N91" s="33">
        <v>45889</v>
      </c>
      <c r="O91" s="32" t="s">
        <v>1563</v>
      </c>
      <c r="S91" s="32" t="s">
        <v>2123</v>
      </c>
      <c r="V91" s="32" t="s">
        <v>2123</v>
      </c>
      <c r="Y91" s="32" t="s">
        <v>1539</v>
      </c>
      <c r="AB91" s="30" t="s">
        <v>1854</v>
      </c>
      <c r="AC91" s="30" t="s">
        <v>1855</v>
      </c>
      <c r="AE91" s="34">
        <v>12</v>
      </c>
      <c r="AG91" s="34">
        <v>111058</v>
      </c>
      <c r="AH91" s="46">
        <v>1332696</v>
      </c>
      <c r="AL91" s="36">
        <v>8</v>
      </c>
      <c r="AN91" s="34">
        <v>106616</v>
      </c>
      <c r="AO91" s="37" t="s">
        <v>1856</v>
      </c>
      <c r="AQ91" s="38" t="s">
        <v>1857</v>
      </c>
      <c r="AR91" s="38" t="s">
        <v>1858</v>
      </c>
      <c r="AS91" s="38" t="s">
        <v>1859</v>
      </c>
    </row>
    <row r="92" spans="3:45" hidden="1">
      <c r="C92" s="47" t="str">
        <f>VLOOKUP(O92,'mã đối tượng'!$C:$F,4,0)</f>
        <v>B</v>
      </c>
      <c r="D92" s="30" t="s">
        <v>950</v>
      </c>
      <c r="E92" s="30" t="s">
        <v>24</v>
      </c>
      <c r="F92" s="31">
        <v>45889</v>
      </c>
      <c r="G92" s="31">
        <v>45889</v>
      </c>
      <c r="H92" s="32" t="s">
        <v>1489</v>
      </c>
      <c r="I92" s="31">
        <v>45889</v>
      </c>
      <c r="J92" s="41" t="s">
        <v>1927</v>
      </c>
      <c r="L92" s="43" t="s">
        <v>25</v>
      </c>
      <c r="M92" s="32" t="s">
        <v>339</v>
      </c>
      <c r="N92" s="33">
        <v>45889</v>
      </c>
      <c r="O92" s="32" t="s">
        <v>1563</v>
      </c>
      <c r="S92" s="32" t="s">
        <v>2123</v>
      </c>
      <c r="V92" s="32" t="s">
        <v>2123</v>
      </c>
      <c r="Y92" s="32" t="s">
        <v>1549</v>
      </c>
      <c r="AB92" s="30" t="s">
        <v>1854</v>
      </c>
      <c r="AC92" s="30" t="s">
        <v>1855</v>
      </c>
      <c r="AE92" s="34">
        <v>9</v>
      </c>
      <c r="AG92" s="34">
        <v>50400</v>
      </c>
      <c r="AH92" s="46">
        <v>453600</v>
      </c>
      <c r="AL92" s="36">
        <v>8</v>
      </c>
      <c r="AN92" s="34">
        <v>36288</v>
      </c>
      <c r="AO92" s="37" t="s">
        <v>1856</v>
      </c>
      <c r="AQ92" s="38" t="s">
        <v>1857</v>
      </c>
      <c r="AR92" s="38" t="s">
        <v>1858</v>
      </c>
      <c r="AS92" s="38" t="s">
        <v>1859</v>
      </c>
    </row>
    <row r="93" spans="3:45" hidden="1">
      <c r="C93" s="47" t="str">
        <f>VLOOKUP(O93,'mã đối tượng'!$C:$F,4,0)</f>
        <v>B</v>
      </c>
      <c r="D93" s="30" t="s">
        <v>950</v>
      </c>
      <c r="E93" s="30" t="s">
        <v>24</v>
      </c>
      <c r="F93" s="31">
        <v>45889</v>
      </c>
      <c r="G93" s="31">
        <v>45889</v>
      </c>
      <c r="H93" s="32" t="s">
        <v>1489</v>
      </c>
      <c r="I93" s="31">
        <v>45889</v>
      </c>
      <c r="J93" s="41" t="s">
        <v>1927</v>
      </c>
      <c r="L93" s="43" t="s">
        <v>25</v>
      </c>
      <c r="M93" s="32" t="s">
        <v>339</v>
      </c>
      <c r="N93" s="33">
        <v>45889</v>
      </c>
      <c r="O93" s="32" t="s">
        <v>1563</v>
      </c>
      <c r="S93" s="32" t="s">
        <v>2123</v>
      </c>
      <c r="V93" s="32" t="s">
        <v>2123</v>
      </c>
      <c r="Y93" s="32" t="s">
        <v>1532</v>
      </c>
      <c r="AB93" s="30" t="s">
        <v>1854</v>
      </c>
      <c r="AC93" s="30" t="s">
        <v>1855</v>
      </c>
      <c r="AE93" s="34">
        <v>6</v>
      </c>
      <c r="AG93" s="34">
        <v>49500</v>
      </c>
      <c r="AH93" s="46">
        <v>297000</v>
      </c>
      <c r="AL93" s="36">
        <v>8</v>
      </c>
      <c r="AN93" s="34">
        <v>23760</v>
      </c>
      <c r="AO93" s="37" t="s">
        <v>1856</v>
      </c>
      <c r="AQ93" s="38" t="s">
        <v>1857</v>
      </c>
      <c r="AR93" s="38" t="s">
        <v>1858</v>
      </c>
      <c r="AS93" s="38" t="s">
        <v>1859</v>
      </c>
    </row>
    <row r="94" spans="3:45" hidden="1">
      <c r="C94" s="47" t="str">
        <f>VLOOKUP(O94,'mã đối tượng'!$C:$F,4,0)</f>
        <v>B</v>
      </c>
      <c r="D94" s="30" t="s">
        <v>950</v>
      </c>
      <c r="E94" s="30" t="s">
        <v>24</v>
      </c>
      <c r="F94" s="31">
        <v>45889</v>
      </c>
      <c r="G94" s="31">
        <v>45889</v>
      </c>
      <c r="H94" s="32" t="s">
        <v>1489</v>
      </c>
      <c r="I94" s="31">
        <v>45889</v>
      </c>
      <c r="J94" s="41" t="s">
        <v>1927</v>
      </c>
      <c r="L94" s="43" t="s">
        <v>25</v>
      </c>
      <c r="M94" s="32" t="s">
        <v>339</v>
      </c>
      <c r="N94" s="33">
        <v>45889</v>
      </c>
      <c r="O94" s="32" t="s">
        <v>1563</v>
      </c>
      <c r="S94" s="32" t="s">
        <v>2123</v>
      </c>
      <c r="V94" s="32" t="s">
        <v>2123</v>
      </c>
      <c r="Y94" s="32" t="s">
        <v>1541</v>
      </c>
      <c r="AB94" s="30" t="s">
        <v>1854</v>
      </c>
      <c r="AC94" s="30" t="s">
        <v>1855</v>
      </c>
      <c r="AE94" s="34">
        <v>3</v>
      </c>
      <c r="AG94" s="34">
        <v>73431</v>
      </c>
      <c r="AH94" s="46">
        <v>220293</v>
      </c>
      <c r="AL94" s="36">
        <v>8</v>
      </c>
      <c r="AN94" s="34">
        <v>17623</v>
      </c>
      <c r="AO94" s="37" t="s">
        <v>1856</v>
      </c>
      <c r="AQ94" s="38" t="s">
        <v>1857</v>
      </c>
      <c r="AR94" s="38" t="s">
        <v>1858</v>
      </c>
      <c r="AS94" s="38" t="s">
        <v>1859</v>
      </c>
    </row>
    <row r="95" spans="3:45" hidden="1">
      <c r="C95" s="47" t="str">
        <f>VLOOKUP(O95,'mã đối tượng'!$C:$F,4,0)</f>
        <v>B</v>
      </c>
      <c r="D95" s="30" t="s">
        <v>950</v>
      </c>
      <c r="E95" s="30" t="s">
        <v>24</v>
      </c>
      <c r="F95" s="31">
        <v>45889</v>
      </c>
      <c r="G95" s="31">
        <v>45889</v>
      </c>
      <c r="H95" s="32" t="s">
        <v>1489</v>
      </c>
      <c r="I95" s="31">
        <v>45889</v>
      </c>
      <c r="J95" s="41" t="s">
        <v>1927</v>
      </c>
      <c r="L95" s="43" t="s">
        <v>25</v>
      </c>
      <c r="M95" s="32" t="s">
        <v>339</v>
      </c>
      <c r="N95" s="33">
        <v>45889</v>
      </c>
      <c r="O95" s="32" t="s">
        <v>1563</v>
      </c>
      <c r="S95" s="32" t="s">
        <v>2123</v>
      </c>
      <c r="V95" s="32" t="s">
        <v>2123</v>
      </c>
      <c r="Y95" s="32" t="s">
        <v>1529</v>
      </c>
      <c r="AB95" s="30" t="s">
        <v>1854</v>
      </c>
      <c r="AC95" s="30" t="s">
        <v>1855</v>
      </c>
      <c r="AE95" s="34">
        <v>2</v>
      </c>
      <c r="AG95" s="34">
        <v>55595</v>
      </c>
      <c r="AH95" s="46">
        <v>111190</v>
      </c>
      <c r="AL95" s="36">
        <v>8</v>
      </c>
      <c r="AN95" s="34">
        <v>8895</v>
      </c>
      <c r="AO95" s="37" t="s">
        <v>1856</v>
      </c>
      <c r="AQ95" s="38" t="s">
        <v>1857</v>
      </c>
      <c r="AR95" s="38" t="s">
        <v>1858</v>
      </c>
      <c r="AS95" s="38" t="s">
        <v>1859</v>
      </c>
    </row>
    <row r="96" spans="3:45" hidden="1">
      <c r="C96" s="47" t="str">
        <f>VLOOKUP(O96,'mã đối tượng'!$C:$F,4,0)</f>
        <v>B</v>
      </c>
      <c r="D96" s="30" t="s">
        <v>950</v>
      </c>
      <c r="E96" s="30" t="s">
        <v>24</v>
      </c>
      <c r="F96" s="31">
        <v>45889</v>
      </c>
      <c r="G96" s="31">
        <v>45889</v>
      </c>
      <c r="H96" s="32" t="s">
        <v>1489</v>
      </c>
      <c r="I96" s="31">
        <v>45889</v>
      </c>
      <c r="J96" s="41" t="s">
        <v>1927</v>
      </c>
      <c r="L96" s="43" t="s">
        <v>25</v>
      </c>
      <c r="M96" s="32" t="s">
        <v>339</v>
      </c>
      <c r="N96" s="33">
        <v>45889</v>
      </c>
      <c r="O96" s="32" t="s">
        <v>1563</v>
      </c>
      <c r="S96" s="32" t="s">
        <v>2123</v>
      </c>
      <c r="V96" s="32" t="s">
        <v>2123</v>
      </c>
      <c r="Y96" s="32" t="s">
        <v>1546</v>
      </c>
      <c r="AB96" s="30" t="s">
        <v>1854</v>
      </c>
      <c r="AC96" s="30" t="s">
        <v>1855</v>
      </c>
      <c r="AE96" s="34">
        <v>1</v>
      </c>
      <c r="AG96" s="34">
        <v>74250</v>
      </c>
      <c r="AH96" s="46">
        <v>74250</v>
      </c>
      <c r="AL96" s="36">
        <v>8</v>
      </c>
      <c r="AN96" s="34">
        <v>5940</v>
      </c>
      <c r="AO96" s="37" t="s">
        <v>1856</v>
      </c>
      <c r="AQ96" s="38" t="s">
        <v>1857</v>
      </c>
      <c r="AR96" s="38" t="s">
        <v>1858</v>
      </c>
      <c r="AS96" s="38" t="s">
        <v>1859</v>
      </c>
    </row>
    <row r="97" spans="3:45" hidden="1">
      <c r="C97" s="47" t="str">
        <f>VLOOKUP(O97,'mã đối tượng'!$C:$F,4,0)</f>
        <v>B</v>
      </c>
      <c r="D97" s="30" t="s">
        <v>950</v>
      </c>
      <c r="E97" s="30" t="s">
        <v>24</v>
      </c>
      <c r="F97" s="31">
        <v>45889</v>
      </c>
      <c r="G97" s="31">
        <v>45889</v>
      </c>
      <c r="H97" s="32" t="s">
        <v>1489</v>
      </c>
      <c r="I97" s="31">
        <v>45889</v>
      </c>
      <c r="J97" s="41" t="s">
        <v>1927</v>
      </c>
      <c r="L97" s="43" t="s">
        <v>25</v>
      </c>
      <c r="M97" s="32" t="s">
        <v>339</v>
      </c>
      <c r="N97" s="33">
        <v>45889</v>
      </c>
      <c r="O97" s="32" t="s">
        <v>1563</v>
      </c>
      <c r="S97" s="32" t="s">
        <v>2123</v>
      </c>
      <c r="V97" s="32" t="s">
        <v>2123</v>
      </c>
      <c r="Y97" s="32" t="s">
        <v>1538</v>
      </c>
      <c r="AB97" s="30" t="s">
        <v>1854</v>
      </c>
      <c r="AC97" s="30" t="s">
        <v>1855</v>
      </c>
      <c r="AE97" s="34">
        <v>1</v>
      </c>
      <c r="AG97" s="34">
        <v>50182</v>
      </c>
      <c r="AH97" s="46">
        <v>50182</v>
      </c>
      <c r="AL97" s="36">
        <v>8</v>
      </c>
      <c r="AN97" s="34">
        <v>4015</v>
      </c>
      <c r="AO97" s="37" t="s">
        <v>1856</v>
      </c>
      <c r="AQ97" s="38" t="s">
        <v>1857</v>
      </c>
      <c r="AR97" s="38" t="s">
        <v>1858</v>
      </c>
      <c r="AS97" s="38" t="s">
        <v>1859</v>
      </c>
    </row>
    <row r="98" spans="3:45" hidden="1">
      <c r="C98" s="47" t="str">
        <f>VLOOKUP(O98,'mã đối tượng'!$C:$F,4,0)</f>
        <v>B</v>
      </c>
      <c r="D98" s="30" t="s">
        <v>950</v>
      </c>
      <c r="E98" s="30" t="s">
        <v>24</v>
      </c>
      <c r="F98" s="31">
        <v>45889</v>
      </c>
      <c r="G98" s="31">
        <v>45889</v>
      </c>
      <c r="H98" s="32" t="s">
        <v>1473</v>
      </c>
      <c r="I98" s="31">
        <v>45889</v>
      </c>
      <c r="J98" s="41" t="s">
        <v>1928</v>
      </c>
      <c r="L98" s="43" t="s">
        <v>25</v>
      </c>
      <c r="M98" s="32" t="s">
        <v>344</v>
      </c>
      <c r="N98" s="33">
        <v>45889</v>
      </c>
      <c r="O98" s="32" t="s">
        <v>1563</v>
      </c>
      <c r="S98" s="32" t="s">
        <v>2124</v>
      </c>
      <c r="V98" s="32" t="s">
        <v>2124</v>
      </c>
      <c r="Y98" s="32" t="s">
        <v>1539</v>
      </c>
      <c r="AB98" s="30" t="s">
        <v>1854</v>
      </c>
      <c r="AC98" s="30" t="s">
        <v>1855</v>
      </c>
      <c r="AE98" s="34">
        <v>1</v>
      </c>
      <c r="AG98" s="34">
        <v>111058</v>
      </c>
      <c r="AH98" s="46">
        <v>111058</v>
      </c>
      <c r="AL98" s="36">
        <v>8</v>
      </c>
      <c r="AN98" s="34">
        <v>8885</v>
      </c>
      <c r="AO98" s="37" t="s">
        <v>1856</v>
      </c>
      <c r="AQ98" s="38" t="s">
        <v>1857</v>
      </c>
      <c r="AR98" s="38" t="s">
        <v>1858</v>
      </c>
      <c r="AS98" s="38" t="s">
        <v>1859</v>
      </c>
    </row>
    <row r="99" spans="3:45" hidden="1">
      <c r="C99" s="47" t="str">
        <f>VLOOKUP(O99,'mã đối tượng'!$C:$F,4,0)</f>
        <v>B</v>
      </c>
      <c r="D99" s="30" t="s">
        <v>950</v>
      </c>
      <c r="E99" s="30" t="s">
        <v>24</v>
      </c>
      <c r="F99" s="31">
        <v>45889</v>
      </c>
      <c r="G99" s="31">
        <v>45889</v>
      </c>
      <c r="H99" s="32" t="s">
        <v>1037</v>
      </c>
      <c r="I99" s="31">
        <v>45889</v>
      </c>
      <c r="J99" s="41" t="s">
        <v>1929</v>
      </c>
      <c r="L99" s="43" t="s">
        <v>25</v>
      </c>
      <c r="M99" s="32" t="s">
        <v>347</v>
      </c>
      <c r="N99" s="33">
        <v>45889</v>
      </c>
      <c r="O99" s="32" t="s">
        <v>1557</v>
      </c>
      <c r="S99" s="32" t="s">
        <v>2112</v>
      </c>
      <c r="V99" s="32" t="s">
        <v>2112</v>
      </c>
      <c r="Y99" s="32" t="s">
        <v>1537</v>
      </c>
      <c r="AB99" s="30" t="s">
        <v>1854</v>
      </c>
      <c r="AC99" s="30" t="s">
        <v>1855</v>
      </c>
      <c r="AE99" s="34">
        <v>1</v>
      </c>
      <c r="AG99" s="34">
        <v>46000</v>
      </c>
      <c r="AH99" s="46">
        <v>46000</v>
      </c>
      <c r="AL99" s="36">
        <v>8</v>
      </c>
      <c r="AN99" s="34">
        <v>3680</v>
      </c>
      <c r="AO99" s="37" t="s">
        <v>1856</v>
      </c>
      <c r="AQ99" s="38" t="s">
        <v>1857</v>
      </c>
      <c r="AR99" s="38" t="s">
        <v>1858</v>
      </c>
      <c r="AS99" s="38" t="s">
        <v>1859</v>
      </c>
    </row>
    <row r="100" spans="3:45" hidden="1">
      <c r="C100" s="47" t="str">
        <f>VLOOKUP(O100,'mã đối tượng'!$C:$F,4,0)</f>
        <v>B</v>
      </c>
      <c r="D100" s="30" t="s">
        <v>950</v>
      </c>
      <c r="E100" s="30" t="s">
        <v>24</v>
      </c>
      <c r="F100" s="31">
        <v>45889</v>
      </c>
      <c r="G100" s="31">
        <v>45889</v>
      </c>
      <c r="H100" s="32" t="s">
        <v>1034</v>
      </c>
      <c r="I100" s="31">
        <v>45889</v>
      </c>
      <c r="J100" s="41" t="s">
        <v>1930</v>
      </c>
      <c r="L100" s="43" t="s">
        <v>25</v>
      </c>
      <c r="M100" s="32" t="s">
        <v>350</v>
      </c>
      <c r="N100" s="33">
        <v>45889</v>
      </c>
      <c r="O100" s="32" t="s">
        <v>1557</v>
      </c>
      <c r="S100" s="32" t="s">
        <v>2125</v>
      </c>
      <c r="V100" s="32" t="s">
        <v>2125</v>
      </c>
      <c r="Y100" s="32" t="s">
        <v>1539</v>
      </c>
      <c r="AB100" s="30" t="s">
        <v>1854</v>
      </c>
      <c r="AC100" s="30" t="s">
        <v>1855</v>
      </c>
      <c r="AE100" s="34">
        <v>1</v>
      </c>
      <c r="AG100" s="34">
        <v>111058</v>
      </c>
      <c r="AH100" s="46">
        <v>111058</v>
      </c>
      <c r="AL100" s="36">
        <v>8</v>
      </c>
      <c r="AN100" s="34">
        <v>8885</v>
      </c>
      <c r="AO100" s="37" t="s">
        <v>1856</v>
      </c>
      <c r="AQ100" s="38" t="s">
        <v>1857</v>
      </c>
      <c r="AR100" s="38" t="s">
        <v>1858</v>
      </c>
      <c r="AS100" s="38" t="s">
        <v>1859</v>
      </c>
    </row>
    <row r="101" spans="3:45">
      <c r="C101" s="47" t="str">
        <f>VLOOKUP(O101,'mã đối tượng'!$C:$F,4,0)</f>
        <v>N</v>
      </c>
      <c r="D101" s="30" t="s">
        <v>950</v>
      </c>
      <c r="E101" s="30" t="s">
        <v>24</v>
      </c>
      <c r="F101" s="31">
        <v>45889</v>
      </c>
      <c r="G101" s="31">
        <v>45889</v>
      </c>
      <c r="H101" s="32" t="s">
        <v>1334</v>
      </c>
      <c r="I101" s="31">
        <v>45889</v>
      </c>
      <c r="J101" s="41" t="s">
        <v>1931</v>
      </c>
      <c r="L101" s="43" t="s">
        <v>25</v>
      </c>
      <c r="M101" s="32" t="s">
        <v>353</v>
      </c>
      <c r="N101" s="33">
        <v>45889</v>
      </c>
      <c r="O101" s="32" t="s">
        <v>1534</v>
      </c>
      <c r="S101" s="32" t="s">
        <v>2126</v>
      </c>
      <c r="V101" s="32" t="s">
        <v>2126</v>
      </c>
      <c r="Y101" s="32" t="s">
        <v>1532</v>
      </c>
      <c r="AB101" s="30" t="s">
        <v>1854</v>
      </c>
      <c r="AC101" s="30" t="s">
        <v>1855</v>
      </c>
      <c r="AE101" s="34">
        <v>2</v>
      </c>
      <c r="AG101" s="34">
        <v>49500</v>
      </c>
      <c r="AH101" s="46">
        <v>99000</v>
      </c>
      <c r="AL101" s="36">
        <v>8</v>
      </c>
      <c r="AN101" s="34">
        <v>7920</v>
      </c>
      <c r="AO101" s="37" t="s">
        <v>1856</v>
      </c>
      <c r="AQ101" s="38" t="s">
        <v>1857</v>
      </c>
      <c r="AR101" s="38" t="s">
        <v>1858</v>
      </c>
      <c r="AS101" s="38" t="s">
        <v>1859</v>
      </c>
    </row>
    <row r="102" spans="3:45">
      <c r="C102" s="47" t="str">
        <f>VLOOKUP(O102,'mã đối tượng'!$C:$F,4,0)</f>
        <v>N</v>
      </c>
      <c r="D102" s="30" t="s">
        <v>950</v>
      </c>
      <c r="E102" s="30" t="s">
        <v>24</v>
      </c>
      <c r="F102" s="31">
        <v>45889</v>
      </c>
      <c r="G102" s="31">
        <v>45889</v>
      </c>
      <c r="H102" s="32" t="s">
        <v>1334</v>
      </c>
      <c r="I102" s="31">
        <v>45889</v>
      </c>
      <c r="J102" s="41" t="s">
        <v>1931</v>
      </c>
      <c r="L102" s="43" t="s">
        <v>25</v>
      </c>
      <c r="M102" s="32" t="s">
        <v>353</v>
      </c>
      <c r="N102" s="33">
        <v>45889</v>
      </c>
      <c r="O102" s="32" t="s">
        <v>1534</v>
      </c>
      <c r="S102" s="32" t="s">
        <v>2126</v>
      </c>
      <c r="V102" s="32" t="s">
        <v>2126</v>
      </c>
      <c r="Y102" s="32" t="s">
        <v>1537</v>
      </c>
      <c r="AB102" s="30" t="s">
        <v>1854</v>
      </c>
      <c r="AC102" s="30" t="s">
        <v>1855</v>
      </c>
      <c r="AE102" s="34">
        <v>3</v>
      </c>
      <c r="AG102" s="34">
        <v>46000</v>
      </c>
      <c r="AH102" s="46">
        <v>138000</v>
      </c>
      <c r="AL102" s="36">
        <v>8</v>
      </c>
      <c r="AN102" s="34">
        <v>11041</v>
      </c>
      <c r="AO102" s="37" t="s">
        <v>1856</v>
      </c>
      <c r="AQ102" s="38" t="s">
        <v>1857</v>
      </c>
      <c r="AR102" s="38" t="s">
        <v>1858</v>
      </c>
      <c r="AS102" s="38" t="s">
        <v>1859</v>
      </c>
    </row>
    <row r="103" spans="3:45">
      <c r="C103" s="47" t="str">
        <f>VLOOKUP(O103,'mã đối tượng'!$C:$F,4,0)</f>
        <v>N</v>
      </c>
      <c r="D103" s="30" t="s">
        <v>950</v>
      </c>
      <c r="E103" s="30" t="s">
        <v>24</v>
      </c>
      <c r="F103" s="31">
        <v>45889</v>
      </c>
      <c r="G103" s="31">
        <v>45889</v>
      </c>
      <c r="H103" s="32" t="s">
        <v>1334</v>
      </c>
      <c r="I103" s="31">
        <v>45889</v>
      </c>
      <c r="J103" s="41" t="s">
        <v>1931</v>
      </c>
      <c r="L103" s="43" t="s">
        <v>25</v>
      </c>
      <c r="M103" s="32" t="s">
        <v>353</v>
      </c>
      <c r="N103" s="33">
        <v>45889</v>
      </c>
      <c r="O103" s="32" t="s">
        <v>1534</v>
      </c>
      <c r="S103" s="32" t="s">
        <v>2126</v>
      </c>
      <c r="V103" s="32" t="s">
        <v>2126</v>
      </c>
      <c r="Y103" s="32" t="s">
        <v>1536</v>
      </c>
      <c r="AB103" s="30" t="s">
        <v>1854</v>
      </c>
      <c r="AC103" s="30" t="s">
        <v>1855</v>
      </c>
      <c r="AE103" s="34">
        <v>3</v>
      </c>
      <c r="AG103" s="34">
        <v>70950</v>
      </c>
      <c r="AH103" s="46">
        <v>212850</v>
      </c>
      <c r="AL103" s="36">
        <v>8</v>
      </c>
      <c r="AN103" s="34">
        <v>17028</v>
      </c>
      <c r="AO103" s="37" t="s">
        <v>1856</v>
      </c>
      <c r="AQ103" s="38" t="s">
        <v>1857</v>
      </c>
      <c r="AR103" s="38" t="s">
        <v>1858</v>
      </c>
      <c r="AS103" s="38" t="s">
        <v>1859</v>
      </c>
    </row>
    <row r="104" spans="3:45">
      <c r="C104" s="47" t="str">
        <f>VLOOKUP(O104,'mã đối tượng'!$C:$F,4,0)</f>
        <v>N</v>
      </c>
      <c r="D104" s="30" t="s">
        <v>950</v>
      </c>
      <c r="E104" s="30" t="s">
        <v>24</v>
      </c>
      <c r="F104" s="31">
        <v>45889</v>
      </c>
      <c r="G104" s="31">
        <v>45889</v>
      </c>
      <c r="H104" s="32" t="s">
        <v>1334</v>
      </c>
      <c r="I104" s="31">
        <v>45889</v>
      </c>
      <c r="J104" s="41" t="s">
        <v>1931</v>
      </c>
      <c r="L104" s="43" t="s">
        <v>25</v>
      </c>
      <c r="M104" s="32" t="s">
        <v>353</v>
      </c>
      <c r="N104" s="33">
        <v>45889</v>
      </c>
      <c r="O104" s="32" t="s">
        <v>1534</v>
      </c>
      <c r="S104" s="32" t="s">
        <v>2126</v>
      </c>
      <c r="V104" s="32" t="s">
        <v>2126</v>
      </c>
      <c r="Y104" s="32" t="s">
        <v>1533</v>
      </c>
      <c r="AB104" s="30" t="s">
        <v>1854</v>
      </c>
      <c r="AC104" s="30" t="s">
        <v>1855</v>
      </c>
      <c r="AE104" s="34">
        <v>3</v>
      </c>
      <c r="AG104" s="34">
        <v>111606</v>
      </c>
      <c r="AH104" s="46">
        <v>334818</v>
      </c>
      <c r="AL104" s="36">
        <v>8</v>
      </c>
      <c r="AN104" s="34">
        <v>26785</v>
      </c>
      <c r="AO104" s="37" t="s">
        <v>1856</v>
      </c>
      <c r="AQ104" s="38" t="s">
        <v>1857</v>
      </c>
      <c r="AR104" s="38" t="s">
        <v>1858</v>
      </c>
      <c r="AS104" s="38" t="s">
        <v>1859</v>
      </c>
    </row>
    <row r="105" spans="3:45">
      <c r="C105" s="47" t="str">
        <f>VLOOKUP(O105,'mã đối tượng'!$C:$F,4,0)</f>
        <v>N</v>
      </c>
      <c r="D105" s="30" t="s">
        <v>950</v>
      </c>
      <c r="E105" s="30" t="s">
        <v>24</v>
      </c>
      <c r="F105" s="31">
        <v>45889</v>
      </c>
      <c r="G105" s="31">
        <v>45889</v>
      </c>
      <c r="H105" s="32" t="s">
        <v>1334</v>
      </c>
      <c r="I105" s="31">
        <v>45889</v>
      </c>
      <c r="J105" s="41" t="s">
        <v>1931</v>
      </c>
      <c r="L105" s="43" t="s">
        <v>25</v>
      </c>
      <c r="M105" s="32" t="s">
        <v>353</v>
      </c>
      <c r="N105" s="33">
        <v>45889</v>
      </c>
      <c r="O105" s="32" t="s">
        <v>1534</v>
      </c>
      <c r="S105" s="32" t="s">
        <v>2126</v>
      </c>
      <c r="V105" s="32" t="s">
        <v>2126</v>
      </c>
      <c r="Y105" s="32" t="s">
        <v>1529</v>
      </c>
      <c r="AB105" s="30" t="s">
        <v>1854</v>
      </c>
      <c r="AC105" s="30" t="s">
        <v>1855</v>
      </c>
      <c r="AE105" s="34">
        <v>3</v>
      </c>
      <c r="AG105" s="34">
        <v>55595</v>
      </c>
      <c r="AH105" s="46">
        <v>166785</v>
      </c>
      <c r="AL105" s="36">
        <v>8</v>
      </c>
      <c r="AN105" s="34">
        <v>13343</v>
      </c>
      <c r="AO105" s="37" t="s">
        <v>1856</v>
      </c>
      <c r="AQ105" s="38" t="s">
        <v>1857</v>
      </c>
      <c r="AR105" s="38" t="s">
        <v>1858</v>
      </c>
      <c r="AS105" s="38" t="s">
        <v>1859</v>
      </c>
    </row>
    <row r="106" spans="3:45">
      <c r="C106" s="47" t="str">
        <f>VLOOKUP(O106,'mã đối tượng'!$C:$F,4,0)</f>
        <v>N</v>
      </c>
      <c r="D106" s="30" t="s">
        <v>950</v>
      </c>
      <c r="E106" s="30" t="s">
        <v>24</v>
      </c>
      <c r="F106" s="31">
        <v>45889</v>
      </c>
      <c r="G106" s="31">
        <v>45889</v>
      </c>
      <c r="H106" s="32" t="s">
        <v>1334</v>
      </c>
      <c r="I106" s="31">
        <v>45889</v>
      </c>
      <c r="J106" s="41" t="s">
        <v>1931</v>
      </c>
      <c r="L106" s="43" t="s">
        <v>25</v>
      </c>
      <c r="M106" s="32" t="s">
        <v>353</v>
      </c>
      <c r="N106" s="33">
        <v>45889</v>
      </c>
      <c r="O106" s="32" t="s">
        <v>1534</v>
      </c>
      <c r="S106" s="32" t="s">
        <v>2126</v>
      </c>
      <c r="V106" s="32" t="s">
        <v>2126</v>
      </c>
      <c r="Y106" s="32" t="s">
        <v>1539</v>
      </c>
      <c r="AB106" s="30" t="s">
        <v>1854</v>
      </c>
      <c r="AC106" s="30" t="s">
        <v>1855</v>
      </c>
      <c r="AE106" s="34">
        <v>7</v>
      </c>
      <c r="AG106" s="34">
        <v>111058</v>
      </c>
      <c r="AH106" s="46">
        <v>777406</v>
      </c>
      <c r="AL106" s="36">
        <v>8</v>
      </c>
      <c r="AN106" s="34">
        <v>62192</v>
      </c>
      <c r="AO106" s="37" t="s">
        <v>1856</v>
      </c>
      <c r="AQ106" s="38" t="s">
        <v>1857</v>
      </c>
      <c r="AR106" s="38" t="s">
        <v>1858</v>
      </c>
      <c r="AS106" s="38" t="s">
        <v>1859</v>
      </c>
    </row>
    <row r="107" spans="3:45">
      <c r="C107" s="47" t="str">
        <f>VLOOKUP(O107,'mã đối tượng'!$C:$F,4,0)</f>
        <v>N</v>
      </c>
      <c r="D107" s="30" t="s">
        <v>950</v>
      </c>
      <c r="E107" s="30" t="s">
        <v>24</v>
      </c>
      <c r="F107" s="31">
        <v>45889</v>
      </c>
      <c r="G107" s="31">
        <v>45889</v>
      </c>
      <c r="H107" s="32" t="s">
        <v>1334</v>
      </c>
      <c r="I107" s="31">
        <v>45889</v>
      </c>
      <c r="J107" s="41" t="s">
        <v>1931</v>
      </c>
      <c r="L107" s="43" t="s">
        <v>25</v>
      </c>
      <c r="M107" s="32" t="s">
        <v>353</v>
      </c>
      <c r="N107" s="33">
        <v>45889</v>
      </c>
      <c r="O107" s="32" t="s">
        <v>1534</v>
      </c>
      <c r="S107" s="32" t="s">
        <v>2126</v>
      </c>
      <c r="V107" s="32" t="s">
        <v>2126</v>
      </c>
      <c r="Y107" s="32" t="s">
        <v>1546</v>
      </c>
      <c r="AB107" s="30" t="s">
        <v>1854</v>
      </c>
      <c r="AC107" s="30" t="s">
        <v>1855</v>
      </c>
      <c r="AE107" s="34">
        <v>7</v>
      </c>
      <c r="AG107" s="34">
        <v>74250</v>
      </c>
      <c r="AH107" s="46">
        <v>519750</v>
      </c>
      <c r="AL107" s="36">
        <v>8</v>
      </c>
      <c r="AN107" s="34">
        <v>41580</v>
      </c>
      <c r="AO107" s="37" t="s">
        <v>1856</v>
      </c>
      <c r="AQ107" s="38" t="s">
        <v>1857</v>
      </c>
      <c r="AR107" s="38" t="s">
        <v>1858</v>
      </c>
      <c r="AS107" s="38" t="s">
        <v>1859</v>
      </c>
    </row>
    <row r="108" spans="3:45">
      <c r="C108" s="47" t="str">
        <f>VLOOKUP(O108,'mã đối tượng'!$C:$F,4,0)</f>
        <v>N</v>
      </c>
      <c r="D108" s="30" t="s">
        <v>950</v>
      </c>
      <c r="E108" s="30" t="s">
        <v>24</v>
      </c>
      <c r="F108" s="31">
        <v>45889</v>
      </c>
      <c r="G108" s="31">
        <v>45889</v>
      </c>
      <c r="H108" s="32" t="s">
        <v>1334</v>
      </c>
      <c r="I108" s="31">
        <v>45889</v>
      </c>
      <c r="J108" s="41" t="s">
        <v>1931</v>
      </c>
      <c r="L108" s="43" t="s">
        <v>25</v>
      </c>
      <c r="M108" s="32" t="s">
        <v>353</v>
      </c>
      <c r="N108" s="33">
        <v>45889</v>
      </c>
      <c r="O108" s="32" t="s">
        <v>1534</v>
      </c>
      <c r="S108" s="32" t="s">
        <v>2126</v>
      </c>
      <c r="V108" s="32" t="s">
        <v>2126</v>
      </c>
      <c r="Y108" s="32" t="s">
        <v>1538</v>
      </c>
      <c r="AB108" s="30" t="s">
        <v>1854</v>
      </c>
      <c r="AC108" s="30" t="s">
        <v>1855</v>
      </c>
      <c r="AE108" s="34">
        <v>8</v>
      </c>
      <c r="AG108" s="34">
        <v>50182</v>
      </c>
      <c r="AH108" s="46">
        <v>401456</v>
      </c>
      <c r="AL108" s="36">
        <v>8</v>
      </c>
      <c r="AN108" s="34">
        <v>32116</v>
      </c>
      <c r="AO108" s="37" t="s">
        <v>1856</v>
      </c>
      <c r="AQ108" s="38" t="s">
        <v>1857</v>
      </c>
      <c r="AR108" s="38" t="s">
        <v>1858</v>
      </c>
      <c r="AS108" s="38" t="s">
        <v>1859</v>
      </c>
    </row>
    <row r="109" spans="3:45">
      <c r="C109" s="47" t="str">
        <f>VLOOKUP(O109,'mã đối tượng'!$C:$F,4,0)</f>
        <v>N</v>
      </c>
      <c r="D109" s="30" t="s">
        <v>950</v>
      </c>
      <c r="E109" s="30" t="s">
        <v>24</v>
      </c>
      <c r="F109" s="31">
        <v>45889</v>
      </c>
      <c r="G109" s="31">
        <v>45889</v>
      </c>
      <c r="H109" s="32" t="s">
        <v>1493</v>
      </c>
      <c r="I109" s="31">
        <v>45889</v>
      </c>
      <c r="J109" s="41" t="s">
        <v>1932</v>
      </c>
      <c r="L109" s="43" t="s">
        <v>25</v>
      </c>
      <c r="M109" s="32" t="s">
        <v>358</v>
      </c>
      <c r="N109" s="33">
        <v>45889</v>
      </c>
      <c r="O109" s="32" t="s">
        <v>1576</v>
      </c>
      <c r="S109" s="32" t="s">
        <v>1869</v>
      </c>
      <c r="V109" s="32" t="s">
        <v>1869</v>
      </c>
      <c r="Y109" s="32" t="s">
        <v>1546</v>
      </c>
      <c r="AB109" s="30" t="s">
        <v>1854</v>
      </c>
      <c r="AC109" s="30" t="s">
        <v>1855</v>
      </c>
      <c r="AE109" s="34">
        <v>1</v>
      </c>
      <c r="AG109" s="34">
        <v>74250</v>
      </c>
      <c r="AH109" s="46">
        <v>74250</v>
      </c>
      <c r="AL109" s="36">
        <v>8</v>
      </c>
      <c r="AN109" s="34">
        <v>5940</v>
      </c>
      <c r="AO109" s="37" t="s">
        <v>1856</v>
      </c>
      <c r="AQ109" s="38" t="s">
        <v>1857</v>
      </c>
      <c r="AR109" s="38" t="s">
        <v>1858</v>
      </c>
      <c r="AS109" s="38" t="s">
        <v>1859</v>
      </c>
    </row>
    <row r="110" spans="3:45" hidden="1">
      <c r="C110" s="47" t="str">
        <f>VLOOKUP(O110,'mã đối tượng'!$C:$F,4,0)</f>
        <v>B</v>
      </c>
      <c r="D110" s="30" t="s">
        <v>950</v>
      </c>
      <c r="E110" s="30" t="s">
        <v>24</v>
      </c>
      <c r="F110" s="31">
        <v>45889</v>
      </c>
      <c r="G110" s="31">
        <v>45889</v>
      </c>
      <c r="H110" s="32" t="s">
        <v>993</v>
      </c>
      <c r="I110" s="31">
        <v>45889</v>
      </c>
      <c r="J110" s="41" t="s">
        <v>1933</v>
      </c>
      <c r="L110" s="43" t="s">
        <v>25</v>
      </c>
      <c r="M110" s="32" t="s">
        <v>364</v>
      </c>
      <c r="N110" s="33">
        <v>45889</v>
      </c>
      <c r="O110" s="32" t="s">
        <v>1557</v>
      </c>
      <c r="S110" s="32" t="s">
        <v>2127</v>
      </c>
      <c r="V110" s="32" t="s">
        <v>2127</v>
      </c>
      <c r="Y110" s="32" t="s">
        <v>1539</v>
      </c>
      <c r="AB110" s="30" t="s">
        <v>1854</v>
      </c>
      <c r="AC110" s="30" t="s">
        <v>1855</v>
      </c>
      <c r="AE110" s="34">
        <v>1</v>
      </c>
      <c r="AG110" s="34">
        <v>111058</v>
      </c>
      <c r="AH110" s="46">
        <v>111058</v>
      </c>
      <c r="AL110" s="36">
        <v>8</v>
      </c>
      <c r="AN110" s="34">
        <v>8885</v>
      </c>
      <c r="AO110" s="37" t="s">
        <v>1856</v>
      </c>
      <c r="AQ110" s="38" t="s">
        <v>1857</v>
      </c>
      <c r="AR110" s="38" t="s">
        <v>1858</v>
      </c>
      <c r="AS110" s="38" t="s">
        <v>1859</v>
      </c>
    </row>
    <row r="111" spans="3:45" hidden="1">
      <c r="C111" s="47" t="str">
        <f>VLOOKUP(O111,'mã đối tượng'!$C:$F,4,0)</f>
        <v>B</v>
      </c>
      <c r="D111" s="30" t="s">
        <v>950</v>
      </c>
      <c r="E111" s="30" t="s">
        <v>24</v>
      </c>
      <c r="F111" s="31">
        <v>45889</v>
      </c>
      <c r="G111" s="31">
        <v>45889</v>
      </c>
      <c r="H111" s="32" t="s">
        <v>1150</v>
      </c>
      <c r="I111" s="31">
        <v>45889</v>
      </c>
      <c r="J111" s="41" t="s">
        <v>1934</v>
      </c>
      <c r="L111" s="43" t="s">
        <v>25</v>
      </c>
      <c r="M111" s="32" t="s">
        <v>367</v>
      </c>
      <c r="N111" s="33">
        <v>45889</v>
      </c>
      <c r="O111" s="32" t="s">
        <v>1550</v>
      </c>
      <c r="S111" s="32" t="s">
        <v>2128</v>
      </c>
      <c r="V111" s="32" t="s">
        <v>2128</v>
      </c>
      <c r="Y111" s="32" t="s">
        <v>1537</v>
      </c>
      <c r="AB111" s="30" t="s">
        <v>1854</v>
      </c>
      <c r="AC111" s="30" t="s">
        <v>1855</v>
      </c>
      <c r="AE111" s="34">
        <v>2</v>
      </c>
      <c r="AG111" s="34">
        <v>46000</v>
      </c>
      <c r="AH111" s="46">
        <v>92000</v>
      </c>
      <c r="AL111" s="36">
        <v>8</v>
      </c>
      <c r="AN111" s="34">
        <v>7360</v>
      </c>
      <c r="AO111" s="37" t="s">
        <v>1856</v>
      </c>
      <c r="AQ111" s="38" t="s">
        <v>1857</v>
      </c>
      <c r="AR111" s="38" t="s">
        <v>1858</v>
      </c>
      <c r="AS111" s="38" t="s">
        <v>1859</v>
      </c>
    </row>
    <row r="112" spans="3:45">
      <c r="C112" s="47" t="str">
        <f>VLOOKUP(O112,'mã đối tượng'!$C:$F,4,0)</f>
        <v>N</v>
      </c>
      <c r="D112" s="30" t="s">
        <v>950</v>
      </c>
      <c r="E112" s="30" t="s">
        <v>24</v>
      </c>
      <c r="F112" s="31">
        <v>45889</v>
      </c>
      <c r="G112" s="31">
        <v>45889</v>
      </c>
      <c r="H112" s="32" t="s">
        <v>1331</v>
      </c>
      <c r="I112" s="31">
        <v>45889</v>
      </c>
      <c r="J112" s="41" t="s">
        <v>1935</v>
      </c>
      <c r="L112" s="43" t="s">
        <v>25</v>
      </c>
      <c r="M112" s="32" t="s">
        <v>372</v>
      </c>
      <c r="N112" s="33">
        <v>45889</v>
      </c>
      <c r="O112" s="32" t="s">
        <v>1644</v>
      </c>
      <c r="S112" s="32" t="s">
        <v>2129</v>
      </c>
      <c r="V112" s="32" t="s">
        <v>2129</v>
      </c>
      <c r="Y112" s="32" t="s">
        <v>1538</v>
      </c>
      <c r="AB112" s="30" t="s">
        <v>1854</v>
      </c>
      <c r="AC112" s="30" t="s">
        <v>1855</v>
      </c>
      <c r="AE112" s="34">
        <v>1</v>
      </c>
      <c r="AG112" s="34">
        <v>50182</v>
      </c>
      <c r="AH112" s="46">
        <v>50182</v>
      </c>
      <c r="AL112" s="36">
        <v>8</v>
      </c>
      <c r="AN112" s="34">
        <v>4015</v>
      </c>
      <c r="AO112" s="37" t="s">
        <v>1856</v>
      </c>
      <c r="AQ112" s="38" t="s">
        <v>1857</v>
      </c>
      <c r="AR112" s="38" t="s">
        <v>1858</v>
      </c>
      <c r="AS112" s="38" t="s">
        <v>1859</v>
      </c>
    </row>
    <row r="113" spans="3:45">
      <c r="C113" s="47" t="str">
        <f>VLOOKUP(O113,'mã đối tượng'!$C:$F,4,0)</f>
        <v>N</v>
      </c>
      <c r="D113" s="30" t="s">
        <v>950</v>
      </c>
      <c r="E113" s="30" t="s">
        <v>24</v>
      </c>
      <c r="F113" s="31">
        <v>45889</v>
      </c>
      <c r="G113" s="31">
        <v>45889</v>
      </c>
      <c r="H113" s="32" t="s">
        <v>966</v>
      </c>
      <c r="I113" s="31">
        <v>45889</v>
      </c>
      <c r="J113" s="41" t="s">
        <v>1936</v>
      </c>
      <c r="L113" s="43" t="s">
        <v>25</v>
      </c>
      <c r="M113" s="32" t="s">
        <v>378</v>
      </c>
      <c r="N113" s="33">
        <v>45889</v>
      </c>
      <c r="O113" s="32" t="s">
        <v>1534</v>
      </c>
      <c r="S113" s="32" t="s">
        <v>2130</v>
      </c>
      <c r="V113" s="32" t="s">
        <v>2130</v>
      </c>
      <c r="Y113" s="32" t="s">
        <v>1541</v>
      </c>
      <c r="AB113" s="30" t="s">
        <v>1854</v>
      </c>
      <c r="AC113" s="30" t="s">
        <v>1855</v>
      </c>
      <c r="AE113" s="34">
        <v>3</v>
      </c>
      <c r="AG113" s="34">
        <v>73431</v>
      </c>
      <c r="AH113" s="46">
        <v>220293</v>
      </c>
      <c r="AL113" s="36">
        <v>8</v>
      </c>
      <c r="AN113" s="34">
        <v>17623</v>
      </c>
      <c r="AO113" s="37" t="s">
        <v>1856</v>
      </c>
      <c r="AQ113" s="38" t="s">
        <v>1857</v>
      </c>
      <c r="AR113" s="38" t="s">
        <v>1858</v>
      </c>
      <c r="AS113" s="38" t="s">
        <v>1859</v>
      </c>
    </row>
    <row r="114" spans="3:45">
      <c r="C114" s="47" t="str">
        <f>VLOOKUP(O114,'mã đối tượng'!$C:$F,4,0)</f>
        <v>N</v>
      </c>
      <c r="D114" s="30" t="s">
        <v>950</v>
      </c>
      <c r="E114" s="30" t="s">
        <v>24</v>
      </c>
      <c r="F114" s="31">
        <v>45889</v>
      </c>
      <c r="G114" s="31">
        <v>45889</v>
      </c>
      <c r="H114" s="32" t="s">
        <v>966</v>
      </c>
      <c r="I114" s="31">
        <v>45889</v>
      </c>
      <c r="J114" s="41" t="s">
        <v>1936</v>
      </c>
      <c r="L114" s="43" t="s">
        <v>25</v>
      </c>
      <c r="M114" s="32" t="s">
        <v>378</v>
      </c>
      <c r="N114" s="33">
        <v>45889</v>
      </c>
      <c r="O114" s="32" t="s">
        <v>1534</v>
      </c>
      <c r="S114" s="32" t="s">
        <v>2130</v>
      </c>
      <c r="V114" s="32" t="s">
        <v>2130</v>
      </c>
      <c r="Y114" s="32" t="s">
        <v>1539</v>
      </c>
      <c r="AB114" s="30" t="s">
        <v>1854</v>
      </c>
      <c r="AC114" s="30" t="s">
        <v>1855</v>
      </c>
      <c r="AE114" s="34">
        <v>3</v>
      </c>
      <c r="AG114" s="34">
        <v>111058</v>
      </c>
      <c r="AH114" s="46">
        <v>333174</v>
      </c>
      <c r="AL114" s="36">
        <v>8</v>
      </c>
      <c r="AN114" s="34">
        <v>26654</v>
      </c>
      <c r="AO114" s="37" t="s">
        <v>1856</v>
      </c>
      <c r="AQ114" s="38" t="s">
        <v>1857</v>
      </c>
      <c r="AR114" s="38" t="s">
        <v>1858</v>
      </c>
      <c r="AS114" s="38" t="s">
        <v>1859</v>
      </c>
    </row>
    <row r="115" spans="3:45">
      <c r="C115" s="47" t="str">
        <f>VLOOKUP(O115,'mã đối tượng'!$C:$F,4,0)</f>
        <v>N</v>
      </c>
      <c r="D115" s="30" t="s">
        <v>950</v>
      </c>
      <c r="E115" s="30" t="s">
        <v>24</v>
      </c>
      <c r="F115" s="31">
        <v>45889</v>
      </c>
      <c r="G115" s="31">
        <v>45889</v>
      </c>
      <c r="H115" s="32" t="s">
        <v>966</v>
      </c>
      <c r="I115" s="31">
        <v>45889</v>
      </c>
      <c r="J115" s="41" t="s">
        <v>1936</v>
      </c>
      <c r="L115" s="43" t="s">
        <v>25</v>
      </c>
      <c r="M115" s="32" t="s">
        <v>378</v>
      </c>
      <c r="N115" s="33">
        <v>45889</v>
      </c>
      <c r="O115" s="32" t="s">
        <v>1534</v>
      </c>
      <c r="S115" s="32" t="s">
        <v>2130</v>
      </c>
      <c r="V115" s="32" t="s">
        <v>2130</v>
      </c>
      <c r="Y115" s="32" t="s">
        <v>1537</v>
      </c>
      <c r="AB115" s="30" t="s">
        <v>1854</v>
      </c>
      <c r="AC115" s="30" t="s">
        <v>1855</v>
      </c>
      <c r="AE115" s="34">
        <v>1</v>
      </c>
      <c r="AG115" s="34">
        <v>46000</v>
      </c>
      <c r="AH115" s="46">
        <v>46000</v>
      </c>
      <c r="AL115" s="36">
        <v>8</v>
      </c>
      <c r="AN115" s="34">
        <v>3680</v>
      </c>
      <c r="AO115" s="37" t="s">
        <v>1856</v>
      </c>
      <c r="AQ115" s="38" t="s">
        <v>1857</v>
      </c>
      <c r="AR115" s="38" t="s">
        <v>1858</v>
      </c>
      <c r="AS115" s="38" t="s">
        <v>1859</v>
      </c>
    </row>
    <row r="116" spans="3:45" hidden="1">
      <c r="C116" s="47" t="str">
        <f>VLOOKUP(O116,'mã đối tượng'!$C:$F,4,0)</f>
        <v>B</v>
      </c>
      <c r="D116" s="30" t="s">
        <v>950</v>
      </c>
      <c r="E116" s="30" t="s">
        <v>24</v>
      </c>
      <c r="F116" s="31">
        <v>45889</v>
      </c>
      <c r="G116" s="31">
        <v>45889</v>
      </c>
      <c r="H116" s="32" t="s">
        <v>1153</v>
      </c>
      <c r="I116" s="31">
        <v>45889</v>
      </c>
      <c r="J116" s="41" t="s">
        <v>1937</v>
      </c>
      <c r="L116" s="43" t="s">
        <v>25</v>
      </c>
      <c r="M116" s="32" t="s">
        <v>383</v>
      </c>
      <c r="N116" s="33">
        <v>45889</v>
      </c>
      <c r="O116" s="32" t="s">
        <v>1548</v>
      </c>
      <c r="S116" s="32" t="s">
        <v>2131</v>
      </c>
      <c r="V116" s="32" t="s">
        <v>2131</v>
      </c>
      <c r="Y116" s="32" t="s">
        <v>1529</v>
      </c>
      <c r="AB116" s="30" t="s">
        <v>1854</v>
      </c>
      <c r="AC116" s="30" t="s">
        <v>1855</v>
      </c>
      <c r="AE116" s="34">
        <v>2</v>
      </c>
      <c r="AG116" s="34">
        <v>55595</v>
      </c>
      <c r="AH116" s="46">
        <v>111190</v>
      </c>
      <c r="AL116" s="36">
        <v>8</v>
      </c>
      <c r="AN116" s="34">
        <v>8895</v>
      </c>
      <c r="AO116" s="37" t="s">
        <v>1856</v>
      </c>
      <c r="AQ116" s="38" t="s">
        <v>1857</v>
      </c>
      <c r="AR116" s="38" t="s">
        <v>1858</v>
      </c>
      <c r="AS116" s="38" t="s">
        <v>1859</v>
      </c>
    </row>
    <row r="117" spans="3:45" hidden="1">
      <c r="C117" s="47" t="str">
        <f>VLOOKUP(O117,'mã đối tượng'!$C:$F,4,0)</f>
        <v>B</v>
      </c>
      <c r="D117" s="30" t="s">
        <v>950</v>
      </c>
      <c r="E117" s="30" t="s">
        <v>24</v>
      </c>
      <c r="F117" s="31">
        <v>45889</v>
      </c>
      <c r="G117" s="31">
        <v>45889</v>
      </c>
      <c r="H117" s="32" t="s">
        <v>1153</v>
      </c>
      <c r="I117" s="31">
        <v>45889</v>
      </c>
      <c r="J117" s="41" t="s">
        <v>1937</v>
      </c>
      <c r="L117" s="43" t="s">
        <v>25</v>
      </c>
      <c r="M117" s="32" t="s">
        <v>383</v>
      </c>
      <c r="N117" s="33">
        <v>45889</v>
      </c>
      <c r="O117" s="32" t="s">
        <v>1548</v>
      </c>
      <c r="S117" s="32" t="s">
        <v>2131</v>
      </c>
      <c r="V117" s="32" t="s">
        <v>2131</v>
      </c>
      <c r="Y117" s="32" t="s">
        <v>1546</v>
      </c>
      <c r="AB117" s="30" t="s">
        <v>1854</v>
      </c>
      <c r="AC117" s="30" t="s">
        <v>1855</v>
      </c>
      <c r="AE117" s="34">
        <v>1</v>
      </c>
      <c r="AG117" s="34">
        <v>74250</v>
      </c>
      <c r="AH117" s="46">
        <v>74250</v>
      </c>
      <c r="AL117" s="36">
        <v>8</v>
      </c>
      <c r="AN117" s="34">
        <v>5940</v>
      </c>
      <c r="AO117" s="37" t="s">
        <v>1856</v>
      </c>
      <c r="AQ117" s="38" t="s">
        <v>1857</v>
      </c>
      <c r="AR117" s="38" t="s">
        <v>1858</v>
      </c>
      <c r="AS117" s="38" t="s">
        <v>1859</v>
      </c>
    </row>
    <row r="118" spans="3:45" hidden="1">
      <c r="C118" s="47" t="str">
        <f>VLOOKUP(O118,'mã đối tượng'!$C:$F,4,0)</f>
        <v>B</v>
      </c>
      <c r="D118" s="30" t="s">
        <v>950</v>
      </c>
      <c r="E118" s="30" t="s">
        <v>24</v>
      </c>
      <c r="F118" s="31">
        <v>45889</v>
      </c>
      <c r="G118" s="31">
        <v>45889</v>
      </c>
      <c r="H118" s="32" t="s">
        <v>1071</v>
      </c>
      <c r="I118" s="31">
        <v>45889</v>
      </c>
      <c r="J118" s="41" t="s">
        <v>1938</v>
      </c>
      <c r="L118" s="43" t="s">
        <v>25</v>
      </c>
      <c r="M118" s="32" t="s">
        <v>388</v>
      </c>
      <c r="N118" s="33">
        <v>45889</v>
      </c>
      <c r="O118" s="32" t="s">
        <v>1548</v>
      </c>
      <c r="S118" s="32" t="s">
        <v>2132</v>
      </c>
      <c r="V118" s="32" t="s">
        <v>2132</v>
      </c>
      <c r="Y118" s="32" t="s">
        <v>1539</v>
      </c>
      <c r="AB118" s="30" t="s">
        <v>1854</v>
      </c>
      <c r="AC118" s="30" t="s">
        <v>1855</v>
      </c>
      <c r="AE118" s="34">
        <v>2</v>
      </c>
      <c r="AG118" s="34">
        <v>111058</v>
      </c>
      <c r="AH118" s="46">
        <v>222116</v>
      </c>
      <c r="AL118" s="36">
        <v>8</v>
      </c>
      <c r="AN118" s="34">
        <v>17769</v>
      </c>
      <c r="AO118" s="37" t="s">
        <v>1856</v>
      </c>
      <c r="AQ118" s="38" t="s">
        <v>1857</v>
      </c>
      <c r="AR118" s="38" t="s">
        <v>1858</v>
      </c>
      <c r="AS118" s="38" t="s">
        <v>1859</v>
      </c>
    </row>
    <row r="119" spans="3:45" hidden="1">
      <c r="C119" s="47" t="str">
        <f>VLOOKUP(O119,'mã đối tượng'!$C:$F,4,0)</f>
        <v>B</v>
      </c>
      <c r="D119" s="30" t="s">
        <v>950</v>
      </c>
      <c r="E119" s="30" t="s">
        <v>24</v>
      </c>
      <c r="F119" s="31">
        <v>45889</v>
      </c>
      <c r="G119" s="31">
        <v>45889</v>
      </c>
      <c r="H119" s="32" t="s">
        <v>1203</v>
      </c>
      <c r="I119" s="31">
        <v>45889</v>
      </c>
      <c r="J119" s="41" t="s">
        <v>1939</v>
      </c>
      <c r="L119" s="43" t="s">
        <v>25</v>
      </c>
      <c r="M119" s="32" t="s">
        <v>391</v>
      </c>
      <c r="N119" s="33">
        <v>45889</v>
      </c>
      <c r="O119" s="32" t="s">
        <v>1559</v>
      </c>
      <c r="S119" s="32" t="s">
        <v>2133</v>
      </c>
      <c r="V119" s="32" t="s">
        <v>2133</v>
      </c>
      <c r="Y119" s="32" t="s">
        <v>1546</v>
      </c>
      <c r="AB119" s="30" t="s">
        <v>1854</v>
      </c>
      <c r="AC119" s="30" t="s">
        <v>1855</v>
      </c>
      <c r="AE119" s="34">
        <v>1</v>
      </c>
      <c r="AG119" s="34">
        <v>74250</v>
      </c>
      <c r="AH119" s="46">
        <v>74250</v>
      </c>
      <c r="AL119" s="36">
        <v>8</v>
      </c>
      <c r="AN119" s="34">
        <v>5940</v>
      </c>
      <c r="AO119" s="37" t="s">
        <v>1856</v>
      </c>
      <c r="AQ119" s="38" t="s">
        <v>1857</v>
      </c>
      <c r="AR119" s="38" t="s">
        <v>1858</v>
      </c>
      <c r="AS119" s="38" t="s">
        <v>1859</v>
      </c>
    </row>
    <row r="120" spans="3:45">
      <c r="C120" s="47" t="str">
        <f>VLOOKUP(O120,'mã đối tượng'!$C:$F,4,0)</f>
        <v>N</v>
      </c>
      <c r="D120" s="30" t="s">
        <v>950</v>
      </c>
      <c r="E120" s="30" t="s">
        <v>24</v>
      </c>
      <c r="F120" s="31">
        <v>45889</v>
      </c>
      <c r="G120" s="31">
        <v>45889</v>
      </c>
      <c r="H120" s="32" t="s">
        <v>1134</v>
      </c>
      <c r="I120" s="31">
        <v>45889</v>
      </c>
      <c r="J120" s="41" t="s">
        <v>1940</v>
      </c>
      <c r="L120" s="43" t="s">
        <v>25</v>
      </c>
      <c r="M120" s="32" t="s">
        <v>394</v>
      </c>
      <c r="N120" s="33">
        <v>45889</v>
      </c>
      <c r="O120" s="32" t="s">
        <v>1534</v>
      </c>
      <c r="S120" s="32" t="s">
        <v>2134</v>
      </c>
      <c r="V120" s="32" t="s">
        <v>2134</v>
      </c>
      <c r="Y120" s="32" t="s">
        <v>1538</v>
      </c>
      <c r="AB120" s="30" t="s">
        <v>1854</v>
      </c>
      <c r="AC120" s="30" t="s">
        <v>1855</v>
      </c>
      <c r="AE120" s="34">
        <v>2</v>
      </c>
      <c r="AG120" s="34">
        <v>50182</v>
      </c>
      <c r="AH120" s="46">
        <v>100364</v>
      </c>
      <c r="AL120" s="36">
        <v>8</v>
      </c>
      <c r="AN120" s="34">
        <v>8029</v>
      </c>
      <c r="AO120" s="37" t="s">
        <v>1856</v>
      </c>
      <c r="AQ120" s="38" t="s">
        <v>1857</v>
      </c>
      <c r="AR120" s="38" t="s">
        <v>1858</v>
      </c>
      <c r="AS120" s="38" t="s">
        <v>1859</v>
      </c>
    </row>
    <row r="121" spans="3:45">
      <c r="C121" s="47" t="str">
        <f>VLOOKUP(O121,'mã đối tượng'!$C:$F,4,0)</f>
        <v>N</v>
      </c>
      <c r="D121" s="30" t="s">
        <v>950</v>
      </c>
      <c r="E121" s="30" t="s">
        <v>24</v>
      </c>
      <c r="F121" s="31">
        <v>45889</v>
      </c>
      <c r="G121" s="31">
        <v>45889</v>
      </c>
      <c r="H121" s="32" t="s">
        <v>1134</v>
      </c>
      <c r="I121" s="31">
        <v>45889</v>
      </c>
      <c r="J121" s="41" t="s">
        <v>1940</v>
      </c>
      <c r="L121" s="43" t="s">
        <v>25</v>
      </c>
      <c r="M121" s="32" t="s">
        <v>394</v>
      </c>
      <c r="N121" s="33">
        <v>45889</v>
      </c>
      <c r="O121" s="32" t="s">
        <v>1534</v>
      </c>
      <c r="S121" s="32" t="s">
        <v>2134</v>
      </c>
      <c r="V121" s="32" t="s">
        <v>2134</v>
      </c>
      <c r="Y121" s="32" t="s">
        <v>1537</v>
      </c>
      <c r="AB121" s="30" t="s">
        <v>1854</v>
      </c>
      <c r="AC121" s="30" t="s">
        <v>1855</v>
      </c>
      <c r="AE121" s="34">
        <v>1</v>
      </c>
      <c r="AG121" s="34">
        <v>46000</v>
      </c>
      <c r="AH121" s="46">
        <v>46000</v>
      </c>
      <c r="AL121" s="36">
        <v>8</v>
      </c>
      <c r="AN121" s="34">
        <v>3681</v>
      </c>
      <c r="AO121" s="37" t="s">
        <v>1856</v>
      </c>
      <c r="AQ121" s="38" t="s">
        <v>1857</v>
      </c>
      <c r="AR121" s="38" t="s">
        <v>1858</v>
      </c>
      <c r="AS121" s="38" t="s">
        <v>1859</v>
      </c>
    </row>
    <row r="122" spans="3:45">
      <c r="C122" s="47" t="str">
        <f>VLOOKUP(O122,'mã đối tượng'!$C:$F,4,0)</f>
        <v>N</v>
      </c>
      <c r="D122" s="30" t="s">
        <v>950</v>
      </c>
      <c r="E122" s="30" t="s">
        <v>24</v>
      </c>
      <c r="F122" s="31">
        <v>45889</v>
      </c>
      <c r="G122" s="31">
        <v>45889</v>
      </c>
      <c r="H122" s="32" t="s">
        <v>1134</v>
      </c>
      <c r="I122" s="31">
        <v>45889</v>
      </c>
      <c r="J122" s="41" t="s">
        <v>1940</v>
      </c>
      <c r="L122" s="43" t="s">
        <v>25</v>
      </c>
      <c r="M122" s="32" t="s">
        <v>394</v>
      </c>
      <c r="N122" s="33">
        <v>45889</v>
      </c>
      <c r="O122" s="32" t="s">
        <v>1534</v>
      </c>
      <c r="S122" s="32" t="s">
        <v>2134</v>
      </c>
      <c r="V122" s="32" t="s">
        <v>2134</v>
      </c>
      <c r="Y122" s="32" t="s">
        <v>1536</v>
      </c>
      <c r="AB122" s="30" t="s">
        <v>1854</v>
      </c>
      <c r="AC122" s="30" t="s">
        <v>1855</v>
      </c>
      <c r="AE122" s="34">
        <v>1</v>
      </c>
      <c r="AG122" s="34">
        <v>70950</v>
      </c>
      <c r="AH122" s="46">
        <v>70950</v>
      </c>
      <c r="AL122" s="36">
        <v>8</v>
      </c>
      <c r="AN122" s="34">
        <v>5676</v>
      </c>
      <c r="AO122" s="37" t="s">
        <v>1856</v>
      </c>
      <c r="AQ122" s="38" t="s">
        <v>1857</v>
      </c>
      <c r="AR122" s="38" t="s">
        <v>1858</v>
      </c>
      <c r="AS122" s="38" t="s">
        <v>1859</v>
      </c>
    </row>
    <row r="123" spans="3:45">
      <c r="C123" s="47" t="str">
        <f>VLOOKUP(O123,'mã đối tượng'!$C:$F,4,0)</f>
        <v>N</v>
      </c>
      <c r="D123" s="30" t="s">
        <v>950</v>
      </c>
      <c r="E123" s="30" t="s">
        <v>24</v>
      </c>
      <c r="F123" s="31">
        <v>45889</v>
      </c>
      <c r="G123" s="31">
        <v>45889</v>
      </c>
      <c r="H123" s="32" t="s">
        <v>1134</v>
      </c>
      <c r="I123" s="31">
        <v>45889</v>
      </c>
      <c r="J123" s="41" t="s">
        <v>1940</v>
      </c>
      <c r="L123" s="43" t="s">
        <v>25</v>
      </c>
      <c r="M123" s="32" t="s">
        <v>394</v>
      </c>
      <c r="N123" s="33">
        <v>45889</v>
      </c>
      <c r="O123" s="32" t="s">
        <v>1534</v>
      </c>
      <c r="S123" s="32" t="s">
        <v>2134</v>
      </c>
      <c r="V123" s="32" t="s">
        <v>2134</v>
      </c>
      <c r="Y123" s="32" t="s">
        <v>1533</v>
      </c>
      <c r="AB123" s="30" t="s">
        <v>1854</v>
      </c>
      <c r="AC123" s="30" t="s">
        <v>1855</v>
      </c>
      <c r="AE123" s="34">
        <v>1</v>
      </c>
      <c r="AG123" s="34">
        <v>111606</v>
      </c>
      <c r="AH123" s="46">
        <v>111606</v>
      </c>
      <c r="AL123" s="36">
        <v>8</v>
      </c>
      <c r="AN123" s="34">
        <v>8928</v>
      </c>
      <c r="AO123" s="37" t="s">
        <v>1856</v>
      </c>
      <c r="AQ123" s="38" t="s">
        <v>1857</v>
      </c>
      <c r="AR123" s="38" t="s">
        <v>1858</v>
      </c>
      <c r="AS123" s="38" t="s">
        <v>1859</v>
      </c>
    </row>
    <row r="124" spans="3:45" hidden="1">
      <c r="C124" s="47" t="str">
        <f>VLOOKUP(O124,'mã đối tượng'!$C:$F,4,0)</f>
        <v>B</v>
      </c>
      <c r="D124" s="30" t="s">
        <v>950</v>
      </c>
      <c r="E124" s="30" t="s">
        <v>24</v>
      </c>
      <c r="F124" s="31">
        <v>45889</v>
      </c>
      <c r="G124" s="31">
        <v>45889</v>
      </c>
      <c r="H124" s="32" t="s">
        <v>1040</v>
      </c>
      <c r="I124" s="31">
        <v>45889</v>
      </c>
      <c r="J124" s="41" t="s">
        <v>1941</v>
      </c>
      <c r="L124" s="43" t="s">
        <v>25</v>
      </c>
      <c r="M124" s="32" t="s">
        <v>399</v>
      </c>
      <c r="N124" s="33">
        <v>45889</v>
      </c>
      <c r="O124" s="32" t="s">
        <v>1548</v>
      </c>
      <c r="S124" s="32" t="s">
        <v>2135</v>
      </c>
      <c r="V124" s="32" t="s">
        <v>2135</v>
      </c>
      <c r="Y124" s="32" t="s">
        <v>1538</v>
      </c>
      <c r="AB124" s="30" t="s">
        <v>1854</v>
      </c>
      <c r="AC124" s="30" t="s">
        <v>1855</v>
      </c>
      <c r="AE124" s="34">
        <v>2</v>
      </c>
      <c r="AG124" s="34">
        <v>50182</v>
      </c>
      <c r="AH124" s="46">
        <v>100364</v>
      </c>
      <c r="AL124" s="36">
        <v>8</v>
      </c>
      <c r="AN124" s="34">
        <v>8029</v>
      </c>
      <c r="AO124" s="37" t="s">
        <v>1856</v>
      </c>
      <c r="AQ124" s="38" t="s">
        <v>1857</v>
      </c>
      <c r="AR124" s="38" t="s">
        <v>1858</v>
      </c>
      <c r="AS124" s="38" t="s">
        <v>1859</v>
      </c>
    </row>
    <row r="125" spans="3:45" hidden="1">
      <c r="C125" s="47" t="str">
        <f>VLOOKUP(O125,'mã đối tượng'!$C:$F,4,0)</f>
        <v>B</v>
      </c>
      <c r="D125" s="30" t="s">
        <v>950</v>
      </c>
      <c r="E125" s="30" t="s">
        <v>24</v>
      </c>
      <c r="F125" s="31">
        <v>45889</v>
      </c>
      <c r="G125" s="31">
        <v>45889</v>
      </c>
      <c r="H125" s="32" t="s">
        <v>1040</v>
      </c>
      <c r="I125" s="31">
        <v>45889</v>
      </c>
      <c r="J125" s="41" t="s">
        <v>1941</v>
      </c>
      <c r="L125" s="43" t="s">
        <v>25</v>
      </c>
      <c r="M125" s="32" t="s">
        <v>399</v>
      </c>
      <c r="N125" s="33">
        <v>45889</v>
      </c>
      <c r="O125" s="32" t="s">
        <v>1548</v>
      </c>
      <c r="S125" s="32" t="s">
        <v>2135</v>
      </c>
      <c r="V125" s="32" t="s">
        <v>2135</v>
      </c>
      <c r="Y125" s="32" t="s">
        <v>1539</v>
      </c>
      <c r="AB125" s="30" t="s">
        <v>1854</v>
      </c>
      <c r="AC125" s="30" t="s">
        <v>1855</v>
      </c>
      <c r="AE125" s="34">
        <v>1</v>
      </c>
      <c r="AG125" s="34">
        <v>111058</v>
      </c>
      <c r="AH125" s="46">
        <v>111058</v>
      </c>
      <c r="AL125" s="36">
        <v>8</v>
      </c>
      <c r="AN125" s="34">
        <v>8885</v>
      </c>
      <c r="AO125" s="37" t="s">
        <v>1856</v>
      </c>
      <c r="AQ125" s="38" t="s">
        <v>1857</v>
      </c>
      <c r="AR125" s="38" t="s">
        <v>1858</v>
      </c>
      <c r="AS125" s="38" t="s">
        <v>1859</v>
      </c>
    </row>
    <row r="126" spans="3:45" hidden="1">
      <c r="C126" s="47" t="str">
        <f>VLOOKUP(O126,'mã đối tượng'!$C:$F,4,0)</f>
        <v>B</v>
      </c>
      <c r="D126" s="30" t="s">
        <v>950</v>
      </c>
      <c r="E126" s="30" t="s">
        <v>24</v>
      </c>
      <c r="F126" s="31">
        <v>45889</v>
      </c>
      <c r="G126" s="31">
        <v>45889</v>
      </c>
      <c r="H126" s="32" t="s">
        <v>1040</v>
      </c>
      <c r="I126" s="31">
        <v>45889</v>
      </c>
      <c r="J126" s="41" t="s">
        <v>1941</v>
      </c>
      <c r="L126" s="43" t="s">
        <v>25</v>
      </c>
      <c r="M126" s="32" t="s">
        <v>399</v>
      </c>
      <c r="N126" s="33">
        <v>45889</v>
      </c>
      <c r="O126" s="32" t="s">
        <v>1548</v>
      </c>
      <c r="S126" s="32" t="s">
        <v>2135</v>
      </c>
      <c r="V126" s="32" t="s">
        <v>2135</v>
      </c>
      <c r="Y126" s="32" t="s">
        <v>1529</v>
      </c>
      <c r="AB126" s="30" t="s">
        <v>1854</v>
      </c>
      <c r="AC126" s="30" t="s">
        <v>1855</v>
      </c>
      <c r="AE126" s="34">
        <v>2</v>
      </c>
      <c r="AG126" s="34">
        <v>55595</v>
      </c>
      <c r="AH126" s="46">
        <v>111190</v>
      </c>
      <c r="AL126" s="36">
        <v>8</v>
      </c>
      <c r="AN126" s="34">
        <v>8895</v>
      </c>
      <c r="AO126" s="37" t="s">
        <v>1856</v>
      </c>
      <c r="AQ126" s="38" t="s">
        <v>1857</v>
      </c>
      <c r="AR126" s="38" t="s">
        <v>1858</v>
      </c>
      <c r="AS126" s="38" t="s">
        <v>1859</v>
      </c>
    </row>
    <row r="127" spans="3:45" hidden="1">
      <c r="C127" s="47" t="str">
        <f>VLOOKUP(O127,'mã đối tượng'!$C:$F,4,0)</f>
        <v>B</v>
      </c>
      <c r="D127" s="30" t="s">
        <v>950</v>
      </c>
      <c r="E127" s="30" t="s">
        <v>24</v>
      </c>
      <c r="F127" s="31">
        <v>45889</v>
      </c>
      <c r="G127" s="31">
        <v>45889</v>
      </c>
      <c r="H127" s="32" t="s">
        <v>1452</v>
      </c>
      <c r="I127" s="31">
        <v>45889</v>
      </c>
      <c r="J127" s="41" t="s">
        <v>1942</v>
      </c>
      <c r="L127" s="43" t="s">
        <v>25</v>
      </c>
      <c r="M127" s="32" t="s">
        <v>404</v>
      </c>
      <c r="N127" s="33">
        <v>45889</v>
      </c>
      <c r="O127" s="32" t="s">
        <v>1545</v>
      </c>
      <c r="S127" s="32" t="s">
        <v>2078</v>
      </c>
      <c r="V127" s="32" t="s">
        <v>2078</v>
      </c>
      <c r="Y127" s="32" t="s">
        <v>1539</v>
      </c>
      <c r="AB127" s="30" t="s">
        <v>1854</v>
      </c>
      <c r="AC127" s="30" t="s">
        <v>1855</v>
      </c>
      <c r="AE127" s="34">
        <v>1</v>
      </c>
      <c r="AG127" s="34">
        <v>111058</v>
      </c>
      <c r="AH127" s="46">
        <v>111058</v>
      </c>
      <c r="AL127" s="36">
        <v>8</v>
      </c>
      <c r="AN127" s="34">
        <v>8885</v>
      </c>
      <c r="AO127" s="37" t="s">
        <v>1856</v>
      </c>
      <c r="AQ127" s="38" t="s">
        <v>1857</v>
      </c>
      <c r="AR127" s="38" t="s">
        <v>1858</v>
      </c>
      <c r="AS127" s="38" t="s">
        <v>1859</v>
      </c>
    </row>
    <row r="128" spans="3:45" hidden="1">
      <c r="C128" s="47" t="str">
        <f>VLOOKUP(O128,'mã đối tượng'!$C:$F,4,0)</f>
        <v>B</v>
      </c>
      <c r="D128" s="30" t="s">
        <v>950</v>
      </c>
      <c r="E128" s="30" t="s">
        <v>24</v>
      </c>
      <c r="F128" s="31">
        <v>45889</v>
      </c>
      <c r="G128" s="31">
        <v>45889</v>
      </c>
      <c r="H128" s="32" t="s">
        <v>1402</v>
      </c>
      <c r="I128" s="31">
        <v>45889</v>
      </c>
      <c r="J128" s="41" t="s">
        <v>1943</v>
      </c>
      <c r="L128" s="43" t="s">
        <v>25</v>
      </c>
      <c r="M128" s="32" t="s">
        <v>407</v>
      </c>
      <c r="N128" s="33">
        <v>45889</v>
      </c>
      <c r="O128" s="32" t="s">
        <v>1548</v>
      </c>
      <c r="S128" s="32" t="s">
        <v>2136</v>
      </c>
      <c r="V128" s="32" t="s">
        <v>2136</v>
      </c>
      <c r="Y128" s="32" t="s">
        <v>1539</v>
      </c>
      <c r="AB128" s="30" t="s">
        <v>1854</v>
      </c>
      <c r="AC128" s="30" t="s">
        <v>1855</v>
      </c>
      <c r="AE128" s="34">
        <v>1</v>
      </c>
      <c r="AG128" s="34">
        <v>111058</v>
      </c>
      <c r="AH128" s="46">
        <v>111058</v>
      </c>
      <c r="AL128" s="36">
        <v>8</v>
      </c>
      <c r="AN128" s="34">
        <v>8885</v>
      </c>
      <c r="AO128" s="37" t="s">
        <v>1856</v>
      </c>
      <c r="AQ128" s="38" t="s">
        <v>1857</v>
      </c>
      <c r="AR128" s="38" t="s">
        <v>1858</v>
      </c>
      <c r="AS128" s="38" t="s">
        <v>1859</v>
      </c>
    </row>
    <row r="129" spans="3:45" hidden="1">
      <c r="C129" s="47" t="str">
        <f>VLOOKUP(O129,'mã đối tượng'!$C:$F,4,0)</f>
        <v>B</v>
      </c>
      <c r="D129" s="30" t="s">
        <v>950</v>
      </c>
      <c r="E129" s="30" t="s">
        <v>24</v>
      </c>
      <c r="F129" s="31">
        <v>45889</v>
      </c>
      <c r="G129" s="31">
        <v>45889</v>
      </c>
      <c r="H129" s="32" t="s">
        <v>1510</v>
      </c>
      <c r="I129" s="31">
        <v>45889</v>
      </c>
      <c r="J129" s="41" t="s">
        <v>1944</v>
      </c>
      <c r="L129" s="43" t="s">
        <v>25</v>
      </c>
      <c r="M129" s="32" t="s">
        <v>410</v>
      </c>
      <c r="N129" s="33">
        <v>45889</v>
      </c>
      <c r="O129" s="32" t="s">
        <v>1568</v>
      </c>
      <c r="S129" s="32" t="s">
        <v>2137</v>
      </c>
      <c r="V129" s="32" t="s">
        <v>2137</v>
      </c>
      <c r="Y129" s="32" t="s">
        <v>1537</v>
      </c>
      <c r="AB129" s="30" t="s">
        <v>1854</v>
      </c>
      <c r="AC129" s="30" t="s">
        <v>1855</v>
      </c>
      <c r="AE129" s="34">
        <v>2</v>
      </c>
      <c r="AG129" s="34">
        <v>46000</v>
      </c>
      <c r="AH129" s="46">
        <v>92000</v>
      </c>
      <c r="AL129" s="36">
        <v>8</v>
      </c>
      <c r="AN129" s="34">
        <v>7360</v>
      </c>
      <c r="AO129" s="37" t="s">
        <v>1856</v>
      </c>
      <c r="AQ129" s="38" t="s">
        <v>1857</v>
      </c>
      <c r="AR129" s="38" t="s">
        <v>1858</v>
      </c>
      <c r="AS129" s="38" t="s">
        <v>1859</v>
      </c>
    </row>
    <row r="130" spans="3:45" hidden="1">
      <c r="C130" s="47" t="str">
        <f>VLOOKUP(O130,'mã đối tượng'!$C:$F,4,0)</f>
        <v>B</v>
      </c>
      <c r="D130" s="30" t="s">
        <v>950</v>
      </c>
      <c r="E130" s="30" t="s">
        <v>24</v>
      </c>
      <c r="F130" s="31">
        <v>45889</v>
      </c>
      <c r="G130" s="31">
        <v>45889</v>
      </c>
      <c r="H130" s="32" t="s">
        <v>1430</v>
      </c>
      <c r="I130" s="31">
        <v>45889</v>
      </c>
      <c r="J130" s="41" t="s">
        <v>1945</v>
      </c>
      <c r="L130" s="43" t="s">
        <v>25</v>
      </c>
      <c r="M130" s="32" t="s">
        <v>416</v>
      </c>
      <c r="N130" s="33">
        <v>45889</v>
      </c>
      <c r="O130" s="32" t="s">
        <v>1545</v>
      </c>
      <c r="S130" s="32" t="s">
        <v>2138</v>
      </c>
      <c r="V130" s="32" t="s">
        <v>2138</v>
      </c>
      <c r="Y130" s="32" t="s">
        <v>1532</v>
      </c>
      <c r="AB130" s="30" t="s">
        <v>1854</v>
      </c>
      <c r="AC130" s="30" t="s">
        <v>1855</v>
      </c>
      <c r="AE130" s="34">
        <v>4</v>
      </c>
      <c r="AG130" s="34">
        <v>49500</v>
      </c>
      <c r="AH130" s="46">
        <v>198000</v>
      </c>
      <c r="AL130" s="36">
        <v>8</v>
      </c>
      <c r="AN130" s="34">
        <v>15840</v>
      </c>
      <c r="AO130" s="37" t="s">
        <v>1856</v>
      </c>
      <c r="AQ130" s="38" t="s">
        <v>1857</v>
      </c>
      <c r="AR130" s="38" t="s">
        <v>1858</v>
      </c>
      <c r="AS130" s="38" t="s">
        <v>1859</v>
      </c>
    </row>
    <row r="131" spans="3:45" hidden="1">
      <c r="C131" s="47" t="str">
        <f>VLOOKUP(O131,'mã đối tượng'!$C:$F,4,0)</f>
        <v>B</v>
      </c>
      <c r="D131" s="30" t="s">
        <v>950</v>
      </c>
      <c r="E131" s="30" t="s">
        <v>24</v>
      </c>
      <c r="F131" s="31">
        <v>45889</v>
      </c>
      <c r="G131" s="31">
        <v>45889</v>
      </c>
      <c r="H131" s="32" t="s">
        <v>1349</v>
      </c>
      <c r="I131" s="31">
        <v>45889</v>
      </c>
      <c r="J131" s="41" t="s">
        <v>1946</v>
      </c>
      <c r="L131" s="43" t="s">
        <v>25</v>
      </c>
      <c r="M131" s="32" t="s">
        <v>421</v>
      </c>
      <c r="N131" s="33">
        <v>45889</v>
      </c>
      <c r="O131" s="32" t="s">
        <v>1563</v>
      </c>
      <c r="S131" s="32" t="s">
        <v>2139</v>
      </c>
      <c r="V131" s="32" t="s">
        <v>2139</v>
      </c>
      <c r="Y131" s="32" t="s">
        <v>1529</v>
      </c>
      <c r="AB131" s="30" t="s">
        <v>1854</v>
      </c>
      <c r="AC131" s="30" t="s">
        <v>1855</v>
      </c>
      <c r="AE131" s="34">
        <v>1</v>
      </c>
      <c r="AG131" s="34">
        <v>55595</v>
      </c>
      <c r="AH131" s="46">
        <v>55595</v>
      </c>
      <c r="AL131" s="36">
        <v>8</v>
      </c>
      <c r="AN131" s="34">
        <v>4448</v>
      </c>
      <c r="AO131" s="37" t="s">
        <v>1856</v>
      </c>
      <c r="AQ131" s="38" t="s">
        <v>1857</v>
      </c>
      <c r="AR131" s="38" t="s">
        <v>1858</v>
      </c>
      <c r="AS131" s="38" t="s">
        <v>1859</v>
      </c>
    </row>
    <row r="132" spans="3:45">
      <c r="C132" s="47" t="str">
        <f>VLOOKUP(O132,'mã đối tượng'!$C:$F,4,0)</f>
        <v>N</v>
      </c>
      <c r="D132" s="30" t="s">
        <v>950</v>
      </c>
      <c r="E132" s="30" t="s">
        <v>24</v>
      </c>
      <c r="F132" s="31">
        <v>45889</v>
      </c>
      <c r="G132" s="31">
        <v>45889</v>
      </c>
      <c r="H132" s="32" t="s">
        <v>1395</v>
      </c>
      <c r="I132" s="31">
        <v>45889</v>
      </c>
      <c r="J132" s="41" t="s">
        <v>1947</v>
      </c>
      <c r="L132" s="43" t="s">
        <v>25</v>
      </c>
      <c r="M132" s="32" t="s">
        <v>424</v>
      </c>
      <c r="N132" s="33">
        <v>45889</v>
      </c>
      <c r="O132" s="32" t="s">
        <v>1547</v>
      </c>
      <c r="S132" s="32" t="s">
        <v>2140</v>
      </c>
      <c r="V132" s="32" t="s">
        <v>2140</v>
      </c>
      <c r="Y132" s="32" t="s">
        <v>1539</v>
      </c>
      <c r="AB132" s="30" t="s">
        <v>1854</v>
      </c>
      <c r="AC132" s="30" t="s">
        <v>1855</v>
      </c>
      <c r="AE132" s="34">
        <v>1</v>
      </c>
      <c r="AG132" s="34">
        <v>111058</v>
      </c>
      <c r="AH132" s="46">
        <v>111058</v>
      </c>
      <c r="AL132" s="36">
        <v>8</v>
      </c>
      <c r="AN132" s="34">
        <v>8885</v>
      </c>
      <c r="AO132" s="37" t="s">
        <v>1856</v>
      </c>
      <c r="AQ132" s="38" t="s">
        <v>1857</v>
      </c>
      <c r="AR132" s="38" t="s">
        <v>1858</v>
      </c>
      <c r="AS132" s="38" t="s">
        <v>1859</v>
      </c>
    </row>
    <row r="133" spans="3:45">
      <c r="C133" s="47" t="str">
        <f>VLOOKUP(O133,'mã đối tượng'!$C:$F,4,0)</f>
        <v>N</v>
      </c>
      <c r="D133" s="30" t="s">
        <v>950</v>
      </c>
      <c r="E133" s="30" t="s">
        <v>24</v>
      </c>
      <c r="F133" s="31">
        <v>45889</v>
      </c>
      <c r="G133" s="31">
        <v>45889</v>
      </c>
      <c r="H133" s="32" t="s">
        <v>964</v>
      </c>
      <c r="I133" s="31">
        <v>45889</v>
      </c>
      <c r="J133" s="41" t="s">
        <v>1948</v>
      </c>
      <c r="L133" s="43" t="s">
        <v>25</v>
      </c>
      <c r="M133" s="32" t="s">
        <v>427</v>
      </c>
      <c r="N133" s="33">
        <v>45889</v>
      </c>
      <c r="O133" s="32" t="s">
        <v>1547</v>
      </c>
      <c r="S133" s="32" t="s">
        <v>2141</v>
      </c>
      <c r="V133" s="32" t="s">
        <v>2141</v>
      </c>
      <c r="Y133" s="32" t="s">
        <v>1546</v>
      </c>
      <c r="AB133" s="30" t="s">
        <v>1854</v>
      </c>
      <c r="AC133" s="30" t="s">
        <v>1855</v>
      </c>
      <c r="AE133" s="34">
        <v>1</v>
      </c>
      <c r="AG133" s="34">
        <v>74250</v>
      </c>
      <c r="AH133" s="46">
        <v>74250</v>
      </c>
      <c r="AL133" s="36">
        <v>8</v>
      </c>
      <c r="AN133" s="34">
        <v>5940</v>
      </c>
      <c r="AO133" s="37" t="s">
        <v>1856</v>
      </c>
      <c r="AQ133" s="38" t="s">
        <v>1857</v>
      </c>
      <c r="AR133" s="38" t="s">
        <v>1858</v>
      </c>
      <c r="AS133" s="38" t="s">
        <v>1859</v>
      </c>
    </row>
    <row r="134" spans="3:45">
      <c r="C134" s="47" t="str">
        <f>VLOOKUP(O134,'mã đối tượng'!$C:$F,4,0)</f>
        <v>N</v>
      </c>
      <c r="D134" s="30" t="s">
        <v>950</v>
      </c>
      <c r="E134" s="30" t="s">
        <v>24</v>
      </c>
      <c r="F134" s="31">
        <v>45889</v>
      </c>
      <c r="G134" s="31">
        <v>45889</v>
      </c>
      <c r="H134" s="32" t="s">
        <v>964</v>
      </c>
      <c r="I134" s="31">
        <v>45889</v>
      </c>
      <c r="J134" s="41" t="s">
        <v>1948</v>
      </c>
      <c r="L134" s="43" t="s">
        <v>25</v>
      </c>
      <c r="M134" s="32" t="s">
        <v>427</v>
      </c>
      <c r="N134" s="33">
        <v>45889</v>
      </c>
      <c r="O134" s="32" t="s">
        <v>1547</v>
      </c>
      <c r="S134" s="32" t="s">
        <v>2141</v>
      </c>
      <c r="V134" s="32" t="s">
        <v>2141</v>
      </c>
      <c r="Y134" s="32" t="s">
        <v>1537</v>
      </c>
      <c r="AB134" s="30" t="s">
        <v>1854</v>
      </c>
      <c r="AC134" s="30" t="s">
        <v>1855</v>
      </c>
      <c r="AE134" s="34">
        <v>1</v>
      </c>
      <c r="AG134" s="34">
        <v>46000</v>
      </c>
      <c r="AH134" s="46">
        <v>46000</v>
      </c>
      <c r="AL134" s="36">
        <v>8</v>
      </c>
      <c r="AN134" s="34">
        <v>3680</v>
      </c>
      <c r="AO134" s="37" t="s">
        <v>1856</v>
      </c>
      <c r="AQ134" s="38" t="s">
        <v>1857</v>
      </c>
      <c r="AR134" s="38" t="s">
        <v>1858</v>
      </c>
      <c r="AS134" s="38" t="s">
        <v>1859</v>
      </c>
    </row>
    <row r="135" spans="3:45" hidden="1">
      <c r="C135" s="47" t="str">
        <f>VLOOKUP(O135,'mã đối tượng'!$C:$F,4,0)</f>
        <v>B</v>
      </c>
      <c r="D135" s="30" t="s">
        <v>950</v>
      </c>
      <c r="E135" s="30" t="s">
        <v>24</v>
      </c>
      <c r="F135" s="31">
        <v>45889</v>
      </c>
      <c r="G135" s="31">
        <v>45889</v>
      </c>
      <c r="H135" s="32" t="s">
        <v>1429</v>
      </c>
      <c r="I135" s="31">
        <v>45889</v>
      </c>
      <c r="J135" s="41" t="s">
        <v>1949</v>
      </c>
      <c r="L135" s="43" t="s">
        <v>25</v>
      </c>
      <c r="M135" s="32" t="s">
        <v>432</v>
      </c>
      <c r="N135" s="33">
        <v>45889</v>
      </c>
      <c r="O135" s="32" t="s">
        <v>1545</v>
      </c>
      <c r="S135" s="32" t="s">
        <v>2138</v>
      </c>
      <c r="V135" s="32" t="s">
        <v>2138</v>
      </c>
      <c r="Y135" s="32" t="s">
        <v>1549</v>
      </c>
      <c r="AB135" s="30" t="s">
        <v>1854</v>
      </c>
      <c r="AC135" s="30" t="s">
        <v>1855</v>
      </c>
      <c r="AE135" s="34">
        <v>4</v>
      </c>
      <c r="AG135" s="34">
        <v>50400</v>
      </c>
      <c r="AH135" s="46">
        <v>201600</v>
      </c>
      <c r="AL135" s="36">
        <v>8</v>
      </c>
      <c r="AN135" s="34">
        <v>16128</v>
      </c>
      <c r="AO135" s="37" t="s">
        <v>1856</v>
      </c>
      <c r="AQ135" s="38" t="s">
        <v>1857</v>
      </c>
      <c r="AR135" s="38" t="s">
        <v>1858</v>
      </c>
      <c r="AS135" s="38" t="s">
        <v>1859</v>
      </c>
    </row>
    <row r="136" spans="3:45" hidden="1">
      <c r="C136" s="47" t="str">
        <f>VLOOKUP(O136,'mã đối tượng'!$C:$F,4,0)</f>
        <v>B</v>
      </c>
      <c r="D136" s="30" t="s">
        <v>950</v>
      </c>
      <c r="E136" s="30" t="s">
        <v>24</v>
      </c>
      <c r="F136" s="31">
        <v>45889</v>
      </c>
      <c r="G136" s="31">
        <v>45889</v>
      </c>
      <c r="H136" s="32" t="s">
        <v>1337</v>
      </c>
      <c r="I136" s="31">
        <v>45889</v>
      </c>
      <c r="J136" s="41" t="s">
        <v>1950</v>
      </c>
      <c r="L136" s="43" t="s">
        <v>25</v>
      </c>
      <c r="M136" s="32" t="s">
        <v>437</v>
      </c>
      <c r="N136" s="33">
        <v>45889</v>
      </c>
      <c r="O136" s="32" t="s">
        <v>1545</v>
      </c>
      <c r="S136" s="32" t="s">
        <v>2142</v>
      </c>
      <c r="V136" s="32" t="s">
        <v>2142</v>
      </c>
      <c r="Y136" s="32" t="s">
        <v>1537</v>
      </c>
      <c r="AB136" s="30" t="s">
        <v>1854</v>
      </c>
      <c r="AC136" s="30" t="s">
        <v>1855</v>
      </c>
      <c r="AE136" s="34">
        <v>2</v>
      </c>
      <c r="AG136" s="34">
        <v>46000</v>
      </c>
      <c r="AH136" s="46">
        <v>92000</v>
      </c>
      <c r="AL136" s="36">
        <v>8</v>
      </c>
      <c r="AN136" s="34">
        <v>7360</v>
      </c>
      <c r="AO136" s="37" t="s">
        <v>1856</v>
      </c>
      <c r="AQ136" s="38" t="s">
        <v>1857</v>
      </c>
      <c r="AR136" s="38" t="s">
        <v>1858</v>
      </c>
      <c r="AS136" s="38" t="s">
        <v>1859</v>
      </c>
    </row>
    <row r="137" spans="3:45">
      <c r="C137" s="47" t="str">
        <f>VLOOKUP(O137,'mã đối tượng'!$C:$F,4,0)</f>
        <v>N</v>
      </c>
      <c r="D137" s="30" t="s">
        <v>950</v>
      </c>
      <c r="E137" s="30" t="s">
        <v>24</v>
      </c>
      <c r="F137" s="31">
        <v>45889</v>
      </c>
      <c r="G137" s="31">
        <v>45889</v>
      </c>
      <c r="H137" s="32" t="s">
        <v>1352</v>
      </c>
      <c r="I137" s="31">
        <v>45889</v>
      </c>
      <c r="J137" s="41" t="s">
        <v>1951</v>
      </c>
      <c r="L137" s="43" t="s">
        <v>25</v>
      </c>
      <c r="M137" s="32" t="s">
        <v>440</v>
      </c>
      <c r="N137" s="33">
        <v>45889</v>
      </c>
      <c r="O137" s="32" t="s">
        <v>1558</v>
      </c>
      <c r="S137" s="32" t="s">
        <v>2143</v>
      </c>
      <c r="V137" s="32" t="s">
        <v>2143</v>
      </c>
      <c r="Y137" s="32" t="s">
        <v>1546</v>
      </c>
      <c r="AB137" s="30" t="s">
        <v>1854</v>
      </c>
      <c r="AC137" s="30" t="s">
        <v>1855</v>
      </c>
      <c r="AE137" s="34">
        <v>1</v>
      </c>
      <c r="AG137" s="34">
        <v>74250</v>
      </c>
      <c r="AH137" s="46">
        <v>74250</v>
      </c>
      <c r="AL137" s="36">
        <v>8</v>
      </c>
      <c r="AN137" s="34">
        <v>5940</v>
      </c>
      <c r="AO137" s="37" t="s">
        <v>1856</v>
      </c>
      <c r="AQ137" s="38" t="s">
        <v>1857</v>
      </c>
      <c r="AR137" s="38" t="s">
        <v>1858</v>
      </c>
      <c r="AS137" s="38" t="s">
        <v>1859</v>
      </c>
    </row>
    <row r="138" spans="3:45" hidden="1">
      <c r="C138" s="47" t="str">
        <f>VLOOKUP(O138,'mã đối tượng'!$C:$F,4,0)</f>
        <v>B</v>
      </c>
      <c r="D138" s="30" t="s">
        <v>950</v>
      </c>
      <c r="E138" s="30" t="s">
        <v>24</v>
      </c>
      <c r="F138" s="31">
        <v>45889</v>
      </c>
      <c r="G138" s="31">
        <v>45889</v>
      </c>
      <c r="H138" s="32" t="s">
        <v>1055</v>
      </c>
      <c r="I138" s="31">
        <v>45889</v>
      </c>
      <c r="J138" s="41" t="s">
        <v>1952</v>
      </c>
      <c r="L138" s="43" t="s">
        <v>25</v>
      </c>
      <c r="M138" s="32" t="s">
        <v>443</v>
      </c>
      <c r="N138" s="33">
        <v>45889</v>
      </c>
      <c r="O138" s="32" t="s">
        <v>1560</v>
      </c>
      <c r="S138" s="32" t="s">
        <v>2144</v>
      </c>
      <c r="V138" s="32" t="s">
        <v>2144</v>
      </c>
      <c r="Y138" s="32" t="s">
        <v>1549</v>
      </c>
      <c r="AB138" s="30" t="s">
        <v>1854</v>
      </c>
      <c r="AC138" s="30" t="s">
        <v>1855</v>
      </c>
      <c r="AE138" s="34">
        <v>1</v>
      </c>
      <c r="AG138" s="34">
        <v>50400</v>
      </c>
      <c r="AH138" s="46">
        <v>50400</v>
      </c>
      <c r="AL138" s="36">
        <v>8</v>
      </c>
      <c r="AN138" s="34">
        <v>4032</v>
      </c>
      <c r="AO138" s="37" t="s">
        <v>1856</v>
      </c>
      <c r="AQ138" s="38" t="s">
        <v>1857</v>
      </c>
      <c r="AR138" s="38" t="s">
        <v>1858</v>
      </c>
      <c r="AS138" s="38" t="s">
        <v>1859</v>
      </c>
    </row>
    <row r="139" spans="3:45">
      <c r="C139" s="47" t="str">
        <f>VLOOKUP(O139,'mã đối tượng'!$C:$F,4,0)</f>
        <v>N</v>
      </c>
      <c r="D139" s="30" t="s">
        <v>950</v>
      </c>
      <c r="E139" s="30" t="s">
        <v>24</v>
      </c>
      <c r="F139" s="31">
        <v>45889</v>
      </c>
      <c r="G139" s="31">
        <v>45889</v>
      </c>
      <c r="H139" s="32" t="s">
        <v>958</v>
      </c>
      <c r="I139" s="31">
        <v>45889</v>
      </c>
      <c r="J139" s="41" t="s">
        <v>1953</v>
      </c>
      <c r="L139" s="43" t="s">
        <v>25</v>
      </c>
      <c r="M139" s="32" t="s">
        <v>448</v>
      </c>
      <c r="N139" s="33">
        <v>45889</v>
      </c>
      <c r="O139" s="32" t="s">
        <v>1534</v>
      </c>
      <c r="S139" s="32" t="s">
        <v>2130</v>
      </c>
      <c r="V139" s="32" t="s">
        <v>2130</v>
      </c>
      <c r="Y139" s="32" t="s">
        <v>1541</v>
      </c>
      <c r="AB139" s="30" t="s">
        <v>1854</v>
      </c>
      <c r="AC139" s="30" t="s">
        <v>1855</v>
      </c>
      <c r="AE139" s="34">
        <v>1</v>
      </c>
      <c r="AG139" s="34">
        <v>73431</v>
      </c>
      <c r="AH139" s="46">
        <v>73431</v>
      </c>
      <c r="AL139" s="36">
        <v>8</v>
      </c>
      <c r="AN139" s="34">
        <v>5875</v>
      </c>
      <c r="AO139" s="37" t="s">
        <v>1856</v>
      </c>
      <c r="AQ139" s="38" t="s">
        <v>1857</v>
      </c>
      <c r="AR139" s="38" t="s">
        <v>1858</v>
      </c>
      <c r="AS139" s="38" t="s">
        <v>1859</v>
      </c>
    </row>
    <row r="140" spans="3:45">
      <c r="C140" s="47" t="str">
        <f>VLOOKUP(O140,'mã đối tượng'!$C:$F,4,0)</f>
        <v>N</v>
      </c>
      <c r="D140" s="30" t="s">
        <v>950</v>
      </c>
      <c r="E140" s="30" t="s">
        <v>24</v>
      </c>
      <c r="F140" s="31">
        <v>45889</v>
      </c>
      <c r="G140" s="31">
        <v>45889</v>
      </c>
      <c r="H140" s="32" t="s">
        <v>958</v>
      </c>
      <c r="I140" s="31">
        <v>45889</v>
      </c>
      <c r="J140" s="41" t="s">
        <v>1953</v>
      </c>
      <c r="L140" s="43" t="s">
        <v>25</v>
      </c>
      <c r="M140" s="32" t="s">
        <v>448</v>
      </c>
      <c r="N140" s="33">
        <v>45889</v>
      </c>
      <c r="O140" s="32" t="s">
        <v>1534</v>
      </c>
      <c r="S140" s="32" t="s">
        <v>2130</v>
      </c>
      <c r="V140" s="32" t="s">
        <v>2130</v>
      </c>
      <c r="Y140" s="32" t="s">
        <v>1529</v>
      </c>
      <c r="AB140" s="30" t="s">
        <v>1854</v>
      </c>
      <c r="AC140" s="30" t="s">
        <v>1855</v>
      </c>
      <c r="AE140" s="34">
        <v>2</v>
      </c>
      <c r="AG140" s="34">
        <v>55595</v>
      </c>
      <c r="AH140" s="46">
        <v>111190</v>
      </c>
      <c r="AL140" s="36">
        <v>8</v>
      </c>
      <c r="AN140" s="34">
        <v>8895</v>
      </c>
      <c r="AO140" s="37" t="s">
        <v>1856</v>
      </c>
      <c r="AQ140" s="38" t="s">
        <v>1857</v>
      </c>
      <c r="AR140" s="38" t="s">
        <v>1858</v>
      </c>
      <c r="AS140" s="38" t="s">
        <v>1859</v>
      </c>
    </row>
    <row r="141" spans="3:45">
      <c r="C141" s="47" t="str">
        <f>VLOOKUP(O141,'mã đối tượng'!$C:$F,4,0)</f>
        <v>N</v>
      </c>
      <c r="D141" s="30" t="s">
        <v>950</v>
      </c>
      <c r="E141" s="30" t="s">
        <v>24</v>
      </c>
      <c r="F141" s="31">
        <v>45889</v>
      </c>
      <c r="G141" s="31">
        <v>45889</v>
      </c>
      <c r="H141" s="32" t="s">
        <v>958</v>
      </c>
      <c r="I141" s="31">
        <v>45889</v>
      </c>
      <c r="J141" s="41" t="s">
        <v>1953</v>
      </c>
      <c r="L141" s="43" t="s">
        <v>25</v>
      </c>
      <c r="M141" s="32" t="s">
        <v>448</v>
      </c>
      <c r="N141" s="33">
        <v>45889</v>
      </c>
      <c r="O141" s="32" t="s">
        <v>1534</v>
      </c>
      <c r="S141" s="32" t="s">
        <v>2130</v>
      </c>
      <c r="V141" s="32" t="s">
        <v>2130</v>
      </c>
      <c r="Y141" s="32" t="s">
        <v>1536</v>
      </c>
      <c r="AB141" s="30" t="s">
        <v>1854</v>
      </c>
      <c r="AC141" s="30" t="s">
        <v>1855</v>
      </c>
      <c r="AE141" s="34">
        <v>2</v>
      </c>
      <c r="AG141" s="34">
        <v>70950</v>
      </c>
      <c r="AH141" s="46">
        <v>141900</v>
      </c>
      <c r="AL141" s="36">
        <v>8</v>
      </c>
      <c r="AN141" s="34">
        <v>11352</v>
      </c>
      <c r="AO141" s="37" t="s">
        <v>1856</v>
      </c>
      <c r="AQ141" s="38" t="s">
        <v>1857</v>
      </c>
      <c r="AR141" s="38" t="s">
        <v>1858</v>
      </c>
      <c r="AS141" s="38" t="s">
        <v>1859</v>
      </c>
    </row>
    <row r="142" spans="3:45">
      <c r="C142" s="47" t="str">
        <f>VLOOKUP(O142,'mã đối tượng'!$C:$F,4,0)</f>
        <v>N</v>
      </c>
      <c r="D142" s="30" t="s">
        <v>950</v>
      </c>
      <c r="E142" s="30" t="s">
        <v>24</v>
      </c>
      <c r="F142" s="31">
        <v>45889</v>
      </c>
      <c r="G142" s="31">
        <v>45889</v>
      </c>
      <c r="H142" s="32" t="s">
        <v>958</v>
      </c>
      <c r="I142" s="31">
        <v>45889</v>
      </c>
      <c r="J142" s="41" t="s">
        <v>1953</v>
      </c>
      <c r="L142" s="43" t="s">
        <v>25</v>
      </c>
      <c r="M142" s="32" t="s">
        <v>448</v>
      </c>
      <c r="N142" s="33">
        <v>45889</v>
      </c>
      <c r="O142" s="32" t="s">
        <v>1534</v>
      </c>
      <c r="S142" s="32" t="s">
        <v>2130</v>
      </c>
      <c r="V142" s="32" t="s">
        <v>2130</v>
      </c>
      <c r="Y142" s="32" t="s">
        <v>1537</v>
      </c>
      <c r="AB142" s="30" t="s">
        <v>1854</v>
      </c>
      <c r="AC142" s="30" t="s">
        <v>1855</v>
      </c>
      <c r="AE142" s="34">
        <v>2</v>
      </c>
      <c r="AG142" s="34">
        <v>46000</v>
      </c>
      <c r="AH142" s="46">
        <v>92000</v>
      </c>
      <c r="AL142" s="36">
        <v>8</v>
      </c>
      <c r="AN142" s="34">
        <v>7360</v>
      </c>
      <c r="AO142" s="37" t="s">
        <v>1856</v>
      </c>
      <c r="AQ142" s="38" t="s">
        <v>1857</v>
      </c>
      <c r="AR142" s="38" t="s">
        <v>1858</v>
      </c>
      <c r="AS142" s="38" t="s">
        <v>1859</v>
      </c>
    </row>
    <row r="143" spans="3:45" hidden="1">
      <c r="C143" s="47" t="str">
        <f>VLOOKUP(O143,'mã đối tượng'!$C:$F,4,0)</f>
        <v>B</v>
      </c>
      <c r="D143" s="30" t="s">
        <v>950</v>
      </c>
      <c r="E143" s="30" t="s">
        <v>24</v>
      </c>
      <c r="F143" s="31">
        <v>45889</v>
      </c>
      <c r="G143" s="31">
        <v>45889</v>
      </c>
      <c r="H143" s="32" t="s">
        <v>1031</v>
      </c>
      <c r="I143" s="31">
        <v>45889</v>
      </c>
      <c r="J143" s="41" t="s">
        <v>1954</v>
      </c>
      <c r="L143" s="43" t="s">
        <v>25</v>
      </c>
      <c r="M143" s="32" t="s">
        <v>453</v>
      </c>
      <c r="N143" s="33">
        <v>45889</v>
      </c>
      <c r="O143" s="32" t="s">
        <v>1560</v>
      </c>
      <c r="S143" s="32" t="s">
        <v>2145</v>
      </c>
      <c r="V143" s="32" t="s">
        <v>2145</v>
      </c>
      <c r="Y143" s="32" t="s">
        <v>1541</v>
      </c>
      <c r="AB143" s="30" t="s">
        <v>1854</v>
      </c>
      <c r="AC143" s="30" t="s">
        <v>1855</v>
      </c>
      <c r="AE143" s="34">
        <v>1</v>
      </c>
      <c r="AG143" s="34">
        <v>73431</v>
      </c>
      <c r="AH143" s="46">
        <v>73431</v>
      </c>
      <c r="AL143" s="36">
        <v>8</v>
      </c>
      <c r="AN143" s="34">
        <v>5874</v>
      </c>
      <c r="AO143" s="37" t="s">
        <v>1856</v>
      </c>
      <c r="AQ143" s="38" t="s">
        <v>1857</v>
      </c>
      <c r="AR143" s="38" t="s">
        <v>1858</v>
      </c>
      <c r="AS143" s="38" t="s">
        <v>1859</v>
      </c>
    </row>
    <row r="144" spans="3:45" hidden="1">
      <c r="C144" s="47" t="str">
        <f>VLOOKUP(O144,'mã đối tượng'!$C:$F,4,0)</f>
        <v>B</v>
      </c>
      <c r="D144" s="30" t="s">
        <v>950</v>
      </c>
      <c r="E144" s="30" t="s">
        <v>24</v>
      </c>
      <c r="F144" s="31">
        <v>45889</v>
      </c>
      <c r="G144" s="31">
        <v>45889</v>
      </c>
      <c r="H144" s="32" t="s">
        <v>1031</v>
      </c>
      <c r="I144" s="31">
        <v>45889</v>
      </c>
      <c r="J144" s="41" t="s">
        <v>1954</v>
      </c>
      <c r="L144" s="43" t="s">
        <v>25</v>
      </c>
      <c r="M144" s="32" t="s">
        <v>453</v>
      </c>
      <c r="N144" s="33">
        <v>45889</v>
      </c>
      <c r="O144" s="32" t="s">
        <v>1560</v>
      </c>
      <c r="S144" s="32" t="s">
        <v>2145</v>
      </c>
      <c r="V144" s="32" t="s">
        <v>2145</v>
      </c>
      <c r="Y144" s="32" t="s">
        <v>1546</v>
      </c>
      <c r="AB144" s="30" t="s">
        <v>1854</v>
      </c>
      <c r="AC144" s="30" t="s">
        <v>1855</v>
      </c>
      <c r="AE144" s="34">
        <v>2</v>
      </c>
      <c r="AG144" s="34">
        <v>74250</v>
      </c>
      <c r="AH144" s="46">
        <v>148500</v>
      </c>
      <c r="AL144" s="36">
        <v>8</v>
      </c>
      <c r="AN144" s="34">
        <v>11880</v>
      </c>
      <c r="AO144" s="37" t="s">
        <v>1856</v>
      </c>
      <c r="AQ144" s="38" t="s">
        <v>1857</v>
      </c>
      <c r="AR144" s="38" t="s">
        <v>1858</v>
      </c>
      <c r="AS144" s="38" t="s">
        <v>1859</v>
      </c>
    </row>
    <row r="145" spans="3:45" hidden="1">
      <c r="C145" s="47" t="str">
        <f>VLOOKUP(O145,'mã đối tượng'!$C:$F,4,0)</f>
        <v>B</v>
      </c>
      <c r="D145" s="30" t="s">
        <v>950</v>
      </c>
      <c r="E145" s="30" t="s">
        <v>24</v>
      </c>
      <c r="F145" s="31">
        <v>45889</v>
      </c>
      <c r="G145" s="31">
        <v>45889</v>
      </c>
      <c r="H145" s="32" t="s">
        <v>1031</v>
      </c>
      <c r="I145" s="31">
        <v>45889</v>
      </c>
      <c r="J145" s="41" t="s">
        <v>1954</v>
      </c>
      <c r="L145" s="43" t="s">
        <v>25</v>
      </c>
      <c r="M145" s="32" t="s">
        <v>453</v>
      </c>
      <c r="N145" s="33">
        <v>45889</v>
      </c>
      <c r="O145" s="32" t="s">
        <v>1560</v>
      </c>
      <c r="S145" s="32" t="s">
        <v>2145</v>
      </c>
      <c r="V145" s="32" t="s">
        <v>2145</v>
      </c>
      <c r="Y145" s="32" t="s">
        <v>1539</v>
      </c>
      <c r="AB145" s="30" t="s">
        <v>1854</v>
      </c>
      <c r="AC145" s="30" t="s">
        <v>1855</v>
      </c>
      <c r="AE145" s="34">
        <v>1</v>
      </c>
      <c r="AG145" s="34">
        <v>111058</v>
      </c>
      <c r="AH145" s="46">
        <v>111058</v>
      </c>
      <c r="AL145" s="36">
        <v>8</v>
      </c>
      <c r="AN145" s="34">
        <v>8885</v>
      </c>
      <c r="AO145" s="37" t="s">
        <v>1856</v>
      </c>
      <c r="AQ145" s="38" t="s">
        <v>1857</v>
      </c>
      <c r="AR145" s="38" t="s">
        <v>1858</v>
      </c>
      <c r="AS145" s="38" t="s">
        <v>1859</v>
      </c>
    </row>
    <row r="146" spans="3:45" hidden="1">
      <c r="C146" s="47" t="str">
        <f>VLOOKUP(O146,'mã đối tượng'!$C:$F,4,0)</f>
        <v>B</v>
      </c>
      <c r="D146" s="30" t="s">
        <v>950</v>
      </c>
      <c r="E146" s="30" t="s">
        <v>24</v>
      </c>
      <c r="F146" s="31">
        <v>45889</v>
      </c>
      <c r="G146" s="31">
        <v>45889</v>
      </c>
      <c r="H146" s="32" t="s">
        <v>1031</v>
      </c>
      <c r="I146" s="31">
        <v>45889</v>
      </c>
      <c r="J146" s="41" t="s">
        <v>1954</v>
      </c>
      <c r="L146" s="43" t="s">
        <v>25</v>
      </c>
      <c r="M146" s="32" t="s">
        <v>453</v>
      </c>
      <c r="N146" s="33">
        <v>45889</v>
      </c>
      <c r="O146" s="32" t="s">
        <v>1560</v>
      </c>
      <c r="S146" s="32" t="s">
        <v>2145</v>
      </c>
      <c r="V146" s="32" t="s">
        <v>2145</v>
      </c>
      <c r="Y146" s="32" t="s">
        <v>1538</v>
      </c>
      <c r="AB146" s="30" t="s">
        <v>1854</v>
      </c>
      <c r="AC146" s="30" t="s">
        <v>1855</v>
      </c>
      <c r="AE146" s="34">
        <v>5</v>
      </c>
      <c r="AG146" s="34">
        <v>50182</v>
      </c>
      <c r="AH146" s="46">
        <v>250910</v>
      </c>
      <c r="AL146" s="36">
        <v>8</v>
      </c>
      <c r="AN146" s="34">
        <v>20073</v>
      </c>
      <c r="AO146" s="37" t="s">
        <v>1856</v>
      </c>
      <c r="AQ146" s="38" t="s">
        <v>1857</v>
      </c>
      <c r="AR146" s="38" t="s">
        <v>1858</v>
      </c>
      <c r="AS146" s="38" t="s">
        <v>1859</v>
      </c>
    </row>
    <row r="147" spans="3:45" hidden="1">
      <c r="C147" s="47" t="str">
        <f>VLOOKUP(O147,'mã đối tượng'!$C:$F,4,0)</f>
        <v>B</v>
      </c>
      <c r="D147" s="30" t="s">
        <v>950</v>
      </c>
      <c r="E147" s="30" t="s">
        <v>24</v>
      </c>
      <c r="F147" s="31">
        <v>45889</v>
      </c>
      <c r="G147" s="31">
        <v>45889</v>
      </c>
      <c r="H147" s="32" t="s">
        <v>1031</v>
      </c>
      <c r="I147" s="31">
        <v>45889</v>
      </c>
      <c r="J147" s="41" t="s">
        <v>1954</v>
      </c>
      <c r="L147" s="43" t="s">
        <v>25</v>
      </c>
      <c r="M147" s="32" t="s">
        <v>453</v>
      </c>
      <c r="N147" s="33">
        <v>45889</v>
      </c>
      <c r="O147" s="32" t="s">
        <v>1560</v>
      </c>
      <c r="S147" s="32" t="s">
        <v>2145</v>
      </c>
      <c r="V147" s="32" t="s">
        <v>2145</v>
      </c>
      <c r="Y147" s="32" t="s">
        <v>1529</v>
      </c>
      <c r="AB147" s="30" t="s">
        <v>1854</v>
      </c>
      <c r="AC147" s="30" t="s">
        <v>1855</v>
      </c>
      <c r="AE147" s="34">
        <v>4</v>
      </c>
      <c r="AG147" s="34">
        <v>55595</v>
      </c>
      <c r="AH147" s="46">
        <v>222380</v>
      </c>
      <c r="AL147" s="36">
        <v>8</v>
      </c>
      <c r="AN147" s="34">
        <v>17790</v>
      </c>
      <c r="AO147" s="37" t="s">
        <v>1856</v>
      </c>
      <c r="AQ147" s="38" t="s">
        <v>1857</v>
      </c>
      <c r="AR147" s="38" t="s">
        <v>1858</v>
      </c>
      <c r="AS147" s="38" t="s">
        <v>1859</v>
      </c>
    </row>
    <row r="148" spans="3:45" hidden="1">
      <c r="C148" s="47" t="str">
        <f>VLOOKUP(O148,'mã đối tượng'!$C:$F,4,0)</f>
        <v>B</v>
      </c>
      <c r="D148" s="30" t="s">
        <v>950</v>
      </c>
      <c r="E148" s="30" t="s">
        <v>24</v>
      </c>
      <c r="F148" s="31">
        <v>45889</v>
      </c>
      <c r="G148" s="31">
        <v>45889</v>
      </c>
      <c r="H148" s="32" t="s">
        <v>969</v>
      </c>
      <c r="I148" s="31">
        <v>45889</v>
      </c>
      <c r="J148" s="41" t="s">
        <v>1955</v>
      </c>
      <c r="L148" s="43" t="s">
        <v>25</v>
      </c>
      <c r="M148" s="32" t="s">
        <v>458</v>
      </c>
      <c r="N148" s="33">
        <v>45889</v>
      </c>
      <c r="O148" s="32" t="s">
        <v>1560</v>
      </c>
      <c r="S148" s="32" t="s">
        <v>2146</v>
      </c>
      <c r="V148" s="32" t="s">
        <v>2146</v>
      </c>
      <c r="Y148" s="32" t="s">
        <v>1541</v>
      </c>
      <c r="AB148" s="30" t="s">
        <v>1854</v>
      </c>
      <c r="AC148" s="30" t="s">
        <v>1855</v>
      </c>
      <c r="AE148" s="34">
        <v>1</v>
      </c>
      <c r="AG148" s="34">
        <v>73431</v>
      </c>
      <c r="AH148" s="46">
        <v>73431</v>
      </c>
      <c r="AL148" s="36">
        <v>8</v>
      </c>
      <c r="AN148" s="34">
        <v>5874</v>
      </c>
      <c r="AO148" s="37" t="s">
        <v>1856</v>
      </c>
      <c r="AQ148" s="38" t="s">
        <v>1857</v>
      </c>
      <c r="AR148" s="38" t="s">
        <v>1858</v>
      </c>
      <c r="AS148" s="38" t="s">
        <v>1859</v>
      </c>
    </row>
    <row r="149" spans="3:45" hidden="1">
      <c r="C149" s="47" t="str">
        <f>VLOOKUP(O149,'mã đối tượng'!$C:$F,4,0)</f>
        <v>B</v>
      </c>
      <c r="D149" s="30" t="s">
        <v>950</v>
      </c>
      <c r="E149" s="30" t="s">
        <v>24</v>
      </c>
      <c r="F149" s="31">
        <v>45889</v>
      </c>
      <c r="G149" s="31">
        <v>45889</v>
      </c>
      <c r="H149" s="32" t="s">
        <v>1168</v>
      </c>
      <c r="I149" s="31">
        <v>45889</v>
      </c>
      <c r="J149" s="41" t="s">
        <v>1956</v>
      </c>
      <c r="L149" s="43" t="s">
        <v>25</v>
      </c>
      <c r="M149" s="32" t="s">
        <v>461</v>
      </c>
      <c r="N149" s="33">
        <v>45889</v>
      </c>
      <c r="O149" s="32" t="s">
        <v>1527</v>
      </c>
      <c r="S149" s="32" t="s">
        <v>2147</v>
      </c>
      <c r="V149" s="32" t="s">
        <v>2147</v>
      </c>
      <c r="Y149" s="32" t="s">
        <v>1539</v>
      </c>
      <c r="AB149" s="30" t="s">
        <v>1854</v>
      </c>
      <c r="AC149" s="30" t="s">
        <v>1855</v>
      </c>
      <c r="AE149" s="34">
        <v>2</v>
      </c>
      <c r="AG149" s="34">
        <v>111058</v>
      </c>
      <c r="AH149" s="46">
        <v>222116</v>
      </c>
      <c r="AL149" s="36">
        <v>8</v>
      </c>
      <c r="AN149" s="34">
        <v>17769</v>
      </c>
      <c r="AO149" s="37" t="s">
        <v>1856</v>
      </c>
      <c r="AQ149" s="38" t="s">
        <v>1857</v>
      </c>
      <c r="AR149" s="38" t="s">
        <v>1858</v>
      </c>
      <c r="AS149" s="38" t="s">
        <v>1859</v>
      </c>
    </row>
    <row r="150" spans="3:45" hidden="1">
      <c r="C150" s="47" t="str">
        <f>VLOOKUP(O150,'mã đối tượng'!$C:$F,4,0)</f>
        <v>B</v>
      </c>
      <c r="D150" s="30" t="s">
        <v>950</v>
      </c>
      <c r="E150" s="30" t="s">
        <v>24</v>
      </c>
      <c r="F150" s="31">
        <v>45889</v>
      </c>
      <c r="G150" s="31">
        <v>45889</v>
      </c>
      <c r="H150" s="32" t="s">
        <v>972</v>
      </c>
      <c r="I150" s="31">
        <v>45889</v>
      </c>
      <c r="J150" s="41" t="s">
        <v>1957</v>
      </c>
      <c r="L150" s="43" t="s">
        <v>25</v>
      </c>
      <c r="M150" s="32" t="s">
        <v>464</v>
      </c>
      <c r="N150" s="33">
        <v>45889</v>
      </c>
      <c r="O150" s="32" t="s">
        <v>1554</v>
      </c>
      <c r="S150" s="32" t="s">
        <v>2148</v>
      </c>
      <c r="V150" s="32" t="s">
        <v>2148</v>
      </c>
      <c r="Y150" s="32" t="s">
        <v>1539</v>
      </c>
      <c r="AB150" s="30" t="s">
        <v>1854</v>
      </c>
      <c r="AC150" s="30" t="s">
        <v>1855</v>
      </c>
      <c r="AE150" s="34">
        <v>6</v>
      </c>
      <c r="AG150" s="34">
        <v>111058</v>
      </c>
      <c r="AH150" s="46">
        <v>666348</v>
      </c>
      <c r="AL150" s="36">
        <v>8</v>
      </c>
      <c r="AN150" s="34">
        <v>53308</v>
      </c>
      <c r="AO150" s="37" t="s">
        <v>1856</v>
      </c>
      <c r="AQ150" s="38" t="s">
        <v>1857</v>
      </c>
      <c r="AR150" s="38" t="s">
        <v>1858</v>
      </c>
      <c r="AS150" s="38" t="s">
        <v>1859</v>
      </c>
    </row>
    <row r="151" spans="3:45" hidden="1">
      <c r="C151" s="47" t="str">
        <f>VLOOKUP(O151,'mã đối tượng'!$C:$F,4,0)</f>
        <v>B</v>
      </c>
      <c r="D151" s="30" t="s">
        <v>950</v>
      </c>
      <c r="E151" s="30" t="s">
        <v>24</v>
      </c>
      <c r="F151" s="31">
        <v>45889</v>
      </c>
      <c r="G151" s="31">
        <v>45889</v>
      </c>
      <c r="H151" s="32" t="s">
        <v>1405</v>
      </c>
      <c r="I151" s="31">
        <v>45889</v>
      </c>
      <c r="J151" s="41" t="s">
        <v>1958</v>
      </c>
      <c r="L151" s="43" t="s">
        <v>25</v>
      </c>
      <c r="M151" s="32" t="s">
        <v>469</v>
      </c>
      <c r="N151" s="33">
        <v>45889</v>
      </c>
      <c r="O151" s="32" t="s">
        <v>1548</v>
      </c>
      <c r="S151" s="32" t="s">
        <v>2149</v>
      </c>
      <c r="V151" s="32" t="s">
        <v>2149</v>
      </c>
      <c r="Y151" s="32" t="s">
        <v>1539</v>
      </c>
      <c r="AB151" s="30" t="s">
        <v>1854</v>
      </c>
      <c r="AC151" s="30" t="s">
        <v>1855</v>
      </c>
      <c r="AE151" s="34">
        <v>1</v>
      </c>
      <c r="AG151" s="34">
        <v>111058</v>
      </c>
      <c r="AH151" s="46">
        <v>111058</v>
      </c>
      <c r="AL151" s="36">
        <v>8</v>
      </c>
      <c r="AN151" s="34">
        <v>8885</v>
      </c>
      <c r="AO151" s="37" t="s">
        <v>1856</v>
      </c>
      <c r="AQ151" s="38" t="s">
        <v>1857</v>
      </c>
      <c r="AR151" s="38" t="s">
        <v>1858</v>
      </c>
      <c r="AS151" s="38" t="s">
        <v>1859</v>
      </c>
    </row>
    <row r="152" spans="3:45" hidden="1">
      <c r="C152" s="47" t="str">
        <f>VLOOKUP(O152,'mã đối tượng'!$C:$F,4,0)</f>
        <v>B</v>
      </c>
      <c r="D152" s="30" t="s">
        <v>950</v>
      </c>
      <c r="E152" s="30" t="s">
        <v>24</v>
      </c>
      <c r="F152" s="31">
        <v>45889</v>
      </c>
      <c r="G152" s="31">
        <v>45889</v>
      </c>
      <c r="H152" s="32" t="s">
        <v>1405</v>
      </c>
      <c r="I152" s="31">
        <v>45889</v>
      </c>
      <c r="J152" s="41" t="s">
        <v>1958</v>
      </c>
      <c r="L152" s="43" t="s">
        <v>25</v>
      </c>
      <c r="M152" s="32" t="s">
        <v>469</v>
      </c>
      <c r="N152" s="33">
        <v>45889</v>
      </c>
      <c r="O152" s="32" t="s">
        <v>1548</v>
      </c>
      <c r="S152" s="32" t="s">
        <v>2149</v>
      </c>
      <c r="V152" s="32" t="s">
        <v>2149</v>
      </c>
      <c r="Y152" s="32" t="s">
        <v>1537</v>
      </c>
      <c r="AB152" s="30" t="s">
        <v>1854</v>
      </c>
      <c r="AC152" s="30" t="s">
        <v>1855</v>
      </c>
      <c r="AE152" s="34">
        <v>5</v>
      </c>
      <c r="AG152" s="34">
        <v>46000</v>
      </c>
      <c r="AH152" s="46">
        <v>230000</v>
      </c>
      <c r="AL152" s="36">
        <v>8</v>
      </c>
      <c r="AN152" s="34">
        <v>18400</v>
      </c>
      <c r="AO152" s="37" t="s">
        <v>1856</v>
      </c>
      <c r="AQ152" s="38" t="s">
        <v>1857</v>
      </c>
      <c r="AR152" s="38" t="s">
        <v>1858</v>
      </c>
      <c r="AS152" s="38" t="s">
        <v>1859</v>
      </c>
    </row>
    <row r="153" spans="3:45">
      <c r="C153" s="47" t="str">
        <f>VLOOKUP(O153,'mã đối tượng'!$C:$F,4,0)</f>
        <v>N</v>
      </c>
      <c r="D153" s="30" t="s">
        <v>950</v>
      </c>
      <c r="E153" s="30" t="s">
        <v>24</v>
      </c>
      <c r="F153" s="31">
        <v>45889</v>
      </c>
      <c r="G153" s="31">
        <v>45889</v>
      </c>
      <c r="H153" s="32" t="s">
        <v>1314</v>
      </c>
      <c r="I153" s="31">
        <v>45889</v>
      </c>
      <c r="J153" s="41" t="s">
        <v>1959</v>
      </c>
      <c r="L153" s="43" t="s">
        <v>25</v>
      </c>
      <c r="M153" s="32" t="s">
        <v>474</v>
      </c>
      <c r="N153" s="33">
        <v>45889</v>
      </c>
      <c r="O153" s="32" t="s">
        <v>1558</v>
      </c>
      <c r="S153" s="32" t="s">
        <v>2150</v>
      </c>
      <c r="V153" s="32" t="s">
        <v>2150</v>
      </c>
      <c r="Y153" s="32" t="s">
        <v>1538</v>
      </c>
      <c r="AB153" s="30" t="s">
        <v>1854</v>
      </c>
      <c r="AC153" s="30" t="s">
        <v>1855</v>
      </c>
      <c r="AE153" s="34">
        <v>3</v>
      </c>
      <c r="AG153" s="34">
        <v>50182</v>
      </c>
      <c r="AH153" s="46">
        <v>150546</v>
      </c>
      <c r="AL153" s="36">
        <v>8</v>
      </c>
      <c r="AN153" s="34">
        <v>12044</v>
      </c>
      <c r="AO153" s="37" t="s">
        <v>1856</v>
      </c>
      <c r="AQ153" s="38" t="s">
        <v>1857</v>
      </c>
      <c r="AR153" s="38" t="s">
        <v>1858</v>
      </c>
      <c r="AS153" s="38" t="s">
        <v>1859</v>
      </c>
    </row>
    <row r="154" spans="3:45">
      <c r="C154" s="47" t="str">
        <f>VLOOKUP(O154,'mã đối tượng'!$C:$F,4,0)</f>
        <v>N</v>
      </c>
      <c r="D154" s="30" t="s">
        <v>950</v>
      </c>
      <c r="E154" s="30" t="s">
        <v>24</v>
      </c>
      <c r="F154" s="31">
        <v>45889</v>
      </c>
      <c r="G154" s="31">
        <v>45889</v>
      </c>
      <c r="H154" s="32" t="s">
        <v>1513</v>
      </c>
      <c r="I154" s="31">
        <v>45889</v>
      </c>
      <c r="J154" s="41" t="s">
        <v>1960</v>
      </c>
      <c r="L154" s="43" t="s">
        <v>25</v>
      </c>
      <c r="M154" s="32" t="s">
        <v>477</v>
      </c>
      <c r="N154" s="33">
        <v>45889</v>
      </c>
      <c r="O154" s="32" t="s">
        <v>1735</v>
      </c>
      <c r="S154" s="32" t="s">
        <v>2151</v>
      </c>
      <c r="V154" s="32" t="s">
        <v>2151</v>
      </c>
      <c r="Y154" s="32" t="s">
        <v>1539</v>
      </c>
      <c r="AB154" s="30" t="s">
        <v>1854</v>
      </c>
      <c r="AC154" s="30" t="s">
        <v>1855</v>
      </c>
      <c r="AE154" s="34">
        <v>1</v>
      </c>
      <c r="AG154" s="34">
        <v>111058</v>
      </c>
      <c r="AH154" s="46">
        <v>111058</v>
      </c>
      <c r="AL154" s="36">
        <v>8</v>
      </c>
      <c r="AN154" s="34">
        <v>8885</v>
      </c>
      <c r="AO154" s="37" t="s">
        <v>1856</v>
      </c>
      <c r="AQ154" s="38" t="s">
        <v>1857</v>
      </c>
      <c r="AR154" s="38" t="s">
        <v>1858</v>
      </c>
      <c r="AS154" s="38" t="s">
        <v>1859</v>
      </c>
    </row>
    <row r="155" spans="3:45">
      <c r="C155" s="47" t="str">
        <f>VLOOKUP(O155,'mã đối tượng'!$C:$F,4,0)</f>
        <v>N</v>
      </c>
      <c r="D155" s="30" t="s">
        <v>950</v>
      </c>
      <c r="E155" s="30" t="s">
        <v>24</v>
      </c>
      <c r="F155" s="31">
        <v>45889</v>
      </c>
      <c r="G155" s="31">
        <v>45889</v>
      </c>
      <c r="H155" s="32" t="s">
        <v>1513</v>
      </c>
      <c r="I155" s="31">
        <v>45889</v>
      </c>
      <c r="J155" s="41" t="s">
        <v>1960</v>
      </c>
      <c r="L155" s="43" t="s">
        <v>25</v>
      </c>
      <c r="M155" s="32" t="s">
        <v>477</v>
      </c>
      <c r="N155" s="33">
        <v>45889</v>
      </c>
      <c r="O155" s="32" t="s">
        <v>1735</v>
      </c>
      <c r="S155" s="32" t="s">
        <v>2151</v>
      </c>
      <c r="V155" s="32" t="s">
        <v>2151</v>
      </c>
      <c r="Y155" s="32" t="s">
        <v>1529</v>
      </c>
      <c r="AB155" s="30" t="s">
        <v>1854</v>
      </c>
      <c r="AC155" s="30" t="s">
        <v>1855</v>
      </c>
      <c r="AE155" s="34">
        <v>2</v>
      </c>
      <c r="AG155" s="34">
        <v>55595</v>
      </c>
      <c r="AH155" s="46">
        <v>111190</v>
      </c>
      <c r="AL155" s="36">
        <v>8</v>
      </c>
      <c r="AN155" s="34">
        <v>8895</v>
      </c>
      <c r="AO155" s="37" t="s">
        <v>1856</v>
      </c>
      <c r="AQ155" s="38" t="s">
        <v>1857</v>
      </c>
      <c r="AR155" s="38" t="s">
        <v>1858</v>
      </c>
      <c r="AS155" s="38" t="s">
        <v>1859</v>
      </c>
    </row>
    <row r="156" spans="3:45">
      <c r="C156" s="47" t="str">
        <f>VLOOKUP(O156,'mã đối tượng'!$C:$F,4,0)</f>
        <v>N</v>
      </c>
      <c r="D156" s="30" t="s">
        <v>950</v>
      </c>
      <c r="E156" s="30" t="s">
        <v>24</v>
      </c>
      <c r="F156" s="31">
        <v>45889</v>
      </c>
      <c r="G156" s="31">
        <v>45889</v>
      </c>
      <c r="H156" s="32" t="s">
        <v>1513</v>
      </c>
      <c r="I156" s="31">
        <v>45889</v>
      </c>
      <c r="J156" s="41" t="s">
        <v>1960</v>
      </c>
      <c r="L156" s="43" t="s">
        <v>25</v>
      </c>
      <c r="M156" s="32" t="s">
        <v>477</v>
      </c>
      <c r="N156" s="33">
        <v>45889</v>
      </c>
      <c r="O156" s="32" t="s">
        <v>1735</v>
      </c>
      <c r="S156" s="32" t="s">
        <v>2151</v>
      </c>
      <c r="V156" s="32" t="s">
        <v>2151</v>
      </c>
      <c r="Y156" s="32" t="s">
        <v>1546</v>
      </c>
      <c r="AB156" s="30" t="s">
        <v>1854</v>
      </c>
      <c r="AC156" s="30" t="s">
        <v>1855</v>
      </c>
      <c r="AE156" s="34">
        <v>1</v>
      </c>
      <c r="AG156" s="34">
        <v>74250</v>
      </c>
      <c r="AH156" s="46">
        <v>74250</v>
      </c>
      <c r="AL156" s="36">
        <v>8</v>
      </c>
      <c r="AN156" s="34">
        <v>5940</v>
      </c>
      <c r="AO156" s="37" t="s">
        <v>1856</v>
      </c>
      <c r="AQ156" s="38" t="s">
        <v>1857</v>
      </c>
      <c r="AR156" s="38" t="s">
        <v>1858</v>
      </c>
      <c r="AS156" s="38" t="s">
        <v>1859</v>
      </c>
    </row>
    <row r="157" spans="3:45" hidden="1">
      <c r="C157" s="47" t="str">
        <f>VLOOKUP(O157,'mã đối tượng'!$C:$F,4,0)</f>
        <v>B</v>
      </c>
      <c r="D157" s="30" t="s">
        <v>950</v>
      </c>
      <c r="E157" s="30" t="s">
        <v>24</v>
      </c>
      <c r="F157" s="31">
        <v>45889</v>
      </c>
      <c r="G157" s="31">
        <v>45889</v>
      </c>
      <c r="H157" s="32" t="s">
        <v>1411</v>
      </c>
      <c r="I157" s="31">
        <v>45889</v>
      </c>
      <c r="J157" s="41" t="s">
        <v>1961</v>
      </c>
      <c r="L157" s="43" t="s">
        <v>25</v>
      </c>
      <c r="M157" s="32" t="s">
        <v>485</v>
      </c>
      <c r="N157" s="33">
        <v>45889</v>
      </c>
      <c r="O157" s="32" t="s">
        <v>1527</v>
      </c>
      <c r="S157" s="32" t="s">
        <v>2152</v>
      </c>
      <c r="V157" s="32" t="s">
        <v>2152</v>
      </c>
      <c r="Y157" s="32" t="s">
        <v>1538</v>
      </c>
      <c r="AB157" s="30" t="s">
        <v>1854</v>
      </c>
      <c r="AC157" s="30" t="s">
        <v>1855</v>
      </c>
      <c r="AE157" s="34">
        <v>1</v>
      </c>
      <c r="AG157" s="34">
        <v>50182</v>
      </c>
      <c r="AH157" s="46">
        <v>50182</v>
      </c>
      <c r="AL157" s="36">
        <v>8</v>
      </c>
      <c r="AN157" s="34">
        <v>4015</v>
      </c>
      <c r="AO157" s="37" t="s">
        <v>1856</v>
      </c>
      <c r="AQ157" s="38" t="s">
        <v>1857</v>
      </c>
      <c r="AR157" s="38" t="s">
        <v>1858</v>
      </c>
      <c r="AS157" s="38" t="s">
        <v>1859</v>
      </c>
    </row>
    <row r="158" spans="3:45">
      <c r="C158" s="47" t="str">
        <f>VLOOKUP(O158,'mã đối tượng'!$C:$F,4,0)</f>
        <v>N</v>
      </c>
      <c r="D158" s="30" t="s">
        <v>950</v>
      </c>
      <c r="E158" s="30" t="s">
        <v>24</v>
      </c>
      <c r="F158" s="31">
        <v>45889</v>
      </c>
      <c r="G158" s="31">
        <v>45889</v>
      </c>
      <c r="H158" s="32" t="s">
        <v>1124</v>
      </c>
      <c r="I158" s="31">
        <v>45889</v>
      </c>
      <c r="J158" s="41" t="s">
        <v>1962</v>
      </c>
      <c r="L158" s="43" t="s">
        <v>25</v>
      </c>
      <c r="M158" s="32" t="s">
        <v>488</v>
      </c>
      <c r="N158" s="33">
        <v>45889</v>
      </c>
      <c r="O158" s="32" t="s">
        <v>1534</v>
      </c>
      <c r="S158" s="32" t="s">
        <v>2153</v>
      </c>
      <c r="V158" s="32" t="s">
        <v>2153</v>
      </c>
      <c r="Y158" s="32" t="s">
        <v>1541</v>
      </c>
      <c r="AB158" s="30" t="s">
        <v>1854</v>
      </c>
      <c r="AC158" s="30" t="s">
        <v>1855</v>
      </c>
      <c r="AE158" s="34">
        <v>1</v>
      </c>
      <c r="AG158" s="34">
        <v>73431</v>
      </c>
      <c r="AH158" s="46">
        <v>73431</v>
      </c>
      <c r="AL158" s="36">
        <v>8</v>
      </c>
      <c r="AN158" s="34">
        <v>5874</v>
      </c>
      <c r="AO158" s="37" t="s">
        <v>1856</v>
      </c>
      <c r="AQ158" s="38" t="s">
        <v>1857</v>
      </c>
      <c r="AR158" s="38" t="s">
        <v>1858</v>
      </c>
      <c r="AS158" s="38" t="s">
        <v>1859</v>
      </c>
    </row>
    <row r="159" spans="3:45">
      <c r="C159" s="47" t="str">
        <f>VLOOKUP(O159,'mã đối tượng'!$C:$F,4,0)</f>
        <v>N</v>
      </c>
      <c r="D159" s="30" t="s">
        <v>950</v>
      </c>
      <c r="E159" s="30" t="s">
        <v>24</v>
      </c>
      <c r="F159" s="31">
        <v>45889</v>
      </c>
      <c r="G159" s="31">
        <v>45889</v>
      </c>
      <c r="H159" s="32" t="s">
        <v>1124</v>
      </c>
      <c r="I159" s="31">
        <v>45889</v>
      </c>
      <c r="J159" s="41" t="s">
        <v>1962</v>
      </c>
      <c r="L159" s="43" t="s">
        <v>25</v>
      </c>
      <c r="M159" s="32" t="s">
        <v>488</v>
      </c>
      <c r="N159" s="33">
        <v>45889</v>
      </c>
      <c r="O159" s="32" t="s">
        <v>1534</v>
      </c>
      <c r="S159" s="32" t="s">
        <v>2153</v>
      </c>
      <c r="V159" s="32" t="s">
        <v>2153</v>
      </c>
      <c r="Y159" s="32" t="s">
        <v>1539</v>
      </c>
      <c r="AB159" s="30" t="s">
        <v>1854</v>
      </c>
      <c r="AC159" s="30" t="s">
        <v>1855</v>
      </c>
      <c r="AE159" s="34">
        <v>3</v>
      </c>
      <c r="AG159" s="34">
        <v>111058</v>
      </c>
      <c r="AH159" s="46">
        <v>333174</v>
      </c>
      <c r="AL159" s="36">
        <v>8</v>
      </c>
      <c r="AN159" s="34">
        <v>26654</v>
      </c>
      <c r="AO159" s="37" t="s">
        <v>1856</v>
      </c>
      <c r="AQ159" s="38" t="s">
        <v>1857</v>
      </c>
      <c r="AR159" s="38" t="s">
        <v>1858</v>
      </c>
      <c r="AS159" s="38" t="s">
        <v>1859</v>
      </c>
    </row>
    <row r="160" spans="3:45">
      <c r="C160" s="47" t="str">
        <f>VLOOKUP(O160,'mã đối tượng'!$C:$F,4,0)</f>
        <v>N</v>
      </c>
      <c r="D160" s="30" t="s">
        <v>950</v>
      </c>
      <c r="E160" s="30" t="s">
        <v>24</v>
      </c>
      <c r="F160" s="31">
        <v>45889</v>
      </c>
      <c r="G160" s="31">
        <v>45889</v>
      </c>
      <c r="H160" s="32" t="s">
        <v>1124</v>
      </c>
      <c r="I160" s="31">
        <v>45889</v>
      </c>
      <c r="J160" s="41" t="s">
        <v>1962</v>
      </c>
      <c r="L160" s="43" t="s">
        <v>25</v>
      </c>
      <c r="M160" s="32" t="s">
        <v>488</v>
      </c>
      <c r="N160" s="33">
        <v>45889</v>
      </c>
      <c r="O160" s="32" t="s">
        <v>1534</v>
      </c>
      <c r="S160" s="32" t="s">
        <v>2153</v>
      </c>
      <c r="V160" s="32" t="s">
        <v>2153</v>
      </c>
      <c r="Y160" s="32" t="s">
        <v>1529</v>
      </c>
      <c r="AB160" s="30" t="s">
        <v>1854</v>
      </c>
      <c r="AC160" s="30" t="s">
        <v>1855</v>
      </c>
      <c r="AE160" s="34">
        <v>3</v>
      </c>
      <c r="AG160" s="34">
        <v>55595</v>
      </c>
      <c r="AH160" s="46">
        <v>166785</v>
      </c>
      <c r="AL160" s="36">
        <v>8</v>
      </c>
      <c r="AN160" s="34">
        <v>13343</v>
      </c>
      <c r="AO160" s="37" t="s">
        <v>1856</v>
      </c>
      <c r="AQ160" s="38" t="s">
        <v>1857</v>
      </c>
      <c r="AR160" s="38" t="s">
        <v>1858</v>
      </c>
      <c r="AS160" s="38" t="s">
        <v>1859</v>
      </c>
    </row>
    <row r="161" spans="3:45">
      <c r="C161" s="47" t="str">
        <f>VLOOKUP(O161,'mã đối tượng'!$C:$F,4,0)</f>
        <v>N</v>
      </c>
      <c r="D161" s="30" t="s">
        <v>950</v>
      </c>
      <c r="E161" s="30" t="s">
        <v>24</v>
      </c>
      <c r="F161" s="31">
        <v>45889</v>
      </c>
      <c r="G161" s="31">
        <v>45889</v>
      </c>
      <c r="H161" s="32" t="s">
        <v>1124</v>
      </c>
      <c r="I161" s="31">
        <v>45889</v>
      </c>
      <c r="J161" s="41" t="s">
        <v>1962</v>
      </c>
      <c r="L161" s="43" t="s">
        <v>25</v>
      </c>
      <c r="M161" s="32" t="s">
        <v>488</v>
      </c>
      <c r="N161" s="33">
        <v>45889</v>
      </c>
      <c r="O161" s="32" t="s">
        <v>1534</v>
      </c>
      <c r="S161" s="32" t="s">
        <v>2153</v>
      </c>
      <c r="V161" s="32" t="s">
        <v>2153</v>
      </c>
      <c r="Y161" s="32" t="s">
        <v>1536</v>
      </c>
      <c r="AB161" s="30" t="s">
        <v>1854</v>
      </c>
      <c r="AC161" s="30" t="s">
        <v>1855</v>
      </c>
      <c r="AE161" s="34">
        <v>1</v>
      </c>
      <c r="AG161" s="34">
        <v>70950</v>
      </c>
      <c r="AH161" s="46">
        <v>70950</v>
      </c>
      <c r="AL161" s="36">
        <v>8</v>
      </c>
      <c r="AN161" s="34">
        <v>5676</v>
      </c>
      <c r="AO161" s="37" t="s">
        <v>1856</v>
      </c>
      <c r="AQ161" s="38" t="s">
        <v>1857</v>
      </c>
      <c r="AR161" s="38" t="s">
        <v>1858</v>
      </c>
      <c r="AS161" s="38" t="s">
        <v>1859</v>
      </c>
    </row>
    <row r="162" spans="3:45">
      <c r="C162" s="47" t="str">
        <f>VLOOKUP(O162,'mã đối tượng'!$C:$F,4,0)</f>
        <v>N</v>
      </c>
      <c r="D162" s="30" t="s">
        <v>950</v>
      </c>
      <c r="E162" s="30" t="s">
        <v>24</v>
      </c>
      <c r="F162" s="31">
        <v>45889</v>
      </c>
      <c r="G162" s="31">
        <v>45889</v>
      </c>
      <c r="H162" s="32" t="s">
        <v>1124</v>
      </c>
      <c r="I162" s="31">
        <v>45889</v>
      </c>
      <c r="J162" s="41" t="s">
        <v>1962</v>
      </c>
      <c r="L162" s="43" t="s">
        <v>25</v>
      </c>
      <c r="M162" s="32" t="s">
        <v>488</v>
      </c>
      <c r="N162" s="33">
        <v>45889</v>
      </c>
      <c r="O162" s="32" t="s">
        <v>1534</v>
      </c>
      <c r="S162" s="32" t="s">
        <v>2153</v>
      </c>
      <c r="V162" s="32" t="s">
        <v>2153</v>
      </c>
      <c r="Y162" s="32" t="s">
        <v>1537</v>
      </c>
      <c r="AB162" s="30" t="s">
        <v>1854</v>
      </c>
      <c r="AC162" s="30" t="s">
        <v>1855</v>
      </c>
      <c r="AE162" s="34">
        <v>1</v>
      </c>
      <c r="AG162" s="34">
        <v>46000</v>
      </c>
      <c r="AH162" s="46">
        <v>46000</v>
      </c>
      <c r="AL162" s="36">
        <v>8</v>
      </c>
      <c r="AN162" s="34">
        <v>3680</v>
      </c>
      <c r="AO162" s="37" t="s">
        <v>1856</v>
      </c>
      <c r="AQ162" s="38" t="s">
        <v>1857</v>
      </c>
      <c r="AR162" s="38" t="s">
        <v>1858</v>
      </c>
      <c r="AS162" s="38" t="s">
        <v>1859</v>
      </c>
    </row>
    <row r="163" spans="3:45" hidden="1">
      <c r="C163" s="47" t="str">
        <f>VLOOKUP(O163,'mã đối tượng'!$C:$F,4,0)</f>
        <v>B</v>
      </c>
      <c r="D163" s="30" t="s">
        <v>950</v>
      </c>
      <c r="E163" s="30" t="s">
        <v>24</v>
      </c>
      <c r="F163" s="31">
        <v>45889</v>
      </c>
      <c r="G163" s="31">
        <v>45889</v>
      </c>
      <c r="H163" s="32" t="s">
        <v>1006</v>
      </c>
      <c r="I163" s="31">
        <v>45889</v>
      </c>
      <c r="J163" s="41" t="s">
        <v>1963</v>
      </c>
      <c r="L163" s="43" t="s">
        <v>25</v>
      </c>
      <c r="M163" s="32" t="s">
        <v>493</v>
      </c>
      <c r="N163" s="33">
        <v>45889</v>
      </c>
      <c r="O163" s="32" t="s">
        <v>1572</v>
      </c>
      <c r="S163" s="32" t="s">
        <v>2154</v>
      </c>
      <c r="V163" s="32" t="s">
        <v>2154</v>
      </c>
      <c r="Y163" s="32" t="s">
        <v>1539</v>
      </c>
      <c r="AB163" s="30" t="s">
        <v>1854</v>
      </c>
      <c r="AC163" s="30" t="s">
        <v>1855</v>
      </c>
      <c r="AE163" s="34">
        <v>1</v>
      </c>
      <c r="AG163" s="34">
        <v>111058</v>
      </c>
      <c r="AH163" s="46">
        <v>111058</v>
      </c>
      <c r="AL163" s="36">
        <v>8</v>
      </c>
      <c r="AN163" s="34">
        <v>8885</v>
      </c>
      <c r="AO163" s="37" t="s">
        <v>1856</v>
      </c>
      <c r="AQ163" s="38" t="s">
        <v>1857</v>
      </c>
      <c r="AR163" s="38" t="s">
        <v>1858</v>
      </c>
      <c r="AS163" s="38" t="s">
        <v>1859</v>
      </c>
    </row>
    <row r="164" spans="3:45" hidden="1">
      <c r="C164" s="47" t="str">
        <f>VLOOKUP(O164,'mã đối tượng'!$C:$F,4,0)</f>
        <v>B</v>
      </c>
      <c r="D164" s="30" t="s">
        <v>950</v>
      </c>
      <c r="E164" s="30" t="s">
        <v>24</v>
      </c>
      <c r="F164" s="31">
        <v>45889</v>
      </c>
      <c r="G164" s="31">
        <v>45889</v>
      </c>
      <c r="H164" s="32" t="s">
        <v>1325</v>
      </c>
      <c r="I164" s="31">
        <v>45889</v>
      </c>
      <c r="J164" s="41" t="s">
        <v>1964</v>
      </c>
      <c r="L164" s="43" t="s">
        <v>25</v>
      </c>
      <c r="M164" s="32" t="s">
        <v>499</v>
      </c>
      <c r="N164" s="33">
        <v>45889</v>
      </c>
      <c r="O164" s="32" t="s">
        <v>1562</v>
      </c>
      <c r="S164" s="32" t="s">
        <v>2155</v>
      </c>
      <c r="V164" s="32" t="s">
        <v>2155</v>
      </c>
      <c r="Y164" s="32" t="s">
        <v>1537</v>
      </c>
      <c r="AB164" s="30" t="s">
        <v>1854</v>
      </c>
      <c r="AC164" s="30" t="s">
        <v>1855</v>
      </c>
      <c r="AE164" s="34">
        <v>3</v>
      </c>
      <c r="AG164" s="34">
        <v>46000</v>
      </c>
      <c r="AH164" s="46">
        <v>138000</v>
      </c>
      <c r="AL164" s="36">
        <v>8</v>
      </c>
      <c r="AN164" s="34">
        <v>11040</v>
      </c>
      <c r="AO164" s="37" t="s">
        <v>1856</v>
      </c>
      <c r="AQ164" s="38" t="s">
        <v>1857</v>
      </c>
      <c r="AR164" s="38" t="s">
        <v>1858</v>
      </c>
      <c r="AS164" s="38" t="s">
        <v>1859</v>
      </c>
    </row>
    <row r="165" spans="3:45" hidden="1">
      <c r="C165" s="47" t="str">
        <f>VLOOKUP(O165,'mã đối tượng'!$C:$F,4,0)</f>
        <v>B</v>
      </c>
      <c r="D165" s="30" t="s">
        <v>950</v>
      </c>
      <c r="E165" s="30" t="s">
        <v>24</v>
      </c>
      <c r="F165" s="31">
        <v>45889</v>
      </c>
      <c r="G165" s="31">
        <v>45889</v>
      </c>
      <c r="H165" s="32" t="s">
        <v>1364</v>
      </c>
      <c r="I165" s="31">
        <v>45889</v>
      </c>
      <c r="J165" s="41" t="s">
        <v>1965</v>
      </c>
      <c r="L165" s="43" t="s">
        <v>25</v>
      </c>
      <c r="M165" s="32" t="s">
        <v>505</v>
      </c>
      <c r="N165" s="33">
        <v>45889</v>
      </c>
      <c r="O165" s="32" t="s">
        <v>1575</v>
      </c>
      <c r="S165" s="32" t="s">
        <v>2156</v>
      </c>
      <c r="V165" s="32" t="s">
        <v>2156</v>
      </c>
      <c r="Y165" s="32" t="s">
        <v>1546</v>
      </c>
      <c r="AB165" s="30" t="s">
        <v>1854</v>
      </c>
      <c r="AC165" s="30" t="s">
        <v>1855</v>
      </c>
      <c r="AE165" s="34">
        <v>2</v>
      </c>
      <c r="AG165" s="34">
        <v>74250</v>
      </c>
      <c r="AH165" s="46">
        <v>148500</v>
      </c>
      <c r="AL165" s="36">
        <v>8</v>
      </c>
      <c r="AN165" s="34">
        <v>11880</v>
      </c>
      <c r="AO165" s="37" t="s">
        <v>1856</v>
      </c>
      <c r="AQ165" s="38" t="s">
        <v>1857</v>
      </c>
      <c r="AR165" s="38" t="s">
        <v>1858</v>
      </c>
      <c r="AS165" s="38" t="s">
        <v>1859</v>
      </c>
    </row>
    <row r="166" spans="3:45" hidden="1">
      <c r="C166" s="47" t="str">
        <f>VLOOKUP(O166,'mã đối tượng'!$C:$F,4,0)</f>
        <v>B</v>
      </c>
      <c r="D166" s="30" t="s">
        <v>950</v>
      </c>
      <c r="E166" s="30" t="s">
        <v>24</v>
      </c>
      <c r="F166" s="31">
        <v>45889</v>
      </c>
      <c r="G166" s="31">
        <v>45889</v>
      </c>
      <c r="H166" s="32" t="s">
        <v>1286</v>
      </c>
      <c r="I166" s="31">
        <v>45889</v>
      </c>
      <c r="J166" s="41" t="s">
        <v>1966</v>
      </c>
      <c r="L166" s="43" t="s">
        <v>25</v>
      </c>
      <c r="M166" s="32" t="s">
        <v>511</v>
      </c>
      <c r="N166" s="33">
        <v>45889</v>
      </c>
      <c r="O166" s="32" t="s">
        <v>1544</v>
      </c>
      <c r="S166" s="32" t="s">
        <v>2157</v>
      </c>
      <c r="V166" s="32" t="s">
        <v>2157</v>
      </c>
      <c r="Y166" s="32" t="s">
        <v>1537</v>
      </c>
      <c r="AB166" s="30" t="s">
        <v>1854</v>
      </c>
      <c r="AC166" s="30" t="s">
        <v>1855</v>
      </c>
      <c r="AE166" s="34">
        <v>1</v>
      </c>
      <c r="AG166" s="34">
        <v>46000</v>
      </c>
      <c r="AH166" s="46">
        <v>46000</v>
      </c>
      <c r="AL166" s="36">
        <v>8</v>
      </c>
      <c r="AN166" s="34">
        <v>3680</v>
      </c>
      <c r="AO166" s="37" t="s">
        <v>1856</v>
      </c>
      <c r="AQ166" s="38" t="s">
        <v>1857</v>
      </c>
      <c r="AR166" s="38" t="s">
        <v>1858</v>
      </c>
      <c r="AS166" s="38" t="s">
        <v>1859</v>
      </c>
    </row>
    <row r="167" spans="3:45">
      <c r="C167" s="47" t="str">
        <f>VLOOKUP(O167,'mã đối tượng'!$C:$F,4,0)</f>
        <v>N</v>
      </c>
      <c r="D167" s="30" t="s">
        <v>950</v>
      </c>
      <c r="E167" s="30" t="s">
        <v>24</v>
      </c>
      <c r="F167" s="31">
        <v>45889</v>
      </c>
      <c r="G167" s="31">
        <v>45889</v>
      </c>
      <c r="H167" s="32" t="s">
        <v>1216</v>
      </c>
      <c r="I167" s="31">
        <v>45889</v>
      </c>
      <c r="J167" s="41" t="s">
        <v>1967</v>
      </c>
      <c r="L167" s="43" t="s">
        <v>25</v>
      </c>
      <c r="M167" s="32" t="s">
        <v>514</v>
      </c>
      <c r="N167" s="33">
        <v>45889</v>
      </c>
      <c r="O167" s="32" t="s">
        <v>1534</v>
      </c>
      <c r="S167" s="32" t="s">
        <v>2158</v>
      </c>
      <c r="V167" s="32" t="s">
        <v>2158</v>
      </c>
      <c r="Y167" s="32" t="s">
        <v>1539</v>
      </c>
      <c r="AB167" s="30" t="s">
        <v>1854</v>
      </c>
      <c r="AC167" s="30" t="s">
        <v>1855</v>
      </c>
      <c r="AE167" s="34">
        <v>2</v>
      </c>
      <c r="AG167" s="34">
        <v>111058</v>
      </c>
      <c r="AH167" s="46">
        <v>222116</v>
      </c>
      <c r="AL167" s="36">
        <v>8</v>
      </c>
      <c r="AN167" s="34">
        <v>17769</v>
      </c>
      <c r="AO167" s="37" t="s">
        <v>1856</v>
      </c>
      <c r="AQ167" s="38" t="s">
        <v>1857</v>
      </c>
      <c r="AR167" s="38" t="s">
        <v>1858</v>
      </c>
      <c r="AS167" s="38" t="s">
        <v>1859</v>
      </c>
    </row>
    <row r="168" spans="3:45" hidden="1">
      <c r="C168" s="47" t="str">
        <f>VLOOKUP(O168,'mã đối tượng'!$C:$F,4,0)</f>
        <v>B</v>
      </c>
      <c r="D168" s="30" t="s">
        <v>950</v>
      </c>
      <c r="E168" s="30" t="s">
        <v>24</v>
      </c>
      <c r="F168" s="31">
        <v>45889</v>
      </c>
      <c r="G168" s="31">
        <v>45889</v>
      </c>
      <c r="H168" s="32" t="s">
        <v>1383</v>
      </c>
      <c r="I168" s="31">
        <v>45889</v>
      </c>
      <c r="J168" s="41" t="s">
        <v>1968</v>
      </c>
      <c r="L168" s="43" t="s">
        <v>25</v>
      </c>
      <c r="M168" s="32" t="s">
        <v>517</v>
      </c>
      <c r="N168" s="33">
        <v>45889</v>
      </c>
      <c r="O168" s="32" t="s">
        <v>1548</v>
      </c>
      <c r="S168" s="32" t="s">
        <v>2159</v>
      </c>
      <c r="V168" s="32" t="s">
        <v>2159</v>
      </c>
      <c r="Y168" s="32" t="s">
        <v>1536</v>
      </c>
      <c r="AB168" s="30" t="s">
        <v>1854</v>
      </c>
      <c r="AC168" s="30" t="s">
        <v>1855</v>
      </c>
      <c r="AE168" s="34">
        <v>2</v>
      </c>
      <c r="AG168" s="34">
        <v>70950</v>
      </c>
      <c r="AH168" s="46">
        <v>141900</v>
      </c>
      <c r="AL168" s="36">
        <v>8</v>
      </c>
      <c r="AN168" s="34">
        <v>11352</v>
      </c>
      <c r="AO168" s="37" t="s">
        <v>1856</v>
      </c>
      <c r="AQ168" s="38" t="s">
        <v>1857</v>
      </c>
      <c r="AR168" s="38" t="s">
        <v>1858</v>
      </c>
      <c r="AS168" s="38" t="s">
        <v>1859</v>
      </c>
    </row>
    <row r="169" spans="3:45" hidden="1">
      <c r="C169" s="47" t="str">
        <f>VLOOKUP(O169,'mã đối tượng'!$C:$F,4,0)</f>
        <v>B</v>
      </c>
      <c r="D169" s="30" t="s">
        <v>950</v>
      </c>
      <c r="E169" s="30" t="s">
        <v>24</v>
      </c>
      <c r="F169" s="31">
        <v>45889</v>
      </c>
      <c r="G169" s="31">
        <v>45889</v>
      </c>
      <c r="H169" s="32" t="s">
        <v>1383</v>
      </c>
      <c r="I169" s="31">
        <v>45889</v>
      </c>
      <c r="J169" s="41" t="s">
        <v>1968</v>
      </c>
      <c r="L169" s="43" t="s">
        <v>25</v>
      </c>
      <c r="M169" s="32" t="s">
        <v>517</v>
      </c>
      <c r="N169" s="33">
        <v>45889</v>
      </c>
      <c r="O169" s="32" t="s">
        <v>1548</v>
      </c>
      <c r="S169" s="32" t="s">
        <v>2159</v>
      </c>
      <c r="V169" s="32" t="s">
        <v>2159</v>
      </c>
      <c r="Y169" s="32" t="s">
        <v>1538</v>
      </c>
      <c r="AB169" s="30" t="s">
        <v>1854</v>
      </c>
      <c r="AC169" s="30" t="s">
        <v>1855</v>
      </c>
      <c r="AE169" s="34">
        <v>1</v>
      </c>
      <c r="AG169" s="34">
        <v>50182</v>
      </c>
      <c r="AH169" s="46">
        <v>50182</v>
      </c>
      <c r="AL169" s="36">
        <v>8</v>
      </c>
      <c r="AN169" s="34">
        <v>4015</v>
      </c>
      <c r="AO169" s="37" t="s">
        <v>1856</v>
      </c>
      <c r="AQ169" s="38" t="s">
        <v>1857</v>
      </c>
      <c r="AR169" s="38" t="s">
        <v>1858</v>
      </c>
      <c r="AS169" s="38" t="s">
        <v>1859</v>
      </c>
    </row>
    <row r="170" spans="3:45" hidden="1">
      <c r="C170" s="47" t="str">
        <f>VLOOKUP(O170,'mã đối tượng'!$C:$F,4,0)</f>
        <v>B</v>
      </c>
      <c r="D170" s="30" t="s">
        <v>950</v>
      </c>
      <c r="E170" s="30" t="s">
        <v>24</v>
      </c>
      <c r="F170" s="31">
        <v>45889</v>
      </c>
      <c r="G170" s="31">
        <v>45889</v>
      </c>
      <c r="H170" s="32" t="s">
        <v>1383</v>
      </c>
      <c r="I170" s="31">
        <v>45889</v>
      </c>
      <c r="J170" s="41" t="s">
        <v>1968</v>
      </c>
      <c r="L170" s="43" t="s">
        <v>25</v>
      </c>
      <c r="M170" s="32" t="s">
        <v>517</v>
      </c>
      <c r="N170" s="33">
        <v>45889</v>
      </c>
      <c r="O170" s="32" t="s">
        <v>1548</v>
      </c>
      <c r="S170" s="32" t="s">
        <v>2159</v>
      </c>
      <c r="V170" s="32" t="s">
        <v>2159</v>
      </c>
      <c r="Y170" s="32" t="s">
        <v>1546</v>
      </c>
      <c r="AB170" s="30" t="s">
        <v>1854</v>
      </c>
      <c r="AC170" s="30" t="s">
        <v>1855</v>
      </c>
      <c r="AE170" s="34">
        <v>2</v>
      </c>
      <c r="AG170" s="34">
        <v>74250</v>
      </c>
      <c r="AH170" s="46">
        <v>148500</v>
      </c>
      <c r="AL170" s="36">
        <v>8</v>
      </c>
      <c r="AN170" s="34">
        <v>11880</v>
      </c>
      <c r="AO170" s="37" t="s">
        <v>1856</v>
      </c>
      <c r="AQ170" s="38" t="s">
        <v>1857</v>
      </c>
      <c r="AR170" s="38" t="s">
        <v>1858</v>
      </c>
      <c r="AS170" s="38" t="s">
        <v>1859</v>
      </c>
    </row>
    <row r="171" spans="3:45" hidden="1">
      <c r="C171" s="47" t="str">
        <f>VLOOKUP(O171,'mã đối tượng'!$C:$F,4,0)</f>
        <v>B</v>
      </c>
      <c r="D171" s="30" t="s">
        <v>950</v>
      </c>
      <c r="E171" s="30" t="s">
        <v>24</v>
      </c>
      <c r="F171" s="31">
        <v>45889</v>
      </c>
      <c r="G171" s="31">
        <v>45889</v>
      </c>
      <c r="H171" s="32" t="s">
        <v>1159</v>
      </c>
      <c r="I171" s="31">
        <v>45889</v>
      </c>
      <c r="J171" s="41" t="s">
        <v>1969</v>
      </c>
      <c r="L171" s="43" t="s">
        <v>25</v>
      </c>
      <c r="M171" s="32" t="s">
        <v>522</v>
      </c>
      <c r="N171" s="33">
        <v>45889</v>
      </c>
      <c r="O171" s="32" t="s">
        <v>1548</v>
      </c>
      <c r="S171" s="32" t="s">
        <v>2160</v>
      </c>
      <c r="V171" s="32" t="s">
        <v>2160</v>
      </c>
      <c r="Y171" s="32" t="s">
        <v>1529</v>
      </c>
      <c r="AB171" s="30" t="s">
        <v>1854</v>
      </c>
      <c r="AC171" s="30" t="s">
        <v>1855</v>
      </c>
      <c r="AE171" s="34">
        <v>3</v>
      </c>
      <c r="AG171" s="34">
        <v>55595</v>
      </c>
      <c r="AH171" s="46">
        <v>166785</v>
      </c>
      <c r="AL171" s="36">
        <v>8</v>
      </c>
      <c r="AN171" s="34">
        <v>13343</v>
      </c>
      <c r="AO171" s="37" t="s">
        <v>1856</v>
      </c>
      <c r="AQ171" s="38" t="s">
        <v>1857</v>
      </c>
      <c r="AR171" s="38" t="s">
        <v>1858</v>
      </c>
      <c r="AS171" s="38" t="s">
        <v>1859</v>
      </c>
    </row>
    <row r="172" spans="3:45" hidden="1">
      <c r="C172" s="47" t="str">
        <f>VLOOKUP(O172,'mã đối tượng'!$C:$F,4,0)</f>
        <v>B</v>
      </c>
      <c r="D172" s="30" t="s">
        <v>950</v>
      </c>
      <c r="E172" s="30" t="s">
        <v>24</v>
      </c>
      <c r="F172" s="31">
        <v>45889</v>
      </c>
      <c r="G172" s="31">
        <v>45889</v>
      </c>
      <c r="H172" s="32" t="s">
        <v>1174</v>
      </c>
      <c r="I172" s="31">
        <v>45889</v>
      </c>
      <c r="J172" s="41" t="s">
        <v>1970</v>
      </c>
      <c r="L172" s="43" t="s">
        <v>25</v>
      </c>
      <c r="M172" s="32" t="s">
        <v>525</v>
      </c>
      <c r="N172" s="33">
        <v>45889</v>
      </c>
      <c r="O172" s="32" t="s">
        <v>1561</v>
      </c>
      <c r="S172" s="32" t="s">
        <v>2161</v>
      </c>
      <c r="V172" s="32" t="s">
        <v>2161</v>
      </c>
      <c r="Y172" s="32" t="s">
        <v>1537</v>
      </c>
      <c r="AB172" s="30" t="s">
        <v>1854</v>
      </c>
      <c r="AC172" s="30" t="s">
        <v>1855</v>
      </c>
      <c r="AE172" s="34">
        <v>4</v>
      </c>
      <c r="AG172" s="34">
        <v>46000</v>
      </c>
      <c r="AH172" s="46">
        <v>184000</v>
      </c>
      <c r="AL172" s="36">
        <v>8</v>
      </c>
      <c r="AN172" s="34">
        <v>14720</v>
      </c>
      <c r="AO172" s="37" t="s">
        <v>1856</v>
      </c>
      <c r="AQ172" s="38" t="s">
        <v>1857</v>
      </c>
      <c r="AR172" s="38" t="s">
        <v>1858</v>
      </c>
      <c r="AS172" s="38" t="s">
        <v>1859</v>
      </c>
    </row>
    <row r="173" spans="3:45" hidden="1">
      <c r="C173" s="47" t="str">
        <f>VLOOKUP(O173,'mã đối tượng'!$C:$F,4,0)</f>
        <v>B</v>
      </c>
      <c r="D173" s="30" t="s">
        <v>950</v>
      </c>
      <c r="E173" s="30" t="s">
        <v>24</v>
      </c>
      <c r="F173" s="31">
        <v>45889</v>
      </c>
      <c r="G173" s="31">
        <v>45889</v>
      </c>
      <c r="H173" s="32" t="s">
        <v>1052</v>
      </c>
      <c r="I173" s="31">
        <v>45889</v>
      </c>
      <c r="J173" s="41" t="s">
        <v>1971</v>
      </c>
      <c r="L173" s="43" t="s">
        <v>25</v>
      </c>
      <c r="M173" s="32" t="s">
        <v>530</v>
      </c>
      <c r="N173" s="33">
        <v>45889</v>
      </c>
      <c r="O173" s="32" t="s">
        <v>1550</v>
      </c>
      <c r="S173" s="32" t="s">
        <v>2128</v>
      </c>
      <c r="V173" s="32" t="s">
        <v>2128</v>
      </c>
      <c r="Y173" s="32" t="s">
        <v>1539</v>
      </c>
      <c r="AB173" s="30" t="s">
        <v>1854</v>
      </c>
      <c r="AC173" s="30" t="s">
        <v>1855</v>
      </c>
      <c r="AE173" s="34">
        <v>1</v>
      </c>
      <c r="AG173" s="34">
        <v>111058</v>
      </c>
      <c r="AH173" s="46">
        <v>111058</v>
      </c>
      <c r="AL173" s="36">
        <v>8</v>
      </c>
      <c r="AN173" s="34">
        <v>8885</v>
      </c>
      <c r="AO173" s="37" t="s">
        <v>1856</v>
      </c>
      <c r="AQ173" s="38" t="s">
        <v>1857</v>
      </c>
      <c r="AR173" s="38" t="s">
        <v>1858</v>
      </c>
      <c r="AS173" s="38" t="s">
        <v>1859</v>
      </c>
    </row>
    <row r="174" spans="3:45" hidden="1">
      <c r="C174" s="47" t="str">
        <f>VLOOKUP(O174,'mã đối tượng'!$C:$F,4,0)</f>
        <v>B</v>
      </c>
      <c r="D174" s="30" t="s">
        <v>950</v>
      </c>
      <c r="E174" s="30" t="s">
        <v>24</v>
      </c>
      <c r="F174" s="31">
        <v>45889</v>
      </c>
      <c r="G174" s="31">
        <v>45889</v>
      </c>
      <c r="H174" s="32" t="s">
        <v>1156</v>
      </c>
      <c r="I174" s="31">
        <v>45889</v>
      </c>
      <c r="J174" s="41" t="s">
        <v>1972</v>
      </c>
      <c r="L174" s="43" t="s">
        <v>25</v>
      </c>
      <c r="M174" s="32" t="s">
        <v>533</v>
      </c>
      <c r="N174" s="33">
        <v>45889</v>
      </c>
      <c r="O174" s="32" t="s">
        <v>1548</v>
      </c>
      <c r="S174" s="32" t="s">
        <v>2162</v>
      </c>
      <c r="V174" s="32" t="s">
        <v>2162</v>
      </c>
      <c r="Y174" s="32" t="s">
        <v>1538</v>
      </c>
      <c r="AB174" s="30" t="s">
        <v>1854</v>
      </c>
      <c r="AC174" s="30" t="s">
        <v>1855</v>
      </c>
      <c r="AE174" s="34">
        <v>2</v>
      </c>
      <c r="AG174" s="34">
        <v>50182</v>
      </c>
      <c r="AH174" s="46">
        <v>100364</v>
      </c>
      <c r="AL174" s="36">
        <v>8</v>
      </c>
      <c r="AN174" s="34">
        <v>8029</v>
      </c>
      <c r="AO174" s="37" t="s">
        <v>1856</v>
      </c>
      <c r="AQ174" s="38" t="s">
        <v>1857</v>
      </c>
      <c r="AR174" s="38" t="s">
        <v>1858</v>
      </c>
      <c r="AS174" s="38" t="s">
        <v>1859</v>
      </c>
    </row>
    <row r="175" spans="3:45" hidden="1">
      <c r="C175" s="47" t="str">
        <f>VLOOKUP(O175,'mã đối tượng'!$C:$F,4,0)</f>
        <v>B</v>
      </c>
      <c r="D175" s="30" t="s">
        <v>950</v>
      </c>
      <c r="E175" s="30" t="s">
        <v>24</v>
      </c>
      <c r="F175" s="31">
        <v>45889</v>
      </c>
      <c r="G175" s="31">
        <v>45889</v>
      </c>
      <c r="H175" s="32" t="s">
        <v>1467</v>
      </c>
      <c r="I175" s="31">
        <v>45889</v>
      </c>
      <c r="J175" s="41" t="s">
        <v>1973</v>
      </c>
      <c r="L175" s="43" t="s">
        <v>25</v>
      </c>
      <c r="M175" s="32" t="s">
        <v>536</v>
      </c>
      <c r="N175" s="33">
        <v>45889</v>
      </c>
      <c r="O175" s="32" t="s">
        <v>1548</v>
      </c>
      <c r="S175" s="32" t="s">
        <v>2163</v>
      </c>
      <c r="V175" s="32" t="s">
        <v>2163</v>
      </c>
      <c r="Y175" s="32" t="s">
        <v>1538</v>
      </c>
      <c r="AB175" s="30" t="s">
        <v>1854</v>
      </c>
      <c r="AC175" s="30" t="s">
        <v>1855</v>
      </c>
      <c r="AE175" s="34">
        <v>1</v>
      </c>
      <c r="AG175" s="34">
        <v>50182</v>
      </c>
      <c r="AH175" s="46">
        <v>50182</v>
      </c>
      <c r="AL175" s="36">
        <v>8</v>
      </c>
      <c r="AN175" s="34">
        <v>4015</v>
      </c>
      <c r="AO175" s="37" t="s">
        <v>1856</v>
      </c>
      <c r="AQ175" s="38" t="s">
        <v>1857</v>
      </c>
      <c r="AR175" s="38" t="s">
        <v>1858</v>
      </c>
      <c r="AS175" s="38" t="s">
        <v>1859</v>
      </c>
    </row>
    <row r="176" spans="3:45" hidden="1">
      <c r="C176" s="47" t="str">
        <f>VLOOKUP(O176,'mã đối tượng'!$C:$F,4,0)</f>
        <v>B</v>
      </c>
      <c r="D176" s="30" t="s">
        <v>950</v>
      </c>
      <c r="E176" s="30" t="s">
        <v>24</v>
      </c>
      <c r="F176" s="31">
        <v>45889</v>
      </c>
      <c r="G176" s="31">
        <v>45889</v>
      </c>
      <c r="H176" s="32" t="s">
        <v>1467</v>
      </c>
      <c r="I176" s="31">
        <v>45889</v>
      </c>
      <c r="J176" s="41" t="s">
        <v>1973</v>
      </c>
      <c r="L176" s="43" t="s">
        <v>25</v>
      </c>
      <c r="M176" s="32" t="s">
        <v>536</v>
      </c>
      <c r="N176" s="33">
        <v>45889</v>
      </c>
      <c r="O176" s="32" t="s">
        <v>1548</v>
      </c>
      <c r="S176" s="32" t="s">
        <v>2163</v>
      </c>
      <c r="V176" s="32" t="s">
        <v>2163</v>
      </c>
      <c r="Y176" s="32" t="s">
        <v>1536</v>
      </c>
      <c r="AB176" s="30" t="s">
        <v>1854</v>
      </c>
      <c r="AC176" s="30" t="s">
        <v>1855</v>
      </c>
      <c r="AE176" s="34">
        <v>3</v>
      </c>
      <c r="AG176" s="34">
        <v>70950</v>
      </c>
      <c r="AH176" s="46">
        <v>212850</v>
      </c>
      <c r="AL176" s="36">
        <v>8</v>
      </c>
      <c r="AN176" s="34">
        <v>17028</v>
      </c>
      <c r="AO176" s="37" t="s">
        <v>1856</v>
      </c>
      <c r="AQ176" s="38" t="s">
        <v>1857</v>
      </c>
      <c r="AR176" s="38" t="s">
        <v>1858</v>
      </c>
      <c r="AS176" s="38" t="s">
        <v>1859</v>
      </c>
    </row>
    <row r="177" spans="3:45">
      <c r="C177" s="47" t="str">
        <f>VLOOKUP(O177,'mã đối tượng'!$C:$F,4,0)</f>
        <v>N</v>
      </c>
      <c r="D177" s="30" t="s">
        <v>950</v>
      </c>
      <c r="E177" s="30" t="s">
        <v>24</v>
      </c>
      <c r="F177" s="31">
        <v>45889</v>
      </c>
      <c r="G177" s="31">
        <v>45889</v>
      </c>
      <c r="H177" s="32" t="s">
        <v>1120</v>
      </c>
      <c r="I177" s="31">
        <v>45889</v>
      </c>
      <c r="J177" s="41" t="s">
        <v>1974</v>
      </c>
      <c r="L177" s="43" t="s">
        <v>25</v>
      </c>
      <c r="M177" s="32" t="s">
        <v>541</v>
      </c>
      <c r="N177" s="33">
        <v>45889</v>
      </c>
      <c r="O177" s="32" t="s">
        <v>1534</v>
      </c>
      <c r="S177" s="32" t="s">
        <v>2164</v>
      </c>
      <c r="V177" s="32" t="s">
        <v>2164</v>
      </c>
      <c r="Y177" s="32" t="s">
        <v>1529</v>
      </c>
      <c r="AB177" s="30" t="s">
        <v>1854</v>
      </c>
      <c r="AC177" s="30" t="s">
        <v>1855</v>
      </c>
      <c r="AE177" s="34">
        <v>1</v>
      </c>
      <c r="AG177" s="34">
        <v>55595</v>
      </c>
      <c r="AH177" s="46">
        <v>55595</v>
      </c>
      <c r="AL177" s="36">
        <v>8</v>
      </c>
      <c r="AN177" s="34">
        <v>4448</v>
      </c>
      <c r="AO177" s="37" t="s">
        <v>1856</v>
      </c>
      <c r="AQ177" s="38" t="s">
        <v>1857</v>
      </c>
      <c r="AR177" s="38" t="s">
        <v>1858</v>
      </c>
      <c r="AS177" s="38" t="s">
        <v>1859</v>
      </c>
    </row>
    <row r="178" spans="3:45">
      <c r="C178" s="47" t="str">
        <f>VLOOKUP(O178,'mã đối tượng'!$C:$F,4,0)</f>
        <v>N</v>
      </c>
      <c r="D178" s="30" t="s">
        <v>950</v>
      </c>
      <c r="E178" s="30" t="s">
        <v>24</v>
      </c>
      <c r="F178" s="31">
        <v>45889</v>
      </c>
      <c r="G178" s="31">
        <v>45889</v>
      </c>
      <c r="H178" s="32" t="s">
        <v>1120</v>
      </c>
      <c r="I178" s="31">
        <v>45889</v>
      </c>
      <c r="J178" s="41" t="s">
        <v>1974</v>
      </c>
      <c r="L178" s="43" t="s">
        <v>25</v>
      </c>
      <c r="M178" s="32" t="s">
        <v>541</v>
      </c>
      <c r="N178" s="33">
        <v>45889</v>
      </c>
      <c r="O178" s="32" t="s">
        <v>1534</v>
      </c>
      <c r="S178" s="32" t="s">
        <v>2164</v>
      </c>
      <c r="V178" s="32" t="s">
        <v>2164</v>
      </c>
      <c r="Y178" s="32" t="s">
        <v>1536</v>
      </c>
      <c r="AB178" s="30" t="s">
        <v>1854</v>
      </c>
      <c r="AC178" s="30" t="s">
        <v>1855</v>
      </c>
      <c r="AE178" s="34">
        <v>1</v>
      </c>
      <c r="AG178" s="34">
        <v>70950</v>
      </c>
      <c r="AH178" s="46">
        <v>70950</v>
      </c>
      <c r="AL178" s="36">
        <v>8</v>
      </c>
      <c r="AN178" s="34">
        <v>5676</v>
      </c>
      <c r="AO178" s="37" t="s">
        <v>1856</v>
      </c>
      <c r="AQ178" s="38" t="s">
        <v>1857</v>
      </c>
      <c r="AR178" s="38" t="s">
        <v>1858</v>
      </c>
      <c r="AS178" s="38" t="s">
        <v>1859</v>
      </c>
    </row>
    <row r="179" spans="3:45">
      <c r="C179" s="47" t="str">
        <f>VLOOKUP(O179,'mã đối tượng'!$C:$F,4,0)</f>
        <v>N</v>
      </c>
      <c r="D179" s="30" t="s">
        <v>950</v>
      </c>
      <c r="E179" s="30" t="s">
        <v>24</v>
      </c>
      <c r="F179" s="31">
        <v>45889</v>
      </c>
      <c r="G179" s="31">
        <v>45889</v>
      </c>
      <c r="H179" s="32" t="s">
        <v>1120</v>
      </c>
      <c r="I179" s="31">
        <v>45889</v>
      </c>
      <c r="J179" s="41" t="s">
        <v>1974</v>
      </c>
      <c r="L179" s="43" t="s">
        <v>25</v>
      </c>
      <c r="M179" s="32" t="s">
        <v>541</v>
      </c>
      <c r="N179" s="33">
        <v>45889</v>
      </c>
      <c r="O179" s="32" t="s">
        <v>1534</v>
      </c>
      <c r="S179" s="32" t="s">
        <v>2164</v>
      </c>
      <c r="V179" s="32" t="s">
        <v>2164</v>
      </c>
      <c r="Y179" s="32" t="s">
        <v>1539</v>
      </c>
      <c r="AB179" s="30" t="s">
        <v>1854</v>
      </c>
      <c r="AC179" s="30" t="s">
        <v>1855</v>
      </c>
      <c r="AE179" s="34">
        <v>3</v>
      </c>
      <c r="AG179" s="34">
        <v>111058</v>
      </c>
      <c r="AH179" s="46">
        <v>333174</v>
      </c>
      <c r="AL179" s="36">
        <v>8</v>
      </c>
      <c r="AN179" s="34">
        <v>26654</v>
      </c>
      <c r="AO179" s="37" t="s">
        <v>1856</v>
      </c>
      <c r="AQ179" s="38" t="s">
        <v>1857</v>
      </c>
      <c r="AR179" s="38" t="s">
        <v>1858</v>
      </c>
      <c r="AS179" s="38" t="s">
        <v>1859</v>
      </c>
    </row>
    <row r="180" spans="3:45">
      <c r="C180" s="47" t="str">
        <f>VLOOKUP(O180,'mã đối tượng'!$C:$F,4,0)</f>
        <v>N</v>
      </c>
      <c r="D180" s="30" t="s">
        <v>950</v>
      </c>
      <c r="E180" s="30" t="s">
        <v>24</v>
      </c>
      <c r="F180" s="31">
        <v>45889</v>
      </c>
      <c r="G180" s="31">
        <v>45889</v>
      </c>
      <c r="H180" s="32" t="s">
        <v>1120</v>
      </c>
      <c r="I180" s="31">
        <v>45889</v>
      </c>
      <c r="J180" s="41" t="s">
        <v>1974</v>
      </c>
      <c r="L180" s="43" t="s">
        <v>25</v>
      </c>
      <c r="M180" s="32" t="s">
        <v>541</v>
      </c>
      <c r="N180" s="33">
        <v>45889</v>
      </c>
      <c r="O180" s="32" t="s">
        <v>1534</v>
      </c>
      <c r="S180" s="32" t="s">
        <v>2164</v>
      </c>
      <c r="V180" s="32" t="s">
        <v>2164</v>
      </c>
      <c r="Y180" s="32" t="s">
        <v>1533</v>
      </c>
      <c r="AB180" s="30" t="s">
        <v>1854</v>
      </c>
      <c r="AC180" s="30" t="s">
        <v>1855</v>
      </c>
      <c r="AE180" s="34">
        <v>1</v>
      </c>
      <c r="AG180" s="34">
        <v>111606</v>
      </c>
      <c r="AH180" s="46">
        <v>111606</v>
      </c>
      <c r="AL180" s="36">
        <v>8</v>
      </c>
      <c r="AN180" s="34">
        <v>8928</v>
      </c>
      <c r="AO180" s="37" t="s">
        <v>1856</v>
      </c>
      <c r="AQ180" s="38" t="s">
        <v>1857</v>
      </c>
      <c r="AR180" s="38" t="s">
        <v>1858</v>
      </c>
      <c r="AS180" s="38" t="s">
        <v>1859</v>
      </c>
    </row>
    <row r="181" spans="3:45" hidden="1">
      <c r="C181" s="47" t="str">
        <f>VLOOKUP(O181,'mã đối tượng'!$C:$F,4,0)</f>
        <v>B</v>
      </c>
      <c r="D181" s="30" t="s">
        <v>950</v>
      </c>
      <c r="E181" s="30" t="s">
        <v>24</v>
      </c>
      <c r="F181" s="31">
        <v>45889</v>
      </c>
      <c r="G181" s="31">
        <v>45889</v>
      </c>
      <c r="H181" s="32" t="s">
        <v>1377</v>
      </c>
      <c r="I181" s="31">
        <v>45889</v>
      </c>
      <c r="J181" s="41" t="s">
        <v>1975</v>
      </c>
      <c r="L181" s="43" t="s">
        <v>25</v>
      </c>
      <c r="M181" s="32" t="s">
        <v>546</v>
      </c>
      <c r="N181" s="33">
        <v>45889</v>
      </c>
      <c r="O181" s="32" t="s">
        <v>1568</v>
      </c>
      <c r="S181" s="32" t="s">
        <v>2165</v>
      </c>
      <c r="V181" s="32" t="s">
        <v>2165</v>
      </c>
      <c r="Y181" s="32" t="s">
        <v>1539</v>
      </c>
      <c r="AB181" s="30" t="s">
        <v>1854</v>
      </c>
      <c r="AC181" s="30" t="s">
        <v>1855</v>
      </c>
      <c r="AE181" s="34">
        <v>1</v>
      </c>
      <c r="AG181" s="34">
        <v>111058</v>
      </c>
      <c r="AH181" s="46">
        <v>111058</v>
      </c>
      <c r="AL181" s="36">
        <v>8</v>
      </c>
      <c r="AN181" s="34">
        <v>8885</v>
      </c>
      <c r="AO181" s="37" t="s">
        <v>1856</v>
      </c>
      <c r="AQ181" s="38" t="s">
        <v>1857</v>
      </c>
      <c r="AR181" s="38" t="s">
        <v>1858</v>
      </c>
      <c r="AS181" s="38" t="s">
        <v>1859</v>
      </c>
    </row>
    <row r="182" spans="3:45">
      <c r="C182" s="47" t="str">
        <f>VLOOKUP(O182,'mã đối tượng'!$C:$F,4,0)</f>
        <v>N</v>
      </c>
      <c r="D182" s="30" t="s">
        <v>950</v>
      </c>
      <c r="E182" s="30" t="s">
        <v>24</v>
      </c>
      <c r="F182" s="31">
        <v>45889</v>
      </c>
      <c r="G182" s="31">
        <v>45889</v>
      </c>
      <c r="H182" s="32" t="s">
        <v>1222</v>
      </c>
      <c r="I182" s="31">
        <v>45889</v>
      </c>
      <c r="J182" s="41" t="s">
        <v>1976</v>
      </c>
      <c r="L182" s="43" t="s">
        <v>25</v>
      </c>
      <c r="M182" s="32" t="s">
        <v>549</v>
      </c>
      <c r="N182" s="33">
        <v>45889</v>
      </c>
      <c r="O182" s="32" t="s">
        <v>1534</v>
      </c>
      <c r="S182" s="32" t="s">
        <v>2166</v>
      </c>
      <c r="V182" s="32" t="s">
        <v>2166</v>
      </c>
      <c r="Y182" s="32" t="s">
        <v>1532</v>
      </c>
      <c r="AB182" s="30" t="s">
        <v>1854</v>
      </c>
      <c r="AC182" s="30" t="s">
        <v>1855</v>
      </c>
      <c r="AE182" s="34">
        <v>3</v>
      </c>
      <c r="AG182" s="34">
        <v>49500</v>
      </c>
      <c r="AH182" s="46">
        <v>148500</v>
      </c>
      <c r="AL182" s="36">
        <v>8</v>
      </c>
      <c r="AN182" s="34">
        <v>11879</v>
      </c>
      <c r="AO182" s="37" t="s">
        <v>1856</v>
      </c>
      <c r="AQ182" s="38" t="s">
        <v>1857</v>
      </c>
      <c r="AR182" s="38" t="s">
        <v>1858</v>
      </c>
      <c r="AS182" s="38" t="s">
        <v>1859</v>
      </c>
    </row>
    <row r="183" spans="3:45">
      <c r="C183" s="47" t="str">
        <f>VLOOKUP(O183,'mã đối tượng'!$C:$F,4,0)</f>
        <v>N</v>
      </c>
      <c r="D183" s="30" t="s">
        <v>950</v>
      </c>
      <c r="E183" s="30" t="s">
        <v>24</v>
      </c>
      <c r="F183" s="31">
        <v>45889</v>
      </c>
      <c r="G183" s="31">
        <v>45889</v>
      </c>
      <c r="H183" s="32" t="s">
        <v>1222</v>
      </c>
      <c r="I183" s="31">
        <v>45889</v>
      </c>
      <c r="J183" s="41" t="s">
        <v>1976</v>
      </c>
      <c r="L183" s="43" t="s">
        <v>25</v>
      </c>
      <c r="M183" s="32" t="s">
        <v>549</v>
      </c>
      <c r="N183" s="33">
        <v>45889</v>
      </c>
      <c r="O183" s="32" t="s">
        <v>1534</v>
      </c>
      <c r="S183" s="32" t="s">
        <v>2166</v>
      </c>
      <c r="V183" s="32" t="s">
        <v>2166</v>
      </c>
      <c r="Y183" s="32" t="s">
        <v>1539</v>
      </c>
      <c r="AB183" s="30" t="s">
        <v>1854</v>
      </c>
      <c r="AC183" s="30" t="s">
        <v>1855</v>
      </c>
      <c r="AE183" s="34">
        <v>3</v>
      </c>
      <c r="AG183" s="34">
        <v>111058</v>
      </c>
      <c r="AH183" s="46">
        <v>333174</v>
      </c>
      <c r="AL183" s="36">
        <v>8</v>
      </c>
      <c r="AN183" s="34">
        <v>26654</v>
      </c>
      <c r="AO183" s="37" t="s">
        <v>1856</v>
      </c>
      <c r="AQ183" s="38" t="s">
        <v>1857</v>
      </c>
      <c r="AR183" s="38" t="s">
        <v>1858</v>
      </c>
      <c r="AS183" s="38" t="s">
        <v>1859</v>
      </c>
    </row>
    <row r="184" spans="3:45">
      <c r="C184" s="47" t="str">
        <f>VLOOKUP(O184,'mã đối tượng'!$C:$F,4,0)</f>
        <v>N</v>
      </c>
      <c r="D184" s="30" t="s">
        <v>950</v>
      </c>
      <c r="E184" s="30" t="s">
        <v>24</v>
      </c>
      <c r="F184" s="31">
        <v>45889</v>
      </c>
      <c r="G184" s="31">
        <v>45889</v>
      </c>
      <c r="H184" s="32" t="s">
        <v>1222</v>
      </c>
      <c r="I184" s="31">
        <v>45889</v>
      </c>
      <c r="J184" s="41" t="s">
        <v>1976</v>
      </c>
      <c r="L184" s="43" t="s">
        <v>25</v>
      </c>
      <c r="M184" s="32" t="s">
        <v>549</v>
      </c>
      <c r="N184" s="33">
        <v>45889</v>
      </c>
      <c r="O184" s="32" t="s">
        <v>1534</v>
      </c>
      <c r="S184" s="32" t="s">
        <v>2166</v>
      </c>
      <c r="V184" s="32" t="s">
        <v>2166</v>
      </c>
      <c r="Y184" s="32" t="s">
        <v>1538</v>
      </c>
      <c r="AB184" s="30" t="s">
        <v>1854</v>
      </c>
      <c r="AC184" s="30" t="s">
        <v>1855</v>
      </c>
      <c r="AE184" s="34">
        <v>1</v>
      </c>
      <c r="AG184" s="34">
        <v>50182</v>
      </c>
      <c r="AH184" s="46">
        <v>50182</v>
      </c>
      <c r="AL184" s="36">
        <v>8</v>
      </c>
      <c r="AN184" s="34">
        <v>4015</v>
      </c>
      <c r="AO184" s="37" t="s">
        <v>1856</v>
      </c>
      <c r="AQ184" s="38" t="s">
        <v>1857</v>
      </c>
      <c r="AR184" s="38" t="s">
        <v>1858</v>
      </c>
      <c r="AS184" s="38" t="s">
        <v>1859</v>
      </c>
    </row>
    <row r="185" spans="3:45">
      <c r="C185" s="47" t="str">
        <f>VLOOKUP(O185,'mã đối tượng'!$C:$F,4,0)</f>
        <v>N</v>
      </c>
      <c r="D185" s="30" t="s">
        <v>950</v>
      </c>
      <c r="E185" s="30" t="s">
        <v>24</v>
      </c>
      <c r="F185" s="31">
        <v>45889</v>
      </c>
      <c r="G185" s="31">
        <v>45889</v>
      </c>
      <c r="H185" s="32" t="s">
        <v>1222</v>
      </c>
      <c r="I185" s="31">
        <v>45889</v>
      </c>
      <c r="J185" s="41" t="s">
        <v>1976</v>
      </c>
      <c r="L185" s="43" t="s">
        <v>25</v>
      </c>
      <c r="M185" s="32" t="s">
        <v>549</v>
      </c>
      <c r="N185" s="33">
        <v>45889</v>
      </c>
      <c r="O185" s="32" t="s">
        <v>1534</v>
      </c>
      <c r="S185" s="32" t="s">
        <v>2166</v>
      </c>
      <c r="V185" s="32" t="s">
        <v>2166</v>
      </c>
      <c r="Y185" s="32" t="s">
        <v>1529</v>
      </c>
      <c r="AB185" s="30" t="s">
        <v>1854</v>
      </c>
      <c r="AC185" s="30" t="s">
        <v>1855</v>
      </c>
      <c r="AE185" s="34">
        <v>1</v>
      </c>
      <c r="AG185" s="34">
        <v>55595</v>
      </c>
      <c r="AH185" s="46">
        <v>55595</v>
      </c>
      <c r="AL185" s="36">
        <v>8</v>
      </c>
      <c r="AN185" s="34">
        <v>4448</v>
      </c>
      <c r="AO185" s="37" t="s">
        <v>1856</v>
      </c>
      <c r="AQ185" s="38" t="s">
        <v>1857</v>
      </c>
      <c r="AR185" s="38" t="s">
        <v>1858</v>
      </c>
      <c r="AS185" s="38" t="s">
        <v>1859</v>
      </c>
    </row>
    <row r="186" spans="3:45">
      <c r="C186" s="47" t="str">
        <f>VLOOKUP(O186,'mã đối tượng'!$C:$F,4,0)</f>
        <v>N</v>
      </c>
      <c r="D186" s="30" t="s">
        <v>950</v>
      </c>
      <c r="E186" s="30" t="s">
        <v>24</v>
      </c>
      <c r="F186" s="31">
        <v>45889</v>
      </c>
      <c r="G186" s="31">
        <v>45889</v>
      </c>
      <c r="H186" s="32" t="s">
        <v>1222</v>
      </c>
      <c r="I186" s="31">
        <v>45889</v>
      </c>
      <c r="J186" s="41" t="s">
        <v>1976</v>
      </c>
      <c r="L186" s="43" t="s">
        <v>25</v>
      </c>
      <c r="M186" s="32" t="s">
        <v>549</v>
      </c>
      <c r="N186" s="33">
        <v>45889</v>
      </c>
      <c r="O186" s="32" t="s">
        <v>1534</v>
      </c>
      <c r="S186" s="32" t="s">
        <v>2166</v>
      </c>
      <c r="V186" s="32" t="s">
        <v>2166</v>
      </c>
      <c r="Y186" s="32" t="s">
        <v>1536</v>
      </c>
      <c r="AB186" s="30" t="s">
        <v>1854</v>
      </c>
      <c r="AC186" s="30" t="s">
        <v>1855</v>
      </c>
      <c r="AE186" s="34">
        <v>1</v>
      </c>
      <c r="AG186" s="34">
        <v>70950</v>
      </c>
      <c r="AH186" s="46">
        <v>70950</v>
      </c>
      <c r="AL186" s="36">
        <v>8</v>
      </c>
      <c r="AN186" s="34">
        <v>5676</v>
      </c>
      <c r="AO186" s="37" t="s">
        <v>1856</v>
      </c>
      <c r="AQ186" s="38" t="s">
        <v>1857</v>
      </c>
      <c r="AR186" s="38" t="s">
        <v>1858</v>
      </c>
      <c r="AS186" s="38" t="s">
        <v>1859</v>
      </c>
    </row>
    <row r="187" spans="3:45">
      <c r="C187" s="47" t="str">
        <f>VLOOKUP(O187,'mã đối tượng'!$C:$F,4,0)</f>
        <v>N</v>
      </c>
      <c r="D187" s="30" t="s">
        <v>950</v>
      </c>
      <c r="E187" s="30" t="s">
        <v>24</v>
      </c>
      <c r="F187" s="31">
        <v>45889</v>
      </c>
      <c r="G187" s="31">
        <v>45889</v>
      </c>
      <c r="H187" s="32" t="s">
        <v>1222</v>
      </c>
      <c r="I187" s="31">
        <v>45889</v>
      </c>
      <c r="J187" s="41" t="s">
        <v>1976</v>
      </c>
      <c r="L187" s="43" t="s">
        <v>25</v>
      </c>
      <c r="M187" s="32" t="s">
        <v>549</v>
      </c>
      <c r="N187" s="33">
        <v>45889</v>
      </c>
      <c r="O187" s="32" t="s">
        <v>1534</v>
      </c>
      <c r="S187" s="32" t="s">
        <v>2166</v>
      </c>
      <c r="V187" s="32" t="s">
        <v>2166</v>
      </c>
      <c r="Y187" s="32" t="s">
        <v>1546</v>
      </c>
      <c r="AB187" s="30" t="s">
        <v>1854</v>
      </c>
      <c r="AC187" s="30" t="s">
        <v>1855</v>
      </c>
      <c r="AE187" s="34">
        <v>1</v>
      </c>
      <c r="AG187" s="34">
        <v>74250</v>
      </c>
      <c r="AH187" s="46">
        <v>74250</v>
      </c>
      <c r="AL187" s="36">
        <v>8</v>
      </c>
      <c r="AN187" s="34">
        <v>5940</v>
      </c>
      <c r="AO187" s="37" t="s">
        <v>1856</v>
      </c>
      <c r="AQ187" s="38" t="s">
        <v>1857</v>
      </c>
      <c r="AR187" s="38" t="s">
        <v>1858</v>
      </c>
      <c r="AS187" s="38" t="s">
        <v>1859</v>
      </c>
    </row>
    <row r="188" spans="3:45">
      <c r="C188" s="47" t="str">
        <f>VLOOKUP(O188,'mã đối tượng'!$C:$F,4,0)</f>
        <v>N</v>
      </c>
      <c r="D188" s="30" t="s">
        <v>950</v>
      </c>
      <c r="E188" s="30" t="s">
        <v>24</v>
      </c>
      <c r="F188" s="31">
        <v>45889</v>
      </c>
      <c r="G188" s="31">
        <v>45889</v>
      </c>
      <c r="H188" s="32" t="s">
        <v>1299</v>
      </c>
      <c r="I188" s="31">
        <v>45889</v>
      </c>
      <c r="J188" s="41" t="s">
        <v>1977</v>
      </c>
      <c r="L188" s="43" t="s">
        <v>25</v>
      </c>
      <c r="M188" s="32" t="s">
        <v>554</v>
      </c>
      <c r="N188" s="33">
        <v>45889</v>
      </c>
      <c r="O188" s="32" t="s">
        <v>1558</v>
      </c>
      <c r="S188" s="32" t="s">
        <v>2167</v>
      </c>
      <c r="V188" s="32" t="s">
        <v>2167</v>
      </c>
      <c r="Y188" s="32" t="s">
        <v>1539</v>
      </c>
      <c r="AB188" s="30" t="s">
        <v>1854</v>
      </c>
      <c r="AC188" s="30" t="s">
        <v>1855</v>
      </c>
      <c r="AE188" s="34">
        <v>1</v>
      </c>
      <c r="AG188" s="34">
        <v>111058</v>
      </c>
      <c r="AH188" s="46">
        <v>111058</v>
      </c>
      <c r="AL188" s="36">
        <v>8</v>
      </c>
      <c r="AN188" s="34">
        <v>8885</v>
      </c>
      <c r="AO188" s="37" t="s">
        <v>1856</v>
      </c>
      <c r="AQ188" s="38" t="s">
        <v>1857</v>
      </c>
      <c r="AR188" s="38" t="s">
        <v>1858</v>
      </c>
      <c r="AS188" s="38" t="s">
        <v>1859</v>
      </c>
    </row>
    <row r="189" spans="3:45" hidden="1">
      <c r="C189" s="47" t="str">
        <f>VLOOKUP(O189,'mã đối tượng'!$C:$F,4,0)</f>
        <v>B</v>
      </c>
      <c r="D189" s="30" t="s">
        <v>950</v>
      </c>
      <c r="E189" s="30" t="s">
        <v>24</v>
      </c>
      <c r="F189" s="31">
        <v>45889</v>
      </c>
      <c r="G189" s="31">
        <v>45889</v>
      </c>
      <c r="H189" s="32" t="s">
        <v>1271</v>
      </c>
      <c r="I189" s="31">
        <v>45889</v>
      </c>
      <c r="J189" s="41" t="s">
        <v>1978</v>
      </c>
      <c r="L189" s="43" t="s">
        <v>25</v>
      </c>
      <c r="M189" s="32" t="s">
        <v>557</v>
      </c>
      <c r="N189" s="33">
        <v>45889</v>
      </c>
      <c r="O189" s="32" t="s">
        <v>1575</v>
      </c>
      <c r="S189" s="32" t="s">
        <v>2168</v>
      </c>
      <c r="V189" s="32" t="s">
        <v>2168</v>
      </c>
      <c r="Y189" s="32" t="s">
        <v>1539</v>
      </c>
      <c r="AB189" s="30" t="s">
        <v>1854</v>
      </c>
      <c r="AC189" s="30" t="s">
        <v>1855</v>
      </c>
      <c r="AE189" s="34">
        <v>1</v>
      </c>
      <c r="AG189" s="34">
        <v>111058</v>
      </c>
      <c r="AH189" s="46">
        <v>111058</v>
      </c>
      <c r="AL189" s="36">
        <v>8</v>
      </c>
      <c r="AN189" s="34">
        <v>8885</v>
      </c>
      <c r="AO189" s="37" t="s">
        <v>1856</v>
      </c>
      <c r="AQ189" s="38" t="s">
        <v>1857</v>
      </c>
      <c r="AR189" s="38" t="s">
        <v>1858</v>
      </c>
      <c r="AS189" s="38" t="s">
        <v>1859</v>
      </c>
    </row>
    <row r="190" spans="3:45" hidden="1">
      <c r="C190" s="47" t="str">
        <f>VLOOKUP(O190,'mã đối tượng'!$C:$F,4,0)</f>
        <v>B</v>
      </c>
      <c r="D190" s="30" t="s">
        <v>950</v>
      </c>
      <c r="E190" s="30" t="s">
        <v>24</v>
      </c>
      <c r="F190" s="31">
        <v>45889</v>
      </c>
      <c r="G190" s="31">
        <v>45889</v>
      </c>
      <c r="H190" s="32" t="s">
        <v>975</v>
      </c>
      <c r="I190" s="31">
        <v>45889</v>
      </c>
      <c r="J190" s="41" t="s">
        <v>1979</v>
      </c>
      <c r="L190" s="43" t="s">
        <v>25</v>
      </c>
      <c r="M190" s="32" t="s">
        <v>560</v>
      </c>
      <c r="N190" s="33">
        <v>45889</v>
      </c>
      <c r="O190" s="32" t="s">
        <v>1548</v>
      </c>
      <c r="S190" s="32" t="s">
        <v>2169</v>
      </c>
      <c r="V190" s="32" t="s">
        <v>2169</v>
      </c>
      <c r="Y190" s="32" t="s">
        <v>1539</v>
      </c>
      <c r="AB190" s="30" t="s">
        <v>1854</v>
      </c>
      <c r="AC190" s="30" t="s">
        <v>1855</v>
      </c>
      <c r="AE190" s="34">
        <v>1</v>
      </c>
      <c r="AG190" s="34">
        <v>111058</v>
      </c>
      <c r="AH190" s="46">
        <v>111058</v>
      </c>
      <c r="AL190" s="36">
        <v>8</v>
      </c>
      <c r="AN190" s="34">
        <v>8885</v>
      </c>
      <c r="AO190" s="37" t="s">
        <v>1856</v>
      </c>
      <c r="AQ190" s="38" t="s">
        <v>1857</v>
      </c>
      <c r="AR190" s="38" t="s">
        <v>1858</v>
      </c>
      <c r="AS190" s="38" t="s">
        <v>1859</v>
      </c>
    </row>
    <row r="191" spans="3:45" hidden="1">
      <c r="C191" s="47" t="str">
        <f>VLOOKUP(O191,'mã đối tượng'!$C:$F,4,0)</f>
        <v>B</v>
      </c>
      <c r="D191" s="30" t="s">
        <v>950</v>
      </c>
      <c r="E191" s="30" t="s">
        <v>24</v>
      </c>
      <c r="F191" s="31">
        <v>45889</v>
      </c>
      <c r="G191" s="31">
        <v>45889</v>
      </c>
      <c r="H191" s="32" t="s">
        <v>1270</v>
      </c>
      <c r="I191" s="31">
        <v>45889</v>
      </c>
      <c r="J191" s="41" t="s">
        <v>1980</v>
      </c>
      <c r="L191" s="43" t="s">
        <v>25</v>
      </c>
      <c r="M191" s="32" t="s">
        <v>563</v>
      </c>
      <c r="N191" s="33">
        <v>45889</v>
      </c>
      <c r="O191" s="32" t="s">
        <v>1575</v>
      </c>
      <c r="S191" s="32" t="s">
        <v>2168</v>
      </c>
      <c r="V191" s="32" t="s">
        <v>2168</v>
      </c>
      <c r="Y191" s="32" t="s">
        <v>1529</v>
      </c>
      <c r="AB191" s="30" t="s">
        <v>1854</v>
      </c>
      <c r="AC191" s="30" t="s">
        <v>1855</v>
      </c>
      <c r="AE191" s="34">
        <v>1</v>
      </c>
      <c r="AG191" s="34">
        <v>55595</v>
      </c>
      <c r="AH191" s="46">
        <v>55595</v>
      </c>
      <c r="AL191" s="36">
        <v>8</v>
      </c>
      <c r="AN191" s="34">
        <v>4448</v>
      </c>
      <c r="AO191" s="37" t="s">
        <v>1856</v>
      </c>
      <c r="AQ191" s="38" t="s">
        <v>1857</v>
      </c>
      <c r="AR191" s="38" t="s">
        <v>1858</v>
      </c>
      <c r="AS191" s="38" t="s">
        <v>1859</v>
      </c>
    </row>
    <row r="192" spans="3:45" hidden="1">
      <c r="C192" s="47" t="str">
        <f>VLOOKUP(O192,'mã đối tượng'!$C:$F,4,0)</f>
        <v>B</v>
      </c>
      <c r="D192" s="30" t="s">
        <v>950</v>
      </c>
      <c r="E192" s="30" t="s">
        <v>24</v>
      </c>
      <c r="F192" s="31">
        <v>45889</v>
      </c>
      <c r="G192" s="31">
        <v>45889</v>
      </c>
      <c r="H192" s="32" t="s">
        <v>1140</v>
      </c>
      <c r="I192" s="31">
        <v>45889</v>
      </c>
      <c r="J192" s="41" t="s">
        <v>1981</v>
      </c>
      <c r="L192" s="43" t="s">
        <v>25</v>
      </c>
      <c r="M192" s="32" t="s">
        <v>566</v>
      </c>
      <c r="N192" s="33">
        <v>45889</v>
      </c>
      <c r="O192" s="32" t="s">
        <v>1559</v>
      </c>
      <c r="S192" s="32" t="s">
        <v>2170</v>
      </c>
      <c r="V192" s="32" t="s">
        <v>2170</v>
      </c>
      <c r="Y192" s="32" t="s">
        <v>1539</v>
      </c>
      <c r="AB192" s="30" t="s">
        <v>1854</v>
      </c>
      <c r="AC192" s="30" t="s">
        <v>1855</v>
      </c>
      <c r="AE192" s="34">
        <v>1</v>
      </c>
      <c r="AG192" s="34">
        <v>111058</v>
      </c>
      <c r="AH192" s="46">
        <v>111058</v>
      </c>
      <c r="AL192" s="36">
        <v>8</v>
      </c>
      <c r="AN192" s="34">
        <v>8885</v>
      </c>
      <c r="AO192" s="37" t="s">
        <v>1856</v>
      </c>
      <c r="AQ192" s="38" t="s">
        <v>1857</v>
      </c>
      <c r="AR192" s="38" t="s">
        <v>1858</v>
      </c>
      <c r="AS192" s="38" t="s">
        <v>1859</v>
      </c>
    </row>
    <row r="193" spans="3:45">
      <c r="C193" s="47" t="str">
        <f>VLOOKUP(O193,'mã đối tượng'!$C:$F,4,0)</f>
        <v>N</v>
      </c>
      <c r="D193" s="30" t="s">
        <v>950</v>
      </c>
      <c r="E193" s="30" t="s">
        <v>24</v>
      </c>
      <c r="F193" s="31">
        <v>45889</v>
      </c>
      <c r="G193" s="31">
        <v>45889</v>
      </c>
      <c r="H193" s="32" t="s">
        <v>1127</v>
      </c>
      <c r="I193" s="31">
        <v>45889</v>
      </c>
      <c r="J193" s="41" t="s">
        <v>1982</v>
      </c>
      <c r="L193" s="43" t="s">
        <v>25</v>
      </c>
      <c r="M193" s="32" t="s">
        <v>569</v>
      </c>
      <c r="N193" s="33">
        <v>45889</v>
      </c>
      <c r="O193" s="32" t="s">
        <v>1547</v>
      </c>
      <c r="S193" s="32" t="s">
        <v>2171</v>
      </c>
      <c r="V193" s="32" t="s">
        <v>2171</v>
      </c>
      <c r="Y193" s="32" t="s">
        <v>1539</v>
      </c>
      <c r="AB193" s="30" t="s">
        <v>1854</v>
      </c>
      <c r="AC193" s="30" t="s">
        <v>1855</v>
      </c>
      <c r="AE193" s="34">
        <v>1</v>
      </c>
      <c r="AG193" s="34">
        <v>111058</v>
      </c>
      <c r="AH193" s="46">
        <v>111058</v>
      </c>
      <c r="AL193" s="36">
        <v>8</v>
      </c>
      <c r="AN193" s="34">
        <v>8885</v>
      </c>
      <c r="AO193" s="37" t="s">
        <v>1856</v>
      </c>
      <c r="AQ193" s="38" t="s">
        <v>1857</v>
      </c>
      <c r="AR193" s="38" t="s">
        <v>1858</v>
      </c>
      <c r="AS193" s="38" t="s">
        <v>1859</v>
      </c>
    </row>
    <row r="194" spans="3:45" hidden="1">
      <c r="C194" s="47" t="str">
        <f>VLOOKUP(O194,'mã đối tượng'!$C:$F,4,0)</f>
        <v>B</v>
      </c>
      <c r="D194" s="30" t="s">
        <v>950</v>
      </c>
      <c r="E194" s="30" t="s">
        <v>24</v>
      </c>
      <c r="F194" s="31">
        <v>45889</v>
      </c>
      <c r="G194" s="31">
        <v>45889</v>
      </c>
      <c r="H194" s="32" t="s">
        <v>1128</v>
      </c>
      <c r="I194" s="31">
        <v>45889</v>
      </c>
      <c r="J194" s="41" t="s">
        <v>1983</v>
      </c>
      <c r="L194" s="43" t="s">
        <v>25</v>
      </c>
      <c r="M194" s="32" t="s">
        <v>572</v>
      </c>
      <c r="N194" s="33">
        <v>45889</v>
      </c>
      <c r="O194" s="32" t="s">
        <v>1559</v>
      </c>
      <c r="S194" s="32" t="s">
        <v>2172</v>
      </c>
      <c r="V194" s="32" t="s">
        <v>2172</v>
      </c>
      <c r="Y194" s="32" t="s">
        <v>1529</v>
      </c>
      <c r="AB194" s="30" t="s">
        <v>1854</v>
      </c>
      <c r="AC194" s="30" t="s">
        <v>1855</v>
      </c>
      <c r="AE194" s="34">
        <v>4</v>
      </c>
      <c r="AG194" s="34">
        <v>55595</v>
      </c>
      <c r="AH194" s="46">
        <v>222380</v>
      </c>
      <c r="AL194" s="36">
        <v>8</v>
      </c>
      <c r="AN194" s="34">
        <v>17790</v>
      </c>
      <c r="AO194" s="37" t="s">
        <v>1856</v>
      </c>
      <c r="AQ194" s="38" t="s">
        <v>1857</v>
      </c>
      <c r="AR194" s="38" t="s">
        <v>1858</v>
      </c>
      <c r="AS194" s="38" t="s">
        <v>1859</v>
      </c>
    </row>
    <row r="195" spans="3:45" hidden="1">
      <c r="C195" s="47" t="str">
        <f>VLOOKUP(O195,'mã đối tượng'!$C:$F,4,0)</f>
        <v>B</v>
      </c>
      <c r="D195" s="30" t="s">
        <v>950</v>
      </c>
      <c r="E195" s="30" t="s">
        <v>24</v>
      </c>
      <c r="F195" s="31">
        <v>45889</v>
      </c>
      <c r="G195" s="31">
        <v>45889</v>
      </c>
      <c r="H195" s="32" t="s">
        <v>1128</v>
      </c>
      <c r="I195" s="31">
        <v>45889</v>
      </c>
      <c r="J195" s="41" t="s">
        <v>1983</v>
      </c>
      <c r="L195" s="43" t="s">
        <v>25</v>
      </c>
      <c r="M195" s="32" t="s">
        <v>572</v>
      </c>
      <c r="N195" s="33">
        <v>45889</v>
      </c>
      <c r="O195" s="32" t="s">
        <v>1559</v>
      </c>
      <c r="S195" s="32" t="s">
        <v>2172</v>
      </c>
      <c r="V195" s="32" t="s">
        <v>2172</v>
      </c>
      <c r="Y195" s="32" t="s">
        <v>1537</v>
      </c>
      <c r="AB195" s="30" t="s">
        <v>1854</v>
      </c>
      <c r="AC195" s="30" t="s">
        <v>1855</v>
      </c>
      <c r="AE195" s="34">
        <v>2</v>
      </c>
      <c r="AG195" s="34">
        <v>46000</v>
      </c>
      <c r="AH195" s="46">
        <v>92000</v>
      </c>
      <c r="AL195" s="36">
        <v>8</v>
      </c>
      <c r="AN195" s="34">
        <v>7360</v>
      </c>
      <c r="AO195" s="37" t="s">
        <v>1856</v>
      </c>
      <c r="AQ195" s="38" t="s">
        <v>1857</v>
      </c>
      <c r="AR195" s="38" t="s">
        <v>1858</v>
      </c>
      <c r="AS195" s="38" t="s">
        <v>1859</v>
      </c>
    </row>
    <row r="196" spans="3:45" hidden="1">
      <c r="C196" s="47" t="str">
        <f>VLOOKUP(O196,'mã đối tượng'!$C:$F,4,0)</f>
        <v>B</v>
      </c>
      <c r="D196" s="30" t="s">
        <v>950</v>
      </c>
      <c r="E196" s="30" t="s">
        <v>24</v>
      </c>
      <c r="F196" s="31">
        <v>45889</v>
      </c>
      <c r="G196" s="31">
        <v>45889</v>
      </c>
      <c r="H196" s="32" t="s">
        <v>1121</v>
      </c>
      <c r="I196" s="31">
        <v>45889</v>
      </c>
      <c r="J196" s="41" t="s">
        <v>1984</v>
      </c>
      <c r="L196" s="43" t="s">
        <v>25</v>
      </c>
      <c r="M196" s="32" t="s">
        <v>577</v>
      </c>
      <c r="N196" s="33">
        <v>45889</v>
      </c>
      <c r="O196" s="32" t="s">
        <v>1559</v>
      </c>
      <c r="S196" s="32" t="s">
        <v>2172</v>
      </c>
      <c r="V196" s="32" t="s">
        <v>2172</v>
      </c>
      <c r="Y196" s="32" t="s">
        <v>1537</v>
      </c>
      <c r="AB196" s="30" t="s">
        <v>1854</v>
      </c>
      <c r="AC196" s="30" t="s">
        <v>1855</v>
      </c>
      <c r="AE196" s="34">
        <v>2</v>
      </c>
      <c r="AG196" s="34">
        <v>46000</v>
      </c>
      <c r="AH196" s="46">
        <v>92000</v>
      </c>
      <c r="AL196" s="36">
        <v>8</v>
      </c>
      <c r="AN196" s="34">
        <v>7360</v>
      </c>
      <c r="AO196" s="37" t="s">
        <v>1856</v>
      </c>
      <c r="AQ196" s="38" t="s">
        <v>1857</v>
      </c>
      <c r="AR196" s="38" t="s">
        <v>1858</v>
      </c>
      <c r="AS196" s="38" t="s">
        <v>1859</v>
      </c>
    </row>
    <row r="197" spans="3:45" hidden="1">
      <c r="C197" s="47" t="str">
        <f>VLOOKUP(O197,'mã đối tượng'!$C:$F,4,0)</f>
        <v>B</v>
      </c>
      <c r="D197" s="30" t="s">
        <v>950</v>
      </c>
      <c r="E197" s="30" t="s">
        <v>24</v>
      </c>
      <c r="F197" s="31">
        <v>45889</v>
      </c>
      <c r="G197" s="31">
        <v>45889</v>
      </c>
      <c r="H197" s="32" t="s">
        <v>1293</v>
      </c>
      <c r="I197" s="31">
        <v>45889</v>
      </c>
      <c r="J197" s="41" t="s">
        <v>1985</v>
      </c>
      <c r="L197" s="43" t="s">
        <v>25</v>
      </c>
      <c r="M197" s="32" t="s">
        <v>580</v>
      </c>
      <c r="N197" s="33">
        <v>45889</v>
      </c>
      <c r="O197" s="32" t="s">
        <v>1548</v>
      </c>
      <c r="S197" s="32" t="s">
        <v>2173</v>
      </c>
      <c r="V197" s="32" t="s">
        <v>2173</v>
      </c>
      <c r="Y197" s="32" t="s">
        <v>1539</v>
      </c>
      <c r="AB197" s="30" t="s">
        <v>1854</v>
      </c>
      <c r="AC197" s="30" t="s">
        <v>1855</v>
      </c>
      <c r="AE197" s="34">
        <v>2</v>
      </c>
      <c r="AG197" s="34">
        <v>111058</v>
      </c>
      <c r="AH197" s="46">
        <v>222116</v>
      </c>
      <c r="AL197" s="36">
        <v>8</v>
      </c>
      <c r="AN197" s="34">
        <v>17769</v>
      </c>
      <c r="AO197" s="37" t="s">
        <v>1856</v>
      </c>
      <c r="AQ197" s="38" t="s">
        <v>1857</v>
      </c>
      <c r="AR197" s="38" t="s">
        <v>1858</v>
      </c>
      <c r="AS197" s="38" t="s">
        <v>1859</v>
      </c>
    </row>
    <row r="198" spans="3:45" hidden="1">
      <c r="C198" s="47" t="str">
        <f>VLOOKUP(O198,'mã đối tượng'!$C:$F,4,0)</f>
        <v>B</v>
      </c>
      <c r="D198" s="30" t="s">
        <v>950</v>
      </c>
      <c r="E198" s="30" t="s">
        <v>24</v>
      </c>
      <c r="F198" s="31">
        <v>45889</v>
      </c>
      <c r="G198" s="31">
        <v>45889</v>
      </c>
      <c r="H198" s="32" t="s">
        <v>1389</v>
      </c>
      <c r="I198" s="31">
        <v>45889</v>
      </c>
      <c r="J198" s="41" t="s">
        <v>1986</v>
      </c>
      <c r="L198" s="43" t="s">
        <v>25</v>
      </c>
      <c r="M198" s="32" t="s">
        <v>583</v>
      </c>
      <c r="N198" s="33">
        <v>45889</v>
      </c>
      <c r="O198" s="32" t="s">
        <v>1527</v>
      </c>
      <c r="S198" s="32" t="s">
        <v>2174</v>
      </c>
      <c r="V198" s="32" t="s">
        <v>2174</v>
      </c>
      <c r="Y198" s="32" t="s">
        <v>1539</v>
      </c>
      <c r="AB198" s="30" t="s">
        <v>1854</v>
      </c>
      <c r="AC198" s="30" t="s">
        <v>1855</v>
      </c>
      <c r="AE198" s="34">
        <v>1</v>
      </c>
      <c r="AG198" s="34">
        <v>111058</v>
      </c>
      <c r="AH198" s="46">
        <v>111058</v>
      </c>
      <c r="AL198" s="36">
        <v>8</v>
      </c>
      <c r="AN198" s="34">
        <v>8885</v>
      </c>
      <c r="AO198" s="37" t="s">
        <v>1856</v>
      </c>
      <c r="AQ198" s="38" t="s">
        <v>1857</v>
      </c>
      <c r="AR198" s="38" t="s">
        <v>1858</v>
      </c>
      <c r="AS198" s="38" t="s">
        <v>1859</v>
      </c>
    </row>
    <row r="199" spans="3:45" hidden="1">
      <c r="C199" s="47" t="str">
        <f>VLOOKUP(O199,'mã đối tượng'!$C:$F,4,0)</f>
        <v>B</v>
      </c>
      <c r="D199" s="30" t="s">
        <v>950</v>
      </c>
      <c r="E199" s="30" t="s">
        <v>24</v>
      </c>
      <c r="F199" s="31">
        <v>45889</v>
      </c>
      <c r="G199" s="31">
        <v>45889</v>
      </c>
      <c r="H199" s="32" t="s">
        <v>1426</v>
      </c>
      <c r="I199" s="31">
        <v>45889</v>
      </c>
      <c r="J199" s="41" t="s">
        <v>1987</v>
      </c>
      <c r="L199" s="43" t="s">
        <v>25</v>
      </c>
      <c r="M199" s="32" t="s">
        <v>586</v>
      </c>
      <c r="N199" s="33">
        <v>45889</v>
      </c>
      <c r="O199" s="32" t="s">
        <v>1548</v>
      </c>
      <c r="S199" s="32" t="s">
        <v>1866</v>
      </c>
      <c r="V199" s="32" t="s">
        <v>1866</v>
      </c>
      <c r="Y199" s="32" t="s">
        <v>1539</v>
      </c>
      <c r="AB199" s="30" t="s">
        <v>1854</v>
      </c>
      <c r="AC199" s="30" t="s">
        <v>1855</v>
      </c>
      <c r="AE199" s="34">
        <v>2</v>
      </c>
      <c r="AG199" s="34">
        <v>111058</v>
      </c>
      <c r="AH199" s="46">
        <v>222116</v>
      </c>
      <c r="AL199" s="36">
        <v>8</v>
      </c>
      <c r="AN199" s="34">
        <v>17769</v>
      </c>
      <c r="AO199" s="37" t="s">
        <v>1856</v>
      </c>
      <c r="AQ199" s="38" t="s">
        <v>1857</v>
      </c>
      <c r="AR199" s="38" t="s">
        <v>1858</v>
      </c>
      <c r="AS199" s="38" t="s">
        <v>1859</v>
      </c>
    </row>
    <row r="200" spans="3:45" hidden="1">
      <c r="C200" s="47" t="str">
        <f>VLOOKUP(O200,'mã đối tượng'!$C:$F,4,0)</f>
        <v>B</v>
      </c>
      <c r="D200" s="30" t="s">
        <v>950</v>
      </c>
      <c r="E200" s="30" t="s">
        <v>24</v>
      </c>
      <c r="F200" s="31">
        <v>45889</v>
      </c>
      <c r="G200" s="31">
        <v>45889</v>
      </c>
      <c r="H200" s="32" t="s">
        <v>1426</v>
      </c>
      <c r="I200" s="31">
        <v>45889</v>
      </c>
      <c r="J200" s="41" t="s">
        <v>1987</v>
      </c>
      <c r="L200" s="43" t="s">
        <v>25</v>
      </c>
      <c r="M200" s="32" t="s">
        <v>586</v>
      </c>
      <c r="N200" s="33">
        <v>45889</v>
      </c>
      <c r="O200" s="32" t="s">
        <v>1548</v>
      </c>
      <c r="S200" s="32" t="s">
        <v>1866</v>
      </c>
      <c r="V200" s="32" t="s">
        <v>1866</v>
      </c>
      <c r="Y200" s="32" t="s">
        <v>1537</v>
      </c>
      <c r="AB200" s="30" t="s">
        <v>1854</v>
      </c>
      <c r="AC200" s="30" t="s">
        <v>1855</v>
      </c>
      <c r="AE200" s="34">
        <v>1</v>
      </c>
      <c r="AG200" s="34">
        <v>46000</v>
      </c>
      <c r="AH200" s="46">
        <v>46000</v>
      </c>
      <c r="AL200" s="36">
        <v>8</v>
      </c>
      <c r="AN200" s="34">
        <v>3680</v>
      </c>
      <c r="AO200" s="37" t="s">
        <v>1856</v>
      </c>
      <c r="AQ200" s="38" t="s">
        <v>1857</v>
      </c>
      <c r="AR200" s="38" t="s">
        <v>1858</v>
      </c>
      <c r="AS200" s="38" t="s">
        <v>1859</v>
      </c>
    </row>
    <row r="201" spans="3:45" hidden="1">
      <c r="C201" s="47" t="str">
        <f>VLOOKUP(O201,'mã đối tượng'!$C:$F,4,0)</f>
        <v>B</v>
      </c>
      <c r="D201" s="30" t="s">
        <v>950</v>
      </c>
      <c r="E201" s="30" t="s">
        <v>24</v>
      </c>
      <c r="F201" s="31">
        <v>45889</v>
      </c>
      <c r="G201" s="31">
        <v>45889</v>
      </c>
      <c r="H201" s="32" t="s">
        <v>1181</v>
      </c>
      <c r="I201" s="31">
        <v>45889</v>
      </c>
      <c r="J201" s="41" t="s">
        <v>1988</v>
      </c>
      <c r="L201" s="43" t="s">
        <v>25</v>
      </c>
      <c r="M201" s="32" t="s">
        <v>589</v>
      </c>
      <c r="N201" s="33">
        <v>45889</v>
      </c>
      <c r="O201" s="32" t="s">
        <v>1548</v>
      </c>
      <c r="S201" s="32" t="s">
        <v>2175</v>
      </c>
      <c r="V201" s="32" t="s">
        <v>2175</v>
      </c>
      <c r="Y201" s="32" t="s">
        <v>1546</v>
      </c>
      <c r="AB201" s="30" t="s">
        <v>1854</v>
      </c>
      <c r="AC201" s="30" t="s">
        <v>1855</v>
      </c>
      <c r="AE201" s="34">
        <v>3</v>
      </c>
      <c r="AG201" s="34">
        <v>74250</v>
      </c>
      <c r="AH201" s="46">
        <v>222750</v>
      </c>
      <c r="AL201" s="36">
        <v>8</v>
      </c>
      <c r="AN201" s="34">
        <v>17820</v>
      </c>
      <c r="AO201" s="37" t="s">
        <v>1856</v>
      </c>
      <c r="AQ201" s="38" t="s">
        <v>1857</v>
      </c>
      <c r="AR201" s="38" t="s">
        <v>1858</v>
      </c>
      <c r="AS201" s="38" t="s">
        <v>1859</v>
      </c>
    </row>
    <row r="202" spans="3:45" hidden="1">
      <c r="C202" s="47" t="str">
        <f>VLOOKUP(O202,'mã đối tượng'!$C:$F,4,0)</f>
        <v>B</v>
      </c>
      <c r="D202" s="30" t="s">
        <v>950</v>
      </c>
      <c r="E202" s="30" t="s">
        <v>24</v>
      </c>
      <c r="F202" s="31">
        <v>45889</v>
      </c>
      <c r="G202" s="31">
        <v>45889</v>
      </c>
      <c r="H202" s="32" t="s">
        <v>1213</v>
      </c>
      <c r="I202" s="31">
        <v>45889</v>
      </c>
      <c r="J202" s="41" t="s">
        <v>1989</v>
      </c>
      <c r="L202" s="43" t="s">
        <v>25</v>
      </c>
      <c r="M202" s="32" t="s">
        <v>594</v>
      </c>
      <c r="N202" s="33">
        <v>45889</v>
      </c>
      <c r="O202" s="32" t="s">
        <v>1544</v>
      </c>
      <c r="S202" s="32" t="s">
        <v>1865</v>
      </c>
      <c r="V202" s="32" t="s">
        <v>1865</v>
      </c>
      <c r="Y202" s="32" t="s">
        <v>1536</v>
      </c>
      <c r="AB202" s="30" t="s">
        <v>1854</v>
      </c>
      <c r="AC202" s="30" t="s">
        <v>1855</v>
      </c>
      <c r="AE202" s="34">
        <v>2</v>
      </c>
      <c r="AG202" s="34">
        <v>70950</v>
      </c>
      <c r="AH202" s="46">
        <v>141900</v>
      </c>
      <c r="AL202" s="36">
        <v>8</v>
      </c>
      <c r="AN202" s="34">
        <v>11352</v>
      </c>
      <c r="AO202" s="37" t="s">
        <v>1856</v>
      </c>
      <c r="AQ202" s="38" t="s">
        <v>1857</v>
      </c>
      <c r="AR202" s="38" t="s">
        <v>1858</v>
      </c>
      <c r="AS202" s="38" t="s">
        <v>1859</v>
      </c>
    </row>
    <row r="203" spans="3:45" hidden="1">
      <c r="C203" s="47" t="str">
        <f>VLOOKUP(O203,'mã đối tượng'!$C:$F,4,0)</f>
        <v>B</v>
      </c>
      <c r="D203" s="30" t="s">
        <v>950</v>
      </c>
      <c r="E203" s="30" t="s">
        <v>24</v>
      </c>
      <c r="F203" s="31">
        <v>45889</v>
      </c>
      <c r="G203" s="31">
        <v>45889</v>
      </c>
      <c r="H203" s="32" t="s">
        <v>1143</v>
      </c>
      <c r="I203" s="31">
        <v>45889</v>
      </c>
      <c r="J203" s="41" t="s">
        <v>1990</v>
      </c>
      <c r="L203" s="43" t="s">
        <v>25</v>
      </c>
      <c r="M203" s="32" t="s">
        <v>597</v>
      </c>
      <c r="N203" s="33">
        <v>45889</v>
      </c>
      <c r="O203" s="32" t="s">
        <v>1548</v>
      </c>
      <c r="S203" s="32" t="s">
        <v>2176</v>
      </c>
      <c r="V203" s="32" t="s">
        <v>2176</v>
      </c>
      <c r="Y203" s="32" t="s">
        <v>1539</v>
      </c>
      <c r="AB203" s="30" t="s">
        <v>1854</v>
      </c>
      <c r="AC203" s="30" t="s">
        <v>1855</v>
      </c>
      <c r="AE203" s="34">
        <v>2</v>
      </c>
      <c r="AG203" s="34">
        <v>111058</v>
      </c>
      <c r="AH203" s="46">
        <v>222116</v>
      </c>
      <c r="AL203" s="36">
        <v>8</v>
      </c>
      <c r="AN203" s="34">
        <v>17769</v>
      </c>
      <c r="AO203" s="37" t="s">
        <v>1856</v>
      </c>
      <c r="AQ203" s="38" t="s">
        <v>1857</v>
      </c>
      <c r="AR203" s="38" t="s">
        <v>1858</v>
      </c>
      <c r="AS203" s="38" t="s">
        <v>1859</v>
      </c>
    </row>
    <row r="204" spans="3:45" hidden="1">
      <c r="C204" s="47" t="str">
        <f>VLOOKUP(O204,'mã đối tượng'!$C:$F,4,0)</f>
        <v>B</v>
      </c>
      <c r="D204" s="30" t="s">
        <v>950</v>
      </c>
      <c r="E204" s="30" t="s">
        <v>24</v>
      </c>
      <c r="F204" s="31">
        <v>45889</v>
      </c>
      <c r="G204" s="31">
        <v>45889</v>
      </c>
      <c r="H204" s="32" t="s">
        <v>1258</v>
      </c>
      <c r="I204" s="31">
        <v>45889</v>
      </c>
      <c r="J204" s="41" t="s">
        <v>1991</v>
      </c>
      <c r="L204" s="43" t="s">
        <v>25</v>
      </c>
      <c r="M204" s="32" t="s">
        <v>600</v>
      </c>
      <c r="N204" s="33">
        <v>45889</v>
      </c>
      <c r="O204" s="32" t="s">
        <v>1548</v>
      </c>
      <c r="S204" s="32" t="s">
        <v>2177</v>
      </c>
      <c r="V204" s="32" t="s">
        <v>2177</v>
      </c>
      <c r="Y204" s="32" t="s">
        <v>1537</v>
      </c>
      <c r="AB204" s="30" t="s">
        <v>1854</v>
      </c>
      <c r="AC204" s="30" t="s">
        <v>1855</v>
      </c>
      <c r="AE204" s="34">
        <v>1</v>
      </c>
      <c r="AG204" s="34">
        <v>46000</v>
      </c>
      <c r="AH204" s="46">
        <v>46000</v>
      </c>
      <c r="AL204" s="36">
        <v>8</v>
      </c>
      <c r="AN204" s="34">
        <v>3680</v>
      </c>
      <c r="AO204" s="37" t="s">
        <v>1856</v>
      </c>
      <c r="AQ204" s="38" t="s">
        <v>1857</v>
      </c>
      <c r="AR204" s="38" t="s">
        <v>1858</v>
      </c>
      <c r="AS204" s="38" t="s">
        <v>1859</v>
      </c>
    </row>
    <row r="205" spans="3:45">
      <c r="C205" s="47" t="str">
        <f>VLOOKUP(O205,'mã đối tượng'!$C:$F,4,0)</f>
        <v>N</v>
      </c>
      <c r="D205" s="30" t="s">
        <v>950</v>
      </c>
      <c r="E205" s="30" t="s">
        <v>24</v>
      </c>
      <c r="F205" s="31">
        <v>45889</v>
      </c>
      <c r="G205" s="31">
        <v>45889</v>
      </c>
      <c r="H205" s="32" t="s">
        <v>1380</v>
      </c>
      <c r="I205" s="31">
        <v>45889</v>
      </c>
      <c r="J205" s="41" t="s">
        <v>1992</v>
      </c>
      <c r="L205" s="43" t="s">
        <v>25</v>
      </c>
      <c r="M205" s="32" t="s">
        <v>603</v>
      </c>
      <c r="N205" s="33">
        <v>45889</v>
      </c>
      <c r="O205" s="32" t="s">
        <v>1759</v>
      </c>
      <c r="S205" s="32" t="s">
        <v>2178</v>
      </c>
      <c r="V205" s="32" t="s">
        <v>2178</v>
      </c>
      <c r="Y205" s="32" t="s">
        <v>1532</v>
      </c>
      <c r="AB205" s="30" t="s">
        <v>1854</v>
      </c>
      <c r="AC205" s="30" t="s">
        <v>1855</v>
      </c>
      <c r="AE205" s="34">
        <v>1</v>
      </c>
      <c r="AG205" s="34">
        <v>49500</v>
      </c>
      <c r="AH205" s="46">
        <v>49500</v>
      </c>
      <c r="AL205" s="36">
        <v>8</v>
      </c>
      <c r="AN205" s="34">
        <v>3960</v>
      </c>
      <c r="AO205" s="37" t="s">
        <v>1856</v>
      </c>
      <c r="AQ205" s="38" t="s">
        <v>1857</v>
      </c>
      <c r="AR205" s="38" t="s">
        <v>1858</v>
      </c>
      <c r="AS205" s="38" t="s">
        <v>1859</v>
      </c>
    </row>
    <row r="206" spans="3:45">
      <c r="C206" s="47" t="str">
        <f>VLOOKUP(O206,'mã đối tượng'!$C:$F,4,0)</f>
        <v>N</v>
      </c>
      <c r="D206" s="30" t="s">
        <v>950</v>
      </c>
      <c r="E206" s="30" t="s">
        <v>24</v>
      </c>
      <c r="F206" s="31">
        <v>45889</v>
      </c>
      <c r="G206" s="31">
        <v>45889</v>
      </c>
      <c r="H206" s="32" t="s">
        <v>1380</v>
      </c>
      <c r="I206" s="31">
        <v>45889</v>
      </c>
      <c r="J206" s="41" t="s">
        <v>1992</v>
      </c>
      <c r="L206" s="43" t="s">
        <v>25</v>
      </c>
      <c r="M206" s="32" t="s">
        <v>603</v>
      </c>
      <c r="N206" s="33">
        <v>45889</v>
      </c>
      <c r="O206" s="32" t="s">
        <v>1759</v>
      </c>
      <c r="S206" s="32" t="s">
        <v>2178</v>
      </c>
      <c r="V206" s="32" t="s">
        <v>2178</v>
      </c>
      <c r="Y206" s="32" t="s">
        <v>1536</v>
      </c>
      <c r="AB206" s="30" t="s">
        <v>1854</v>
      </c>
      <c r="AC206" s="30" t="s">
        <v>1855</v>
      </c>
      <c r="AE206" s="34">
        <v>4</v>
      </c>
      <c r="AG206" s="34">
        <v>70950</v>
      </c>
      <c r="AH206" s="46">
        <v>283800</v>
      </c>
      <c r="AL206" s="36">
        <v>8</v>
      </c>
      <c r="AN206" s="34">
        <v>22704</v>
      </c>
      <c r="AO206" s="37" t="s">
        <v>1856</v>
      </c>
      <c r="AQ206" s="38" t="s">
        <v>1857</v>
      </c>
      <c r="AR206" s="38" t="s">
        <v>1858</v>
      </c>
      <c r="AS206" s="38" t="s">
        <v>1859</v>
      </c>
    </row>
    <row r="207" spans="3:45">
      <c r="C207" s="47" t="str">
        <f>VLOOKUP(O207,'mã đối tượng'!$C:$F,4,0)</f>
        <v>N</v>
      </c>
      <c r="D207" s="30" t="s">
        <v>950</v>
      </c>
      <c r="E207" s="30" t="s">
        <v>24</v>
      </c>
      <c r="F207" s="31">
        <v>45889</v>
      </c>
      <c r="G207" s="31">
        <v>45889</v>
      </c>
      <c r="H207" s="32" t="s">
        <v>1380</v>
      </c>
      <c r="I207" s="31">
        <v>45889</v>
      </c>
      <c r="J207" s="41" t="s">
        <v>1992</v>
      </c>
      <c r="L207" s="43" t="s">
        <v>25</v>
      </c>
      <c r="M207" s="32" t="s">
        <v>603</v>
      </c>
      <c r="N207" s="33">
        <v>45889</v>
      </c>
      <c r="O207" s="32" t="s">
        <v>1759</v>
      </c>
      <c r="S207" s="32" t="s">
        <v>2178</v>
      </c>
      <c r="V207" s="32" t="s">
        <v>2178</v>
      </c>
      <c r="Y207" s="32" t="s">
        <v>1538</v>
      </c>
      <c r="AB207" s="30" t="s">
        <v>1854</v>
      </c>
      <c r="AC207" s="30" t="s">
        <v>1855</v>
      </c>
      <c r="AE207" s="34">
        <v>4</v>
      </c>
      <c r="AG207" s="34">
        <v>50182</v>
      </c>
      <c r="AH207" s="46">
        <v>200728</v>
      </c>
      <c r="AL207" s="36">
        <v>8</v>
      </c>
      <c r="AN207" s="34">
        <v>16058</v>
      </c>
      <c r="AO207" s="37" t="s">
        <v>1856</v>
      </c>
      <c r="AQ207" s="38" t="s">
        <v>1857</v>
      </c>
      <c r="AR207" s="38" t="s">
        <v>1858</v>
      </c>
      <c r="AS207" s="38" t="s">
        <v>1859</v>
      </c>
    </row>
    <row r="208" spans="3:45" hidden="1">
      <c r="C208" s="47" t="str">
        <f>VLOOKUP(O208,'mã đối tượng'!$C:$F,4,0)</f>
        <v>B</v>
      </c>
      <c r="D208" s="30" t="s">
        <v>950</v>
      </c>
      <c r="E208" s="30" t="s">
        <v>24</v>
      </c>
      <c r="F208" s="31">
        <v>45889</v>
      </c>
      <c r="G208" s="31">
        <v>45889</v>
      </c>
      <c r="H208" s="32" t="s">
        <v>1088</v>
      </c>
      <c r="I208" s="31">
        <v>45889</v>
      </c>
      <c r="J208" s="41" t="s">
        <v>1993</v>
      </c>
      <c r="L208" s="43" t="s">
        <v>25</v>
      </c>
      <c r="M208" s="32" t="s">
        <v>612</v>
      </c>
      <c r="N208" s="33">
        <v>45889</v>
      </c>
      <c r="O208" s="32" t="s">
        <v>1548</v>
      </c>
      <c r="S208" s="32" t="s">
        <v>2179</v>
      </c>
      <c r="V208" s="32" t="s">
        <v>2179</v>
      </c>
      <c r="Y208" s="32" t="s">
        <v>1536</v>
      </c>
      <c r="AB208" s="30" t="s">
        <v>1854</v>
      </c>
      <c r="AC208" s="30" t="s">
        <v>1855</v>
      </c>
      <c r="AE208" s="34">
        <v>2</v>
      </c>
      <c r="AG208" s="34">
        <v>70950</v>
      </c>
      <c r="AH208" s="46">
        <v>141900</v>
      </c>
      <c r="AL208" s="36">
        <v>8</v>
      </c>
      <c r="AN208" s="34">
        <v>11352</v>
      </c>
      <c r="AO208" s="37" t="s">
        <v>1856</v>
      </c>
      <c r="AQ208" s="38" t="s">
        <v>1857</v>
      </c>
      <c r="AR208" s="38" t="s">
        <v>1858</v>
      </c>
      <c r="AS208" s="38" t="s">
        <v>1859</v>
      </c>
    </row>
    <row r="209" spans="3:45" hidden="1">
      <c r="C209" s="47" t="str">
        <f>VLOOKUP(O209,'mã đối tượng'!$C:$F,4,0)</f>
        <v>B</v>
      </c>
      <c r="D209" s="30" t="s">
        <v>950</v>
      </c>
      <c r="E209" s="30" t="s">
        <v>24</v>
      </c>
      <c r="F209" s="31">
        <v>45889</v>
      </c>
      <c r="G209" s="31">
        <v>45889</v>
      </c>
      <c r="H209" s="32" t="s">
        <v>1448</v>
      </c>
      <c r="I209" s="31">
        <v>45889</v>
      </c>
      <c r="J209" s="41" t="s">
        <v>1994</v>
      </c>
      <c r="L209" s="43" t="s">
        <v>25</v>
      </c>
      <c r="M209" s="32" t="s">
        <v>615</v>
      </c>
      <c r="N209" s="33">
        <v>45889</v>
      </c>
      <c r="O209" s="32" t="s">
        <v>1548</v>
      </c>
      <c r="S209" s="32" t="s">
        <v>2180</v>
      </c>
      <c r="V209" s="32" t="s">
        <v>2180</v>
      </c>
      <c r="Y209" s="32" t="s">
        <v>1546</v>
      </c>
      <c r="AB209" s="30" t="s">
        <v>1854</v>
      </c>
      <c r="AC209" s="30" t="s">
        <v>1855</v>
      </c>
      <c r="AE209" s="34">
        <v>1</v>
      </c>
      <c r="AG209" s="34">
        <v>74250</v>
      </c>
      <c r="AH209" s="46">
        <v>74250</v>
      </c>
      <c r="AL209" s="36">
        <v>8</v>
      </c>
      <c r="AN209" s="34">
        <v>5940</v>
      </c>
      <c r="AO209" s="37" t="s">
        <v>1856</v>
      </c>
      <c r="AQ209" s="38" t="s">
        <v>1857</v>
      </c>
      <c r="AR209" s="38" t="s">
        <v>1858</v>
      </c>
      <c r="AS209" s="38" t="s">
        <v>1859</v>
      </c>
    </row>
    <row r="210" spans="3:45" hidden="1">
      <c r="C210" s="47" t="str">
        <f>VLOOKUP(O210,'mã đối tượng'!$C:$F,4,0)</f>
        <v>B</v>
      </c>
      <c r="D210" s="30" t="s">
        <v>950</v>
      </c>
      <c r="E210" s="30" t="s">
        <v>24</v>
      </c>
      <c r="F210" s="31">
        <v>45889</v>
      </c>
      <c r="G210" s="31">
        <v>45889</v>
      </c>
      <c r="H210" s="32" t="s">
        <v>1448</v>
      </c>
      <c r="I210" s="31">
        <v>45889</v>
      </c>
      <c r="J210" s="41" t="s">
        <v>1994</v>
      </c>
      <c r="L210" s="43" t="s">
        <v>25</v>
      </c>
      <c r="M210" s="32" t="s">
        <v>615</v>
      </c>
      <c r="N210" s="33">
        <v>45889</v>
      </c>
      <c r="O210" s="32" t="s">
        <v>1548</v>
      </c>
      <c r="S210" s="32" t="s">
        <v>2180</v>
      </c>
      <c r="V210" s="32" t="s">
        <v>2180</v>
      </c>
      <c r="Y210" s="32" t="s">
        <v>1538</v>
      </c>
      <c r="AB210" s="30" t="s">
        <v>1854</v>
      </c>
      <c r="AC210" s="30" t="s">
        <v>1855</v>
      </c>
      <c r="AE210" s="34">
        <v>2</v>
      </c>
      <c r="AG210" s="34">
        <v>50182</v>
      </c>
      <c r="AH210" s="46">
        <v>100364</v>
      </c>
      <c r="AL210" s="36">
        <v>8</v>
      </c>
      <c r="AN210" s="34">
        <v>8029</v>
      </c>
      <c r="AO210" s="37" t="s">
        <v>1856</v>
      </c>
      <c r="AQ210" s="38" t="s">
        <v>1857</v>
      </c>
      <c r="AR210" s="38" t="s">
        <v>1858</v>
      </c>
      <c r="AS210" s="38" t="s">
        <v>1859</v>
      </c>
    </row>
    <row r="211" spans="3:45" hidden="1">
      <c r="C211" s="47" t="str">
        <f>VLOOKUP(O211,'mã đối tượng'!$C:$F,4,0)</f>
        <v>B</v>
      </c>
      <c r="D211" s="30" t="s">
        <v>950</v>
      </c>
      <c r="E211" s="30" t="s">
        <v>24</v>
      </c>
      <c r="F211" s="31">
        <v>45889</v>
      </c>
      <c r="G211" s="31">
        <v>45889</v>
      </c>
      <c r="H211" s="32" t="s">
        <v>1255</v>
      </c>
      <c r="I211" s="31">
        <v>45889</v>
      </c>
      <c r="J211" s="41" t="s">
        <v>1995</v>
      </c>
      <c r="L211" s="43" t="s">
        <v>25</v>
      </c>
      <c r="M211" s="32" t="s">
        <v>620</v>
      </c>
      <c r="N211" s="33">
        <v>45889</v>
      </c>
      <c r="O211" s="32" t="s">
        <v>1548</v>
      </c>
      <c r="S211" s="32" t="s">
        <v>2181</v>
      </c>
      <c r="V211" s="32" t="s">
        <v>2181</v>
      </c>
      <c r="Y211" s="32" t="s">
        <v>1538</v>
      </c>
      <c r="AB211" s="30" t="s">
        <v>1854</v>
      </c>
      <c r="AC211" s="30" t="s">
        <v>1855</v>
      </c>
      <c r="AE211" s="34">
        <v>2</v>
      </c>
      <c r="AG211" s="34">
        <v>50182</v>
      </c>
      <c r="AH211" s="46">
        <v>100364</v>
      </c>
      <c r="AL211" s="36">
        <v>8</v>
      </c>
      <c r="AN211" s="34">
        <v>8029</v>
      </c>
      <c r="AO211" s="37" t="s">
        <v>1856</v>
      </c>
      <c r="AQ211" s="38" t="s">
        <v>1857</v>
      </c>
      <c r="AR211" s="38" t="s">
        <v>1858</v>
      </c>
      <c r="AS211" s="38" t="s">
        <v>1859</v>
      </c>
    </row>
    <row r="212" spans="3:45" hidden="1">
      <c r="C212" s="47" t="str">
        <f>VLOOKUP(O212,'mã đối tượng'!$C:$F,4,0)</f>
        <v>B</v>
      </c>
      <c r="D212" s="30" t="s">
        <v>950</v>
      </c>
      <c r="E212" s="30" t="s">
        <v>24</v>
      </c>
      <c r="F212" s="31">
        <v>45889</v>
      </c>
      <c r="G212" s="31">
        <v>45889</v>
      </c>
      <c r="H212" s="32" t="s">
        <v>1255</v>
      </c>
      <c r="I212" s="31">
        <v>45889</v>
      </c>
      <c r="J212" s="41" t="s">
        <v>1995</v>
      </c>
      <c r="L212" s="43" t="s">
        <v>25</v>
      </c>
      <c r="M212" s="32" t="s">
        <v>620</v>
      </c>
      <c r="N212" s="33">
        <v>45889</v>
      </c>
      <c r="O212" s="32" t="s">
        <v>1548</v>
      </c>
      <c r="S212" s="32" t="s">
        <v>2181</v>
      </c>
      <c r="V212" s="32" t="s">
        <v>2181</v>
      </c>
      <c r="Y212" s="32" t="s">
        <v>1536</v>
      </c>
      <c r="AB212" s="30" t="s">
        <v>1854</v>
      </c>
      <c r="AC212" s="30" t="s">
        <v>1855</v>
      </c>
      <c r="AE212" s="34">
        <v>1</v>
      </c>
      <c r="AG212" s="34">
        <v>70950</v>
      </c>
      <c r="AH212" s="46">
        <v>70950</v>
      </c>
      <c r="AL212" s="36">
        <v>8</v>
      </c>
      <c r="AN212" s="34">
        <v>5676</v>
      </c>
      <c r="AO212" s="37" t="s">
        <v>1856</v>
      </c>
      <c r="AQ212" s="38" t="s">
        <v>1857</v>
      </c>
      <c r="AR212" s="38" t="s">
        <v>1858</v>
      </c>
      <c r="AS212" s="38" t="s">
        <v>1859</v>
      </c>
    </row>
    <row r="213" spans="3:45">
      <c r="C213" s="47" t="str">
        <f>VLOOKUP(O213,'mã đối tượng'!$C:$F,4,0)</f>
        <v>N</v>
      </c>
      <c r="D213" s="30" t="s">
        <v>950</v>
      </c>
      <c r="E213" s="30" t="s">
        <v>24</v>
      </c>
      <c r="F213" s="31">
        <v>45889</v>
      </c>
      <c r="G213" s="31">
        <v>45889</v>
      </c>
      <c r="H213" s="32" t="s">
        <v>1193</v>
      </c>
      <c r="I213" s="31">
        <v>45889</v>
      </c>
      <c r="J213" s="41" t="s">
        <v>1996</v>
      </c>
      <c r="L213" s="43" t="s">
        <v>25</v>
      </c>
      <c r="M213" s="32" t="s">
        <v>625</v>
      </c>
      <c r="N213" s="33">
        <v>45889</v>
      </c>
      <c r="O213" s="32" t="s">
        <v>1735</v>
      </c>
      <c r="S213" s="32" t="s">
        <v>2182</v>
      </c>
      <c r="V213" s="32" t="s">
        <v>2182</v>
      </c>
      <c r="Y213" s="32" t="s">
        <v>1538</v>
      </c>
      <c r="AB213" s="30" t="s">
        <v>1854</v>
      </c>
      <c r="AC213" s="30" t="s">
        <v>1855</v>
      </c>
      <c r="AE213" s="34">
        <v>1</v>
      </c>
      <c r="AG213" s="34">
        <v>50182</v>
      </c>
      <c r="AH213" s="46">
        <v>50182</v>
      </c>
      <c r="AL213" s="36">
        <v>8</v>
      </c>
      <c r="AN213" s="34">
        <v>4015</v>
      </c>
      <c r="AO213" s="37" t="s">
        <v>1856</v>
      </c>
      <c r="AQ213" s="38" t="s">
        <v>1857</v>
      </c>
      <c r="AR213" s="38" t="s">
        <v>1858</v>
      </c>
      <c r="AS213" s="38" t="s">
        <v>1859</v>
      </c>
    </row>
    <row r="214" spans="3:45" hidden="1">
      <c r="C214" s="47" t="str">
        <f>VLOOKUP(O214,'mã đối tượng'!$C:$F,4,0)</f>
        <v>B</v>
      </c>
      <c r="D214" s="30" t="s">
        <v>950</v>
      </c>
      <c r="E214" s="30" t="s">
        <v>24</v>
      </c>
      <c r="F214" s="31">
        <v>45889</v>
      </c>
      <c r="G214" s="31">
        <v>45889</v>
      </c>
      <c r="H214" s="32" t="s">
        <v>1267</v>
      </c>
      <c r="I214" s="31">
        <v>45889</v>
      </c>
      <c r="J214" s="41" t="s">
        <v>1997</v>
      </c>
      <c r="L214" s="43" t="s">
        <v>25</v>
      </c>
      <c r="M214" s="32" t="s">
        <v>628</v>
      </c>
      <c r="N214" s="33">
        <v>45889</v>
      </c>
      <c r="O214" s="32" t="s">
        <v>1568</v>
      </c>
      <c r="S214" s="32" t="s">
        <v>1864</v>
      </c>
      <c r="V214" s="32" t="s">
        <v>1864</v>
      </c>
      <c r="Y214" s="32" t="s">
        <v>1529</v>
      </c>
      <c r="AB214" s="30" t="s">
        <v>1854</v>
      </c>
      <c r="AC214" s="30" t="s">
        <v>1855</v>
      </c>
      <c r="AE214" s="34">
        <v>4</v>
      </c>
      <c r="AG214" s="34">
        <v>55595</v>
      </c>
      <c r="AH214" s="46">
        <v>222380</v>
      </c>
      <c r="AL214" s="36">
        <v>8</v>
      </c>
      <c r="AN214" s="34">
        <v>17790</v>
      </c>
      <c r="AO214" s="37" t="s">
        <v>1856</v>
      </c>
      <c r="AQ214" s="38" t="s">
        <v>1857</v>
      </c>
      <c r="AR214" s="38" t="s">
        <v>1858</v>
      </c>
      <c r="AS214" s="38" t="s">
        <v>1859</v>
      </c>
    </row>
    <row r="215" spans="3:45" hidden="1">
      <c r="C215" s="47" t="str">
        <f>VLOOKUP(O215,'mã đối tượng'!$C:$F,4,0)</f>
        <v>B</v>
      </c>
      <c r="D215" s="30" t="s">
        <v>950</v>
      </c>
      <c r="E215" s="30" t="s">
        <v>24</v>
      </c>
      <c r="F215" s="31">
        <v>45889</v>
      </c>
      <c r="G215" s="31">
        <v>45889</v>
      </c>
      <c r="H215" s="32" t="s">
        <v>1117</v>
      </c>
      <c r="I215" s="31">
        <v>45889</v>
      </c>
      <c r="J215" s="41" t="s">
        <v>1998</v>
      </c>
      <c r="L215" s="43" t="s">
        <v>25</v>
      </c>
      <c r="M215" s="32" t="s">
        <v>633</v>
      </c>
      <c r="N215" s="33">
        <v>45889</v>
      </c>
      <c r="O215" s="32" t="s">
        <v>1559</v>
      </c>
      <c r="S215" s="32" t="s">
        <v>2172</v>
      </c>
      <c r="V215" s="32" t="s">
        <v>2172</v>
      </c>
      <c r="Y215" s="32" t="s">
        <v>1537</v>
      </c>
      <c r="AB215" s="30" t="s">
        <v>1854</v>
      </c>
      <c r="AC215" s="30" t="s">
        <v>1855</v>
      </c>
      <c r="AE215" s="34">
        <v>1</v>
      </c>
      <c r="AG215" s="34">
        <v>46000</v>
      </c>
      <c r="AH215" s="46">
        <v>46000</v>
      </c>
      <c r="AL215" s="36">
        <v>8</v>
      </c>
      <c r="AN215" s="34">
        <v>3680</v>
      </c>
      <c r="AO215" s="37" t="s">
        <v>1856</v>
      </c>
      <c r="AQ215" s="38" t="s">
        <v>1857</v>
      </c>
      <c r="AR215" s="38" t="s">
        <v>1858</v>
      </c>
      <c r="AS215" s="38" t="s">
        <v>1859</v>
      </c>
    </row>
    <row r="216" spans="3:45">
      <c r="C216" s="47" t="str">
        <f>VLOOKUP(O216,'mã đối tượng'!$C:$F,4,0)</f>
        <v>N</v>
      </c>
      <c r="D216" s="30" t="s">
        <v>950</v>
      </c>
      <c r="E216" s="30" t="s">
        <v>24</v>
      </c>
      <c r="F216" s="31">
        <v>45889</v>
      </c>
      <c r="G216" s="31">
        <v>45889</v>
      </c>
      <c r="H216" s="32" t="s">
        <v>1308</v>
      </c>
      <c r="I216" s="31">
        <v>45889</v>
      </c>
      <c r="J216" s="41" t="s">
        <v>1999</v>
      </c>
      <c r="L216" s="43" t="s">
        <v>25</v>
      </c>
      <c r="M216" s="32" t="s">
        <v>636</v>
      </c>
      <c r="N216" s="33">
        <v>45889</v>
      </c>
      <c r="O216" s="32" t="s">
        <v>1534</v>
      </c>
      <c r="S216" s="32" t="s">
        <v>2183</v>
      </c>
      <c r="V216" s="32" t="s">
        <v>2183</v>
      </c>
      <c r="Y216" s="32" t="s">
        <v>1529</v>
      </c>
      <c r="AB216" s="30" t="s">
        <v>1854</v>
      </c>
      <c r="AC216" s="30" t="s">
        <v>1855</v>
      </c>
      <c r="AE216" s="34">
        <v>3</v>
      </c>
      <c r="AG216" s="34">
        <v>55595</v>
      </c>
      <c r="AH216" s="46">
        <v>166785</v>
      </c>
      <c r="AL216" s="36">
        <v>8</v>
      </c>
      <c r="AN216" s="34">
        <v>13343</v>
      </c>
      <c r="AO216" s="37" t="s">
        <v>1856</v>
      </c>
      <c r="AQ216" s="38" t="s">
        <v>1857</v>
      </c>
      <c r="AR216" s="38" t="s">
        <v>1858</v>
      </c>
      <c r="AS216" s="38" t="s">
        <v>1859</v>
      </c>
    </row>
    <row r="217" spans="3:45">
      <c r="C217" s="47" t="str">
        <f>VLOOKUP(O217,'mã đối tượng'!$C:$F,4,0)</f>
        <v>N</v>
      </c>
      <c r="D217" s="30" t="s">
        <v>950</v>
      </c>
      <c r="E217" s="30" t="s">
        <v>24</v>
      </c>
      <c r="F217" s="31">
        <v>45889</v>
      </c>
      <c r="G217" s="31">
        <v>45889</v>
      </c>
      <c r="H217" s="32" t="s">
        <v>1308</v>
      </c>
      <c r="I217" s="31">
        <v>45889</v>
      </c>
      <c r="J217" s="41" t="s">
        <v>1999</v>
      </c>
      <c r="L217" s="43" t="s">
        <v>25</v>
      </c>
      <c r="M217" s="32" t="s">
        <v>636</v>
      </c>
      <c r="N217" s="33">
        <v>45889</v>
      </c>
      <c r="O217" s="32" t="s">
        <v>1534</v>
      </c>
      <c r="S217" s="32" t="s">
        <v>2183</v>
      </c>
      <c r="V217" s="32" t="s">
        <v>2183</v>
      </c>
      <c r="Y217" s="32" t="s">
        <v>1538</v>
      </c>
      <c r="AB217" s="30" t="s">
        <v>1854</v>
      </c>
      <c r="AC217" s="30" t="s">
        <v>1855</v>
      </c>
      <c r="AE217" s="34">
        <v>2</v>
      </c>
      <c r="AG217" s="34">
        <v>50182</v>
      </c>
      <c r="AH217" s="46">
        <v>100364</v>
      </c>
      <c r="AL217" s="36">
        <v>8</v>
      </c>
      <c r="AN217" s="34">
        <v>8029</v>
      </c>
      <c r="AO217" s="37" t="s">
        <v>1856</v>
      </c>
      <c r="AQ217" s="38" t="s">
        <v>1857</v>
      </c>
      <c r="AR217" s="38" t="s">
        <v>1858</v>
      </c>
      <c r="AS217" s="38" t="s">
        <v>1859</v>
      </c>
    </row>
    <row r="218" spans="3:45">
      <c r="C218" s="47" t="str">
        <f>VLOOKUP(O218,'mã đối tượng'!$C:$F,4,0)</f>
        <v>N</v>
      </c>
      <c r="D218" s="30" t="s">
        <v>950</v>
      </c>
      <c r="E218" s="30" t="s">
        <v>24</v>
      </c>
      <c r="F218" s="31">
        <v>45889</v>
      </c>
      <c r="G218" s="31">
        <v>45889</v>
      </c>
      <c r="H218" s="32" t="s">
        <v>1308</v>
      </c>
      <c r="I218" s="31">
        <v>45889</v>
      </c>
      <c r="J218" s="41" t="s">
        <v>1999</v>
      </c>
      <c r="L218" s="43" t="s">
        <v>25</v>
      </c>
      <c r="M218" s="32" t="s">
        <v>636</v>
      </c>
      <c r="N218" s="33">
        <v>45889</v>
      </c>
      <c r="O218" s="32" t="s">
        <v>1534</v>
      </c>
      <c r="S218" s="32" t="s">
        <v>2183</v>
      </c>
      <c r="V218" s="32" t="s">
        <v>2183</v>
      </c>
      <c r="Y218" s="32" t="s">
        <v>1539</v>
      </c>
      <c r="AB218" s="30" t="s">
        <v>1854</v>
      </c>
      <c r="AC218" s="30" t="s">
        <v>1855</v>
      </c>
      <c r="AE218" s="34">
        <v>2</v>
      </c>
      <c r="AG218" s="34">
        <v>111058</v>
      </c>
      <c r="AH218" s="46">
        <v>222116</v>
      </c>
      <c r="AL218" s="36">
        <v>8</v>
      </c>
      <c r="AN218" s="34">
        <v>17769</v>
      </c>
      <c r="AO218" s="37" t="s">
        <v>1856</v>
      </c>
      <c r="AQ218" s="38" t="s">
        <v>1857</v>
      </c>
      <c r="AR218" s="38" t="s">
        <v>1858</v>
      </c>
      <c r="AS218" s="38" t="s">
        <v>1859</v>
      </c>
    </row>
    <row r="219" spans="3:45" hidden="1">
      <c r="C219" s="47" t="str">
        <f>VLOOKUP(O219,'mã đối tượng'!$C:$F,4,0)</f>
        <v>B</v>
      </c>
      <c r="D219" s="30" t="s">
        <v>950</v>
      </c>
      <c r="E219" s="30" t="s">
        <v>24</v>
      </c>
      <c r="F219" s="31">
        <v>45889</v>
      </c>
      <c r="G219" s="31">
        <v>45889</v>
      </c>
      <c r="H219" s="32" t="s">
        <v>1236</v>
      </c>
      <c r="I219" s="31">
        <v>45889</v>
      </c>
      <c r="J219" s="41" t="s">
        <v>2000</v>
      </c>
      <c r="L219" s="43" t="s">
        <v>25</v>
      </c>
      <c r="M219" s="32" t="s">
        <v>641</v>
      </c>
      <c r="N219" s="33">
        <v>45889</v>
      </c>
      <c r="O219" s="32" t="s">
        <v>1548</v>
      </c>
      <c r="S219" s="32" t="s">
        <v>2184</v>
      </c>
      <c r="V219" s="32" t="s">
        <v>2184</v>
      </c>
      <c r="Y219" s="32" t="s">
        <v>1537</v>
      </c>
      <c r="AB219" s="30" t="s">
        <v>1854</v>
      </c>
      <c r="AC219" s="30" t="s">
        <v>1855</v>
      </c>
      <c r="AE219" s="34">
        <v>3</v>
      </c>
      <c r="AG219" s="34">
        <v>46000</v>
      </c>
      <c r="AH219" s="46">
        <v>138000</v>
      </c>
      <c r="AL219" s="36">
        <v>8</v>
      </c>
      <c r="AN219" s="34">
        <v>11040</v>
      </c>
      <c r="AO219" s="37" t="s">
        <v>1856</v>
      </c>
      <c r="AQ219" s="38" t="s">
        <v>1857</v>
      </c>
      <c r="AR219" s="38" t="s">
        <v>1858</v>
      </c>
      <c r="AS219" s="38" t="s">
        <v>1859</v>
      </c>
    </row>
    <row r="220" spans="3:45" hidden="1">
      <c r="C220" s="47" t="str">
        <f>VLOOKUP(O220,'mã đối tượng'!$C:$F,4,0)</f>
        <v>B</v>
      </c>
      <c r="D220" s="30" t="s">
        <v>950</v>
      </c>
      <c r="E220" s="30" t="s">
        <v>24</v>
      </c>
      <c r="F220" s="31">
        <v>45889</v>
      </c>
      <c r="G220" s="31">
        <v>45889</v>
      </c>
      <c r="H220" s="32" t="s">
        <v>1113</v>
      </c>
      <c r="I220" s="31">
        <v>45889</v>
      </c>
      <c r="J220" s="41" t="s">
        <v>2001</v>
      </c>
      <c r="L220" s="43" t="s">
        <v>25</v>
      </c>
      <c r="M220" s="32" t="s">
        <v>644</v>
      </c>
      <c r="N220" s="33">
        <v>45889</v>
      </c>
      <c r="O220" s="32" t="s">
        <v>1559</v>
      </c>
      <c r="S220" s="32" t="s">
        <v>2172</v>
      </c>
      <c r="V220" s="32" t="s">
        <v>2172</v>
      </c>
      <c r="Y220" s="32" t="s">
        <v>1538</v>
      </c>
      <c r="AB220" s="30" t="s">
        <v>1854</v>
      </c>
      <c r="AC220" s="30" t="s">
        <v>1855</v>
      </c>
      <c r="AE220" s="34">
        <v>1</v>
      </c>
      <c r="AG220" s="34">
        <v>50182</v>
      </c>
      <c r="AH220" s="46">
        <v>50182</v>
      </c>
      <c r="AL220" s="36">
        <v>8</v>
      </c>
      <c r="AN220" s="34">
        <v>4015</v>
      </c>
      <c r="AO220" s="37" t="s">
        <v>1856</v>
      </c>
      <c r="AQ220" s="38" t="s">
        <v>1857</v>
      </c>
      <c r="AR220" s="38" t="s">
        <v>1858</v>
      </c>
      <c r="AS220" s="38" t="s">
        <v>1859</v>
      </c>
    </row>
    <row r="221" spans="3:45">
      <c r="C221" s="47" t="str">
        <f>VLOOKUP(O221,'mã đối tượng'!$C:$F,4,0)</f>
        <v>N</v>
      </c>
      <c r="D221" s="30" t="s">
        <v>950</v>
      </c>
      <c r="E221" s="30" t="s">
        <v>24</v>
      </c>
      <c r="F221" s="31">
        <v>45889</v>
      </c>
      <c r="G221" s="31">
        <v>45889</v>
      </c>
      <c r="H221" s="32" t="s">
        <v>1190</v>
      </c>
      <c r="I221" s="31">
        <v>45889</v>
      </c>
      <c r="J221" s="41" t="s">
        <v>2002</v>
      </c>
      <c r="L221" s="43" t="s">
        <v>25</v>
      </c>
      <c r="M221" s="32" t="s">
        <v>647</v>
      </c>
      <c r="N221" s="33">
        <v>45889</v>
      </c>
      <c r="O221" s="32" t="s">
        <v>1735</v>
      </c>
      <c r="S221" s="32" t="s">
        <v>2185</v>
      </c>
      <c r="V221" s="32" t="s">
        <v>2185</v>
      </c>
      <c r="Y221" s="32" t="s">
        <v>1539</v>
      </c>
      <c r="AB221" s="30" t="s">
        <v>1854</v>
      </c>
      <c r="AC221" s="30" t="s">
        <v>1855</v>
      </c>
      <c r="AE221" s="34">
        <v>1</v>
      </c>
      <c r="AG221" s="34">
        <v>111058</v>
      </c>
      <c r="AH221" s="46">
        <v>111058</v>
      </c>
      <c r="AL221" s="36">
        <v>8</v>
      </c>
      <c r="AN221" s="34">
        <v>8885</v>
      </c>
      <c r="AO221" s="37" t="s">
        <v>1856</v>
      </c>
      <c r="AQ221" s="38" t="s">
        <v>1857</v>
      </c>
      <c r="AR221" s="38" t="s">
        <v>1858</v>
      </c>
      <c r="AS221" s="38" t="s">
        <v>1859</v>
      </c>
    </row>
    <row r="222" spans="3:45" hidden="1">
      <c r="C222" s="47" t="str">
        <f>VLOOKUP(O222,'mã đối tượng'!$C:$F,4,0)</f>
        <v>B</v>
      </c>
      <c r="D222" s="30" t="s">
        <v>950</v>
      </c>
      <c r="E222" s="30" t="s">
        <v>24</v>
      </c>
      <c r="F222" s="31">
        <v>45889</v>
      </c>
      <c r="G222" s="31">
        <v>45889</v>
      </c>
      <c r="H222" s="32" t="s">
        <v>1355</v>
      </c>
      <c r="I222" s="31">
        <v>45889</v>
      </c>
      <c r="J222" s="41" t="s">
        <v>2003</v>
      </c>
      <c r="L222" s="43" t="s">
        <v>25</v>
      </c>
      <c r="M222" s="32" t="s">
        <v>650</v>
      </c>
      <c r="N222" s="33">
        <v>45889</v>
      </c>
      <c r="O222" s="32" t="s">
        <v>1527</v>
      </c>
      <c r="S222" s="32" t="s">
        <v>2186</v>
      </c>
      <c r="V222" s="32" t="s">
        <v>2186</v>
      </c>
      <c r="Y222" s="32" t="s">
        <v>1537</v>
      </c>
      <c r="AB222" s="30" t="s">
        <v>1854</v>
      </c>
      <c r="AC222" s="30" t="s">
        <v>1855</v>
      </c>
      <c r="AE222" s="34">
        <v>3</v>
      </c>
      <c r="AG222" s="34">
        <v>46000</v>
      </c>
      <c r="AH222" s="46">
        <v>138000</v>
      </c>
      <c r="AL222" s="36">
        <v>8</v>
      </c>
      <c r="AN222" s="34">
        <v>11040</v>
      </c>
      <c r="AO222" s="37" t="s">
        <v>1856</v>
      </c>
      <c r="AQ222" s="38" t="s">
        <v>1857</v>
      </c>
      <c r="AR222" s="38" t="s">
        <v>1858</v>
      </c>
      <c r="AS222" s="38" t="s">
        <v>1859</v>
      </c>
    </row>
    <row r="223" spans="3:45" hidden="1">
      <c r="C223" s="47" t="str">
        <f>VLOOKUP(O223,'mã đối tượng'!$C:$F,4,0)</f>
        <v>B</v>
      </c>
      <c r="D223" s="30" t="s">
        <v>950</v>
      </c>
      <c r="E223" s="30" t="s">
        <v>24</v>
      </c>
      <c r="F223" s="31">
        <v>45889</v>
      </c>
      <c r="G223" s="31">
        <v>45889</v>
      </c>
      <c r="H223" s="32" t="s">
        <v>1206</v>
      </c>
      <c r="I223" s="31">
        <v>45889</v>
      </c>
      <c r="J223" s="41" t="s">
        <v>2004</v>
      </c>
      <c r="L223" s="43" t="s">
        <v>25</v>
      </c>
      <c r="M223" s="32" t="s">
        <v>653</v>
      </c>
      <c r="N223" s="33">
        <v>45889</v>
      </c>
      <c r="O223" s="32" t="s">
        <v>1544</v>
      </c>
      <c r="S223" s="32" t="s">
        <v>1865</v>
      </c>
      <c r="V223" s="32" t="s">
        <v>1865</v>
      </c>
      <c r="Y223" s="32" t="s">
        <v>1536</v>
      </c>
      <c r="AB223" s="30" t="s">
        <v>1854</v>
      </c>
      <c r="AC223" s="30" t="s">
        <v>1855</v>
      </c>
      <c r="AE223" s="34">
        <v>2</v>
      </c>
      <c r="AG223" s="34">
        <v>70950</v>
      </c>
      <c r="AH223" s="46">
        <v>141900</v>
      </c>
      <c r="AL223" s="36">
        <v>8</v>
      </c>
      <c r="AN223" s="34">
        <v>11352</v>
      </c>
      <c r="AO223" s="37" t="s">
        <v>1856</v>
      </c>
      <c r="AQ223" s="38" t="s">
        <v>1857</v>
      </c>
      <c r="AR223" s="38" t="s">
        <v>1858</v>
      </c>
      <c r="AS223" s="38" t="s">
        <v>1859</v>
      </c>
    </row>
    <row r="224" spans="3:45" hidden="1">
      <c r="C224" s="47" t="str">
        <f>VLOOKUP(O224,'mã đối tượng'!$C:$F,4,0)</f>
        <v>B</v>
      </c>
      <c r="D224" s="30" t="s">
        <v>950</v>
      </c>
      <c r="E224" s="30" t="s">
        <v>24</v>
      </c>
      <c r="F224" s="31">
        <v>45889</v>
      </c>
      <c r="G224" s="31">
        <v>45889</v>
      </c>
      <c r="H224" s="32" t="s">
        <v>1423</v>
      </c>
      <c r="I224" s="31">
        <v>45889</v>
      </c>
      <c r="J224" s="41" t="s">
        <v>2005</v>
      </c>
      <c r="L224" s="43" t="s">
        <v>25</v>
      </c>
      <c r="M224" s="32" t="s">
        <v>656</v>
      </c>
      <c r="N224" s="33">
        <v>45889</v>
      </c>
      <c r="O224" s="32" t="s">
        <v>1548</v>
      </c>
      <c r="S224" s="32" t="s">
        <v>2187</v>
      </c>
      <c r="V224" s="32" t="s">
        <v>2187</v>
      </c>
      <c r="Y224" s="32" t="s">
        <v>1539</v>
      </c>
      <c r="AB224" s="30" t="s">
        <v>1854</v>
      </c>
      <c r="AC224" s="30" t="s">
        <v>1855</v>
      </c>
      <c r="AE224" s="34">
        <v>1</v>
      </c>
      <c r="AG224" s="34">
        <v>111058</v>
      </c>
      <c r="AH224" s="46">
        <v>111058</v>
      </c>
      <c r="AL224" s="36">
        <v>8</v>
      </c>
      <c r="AN224" s="34">
        <v>8885</v>
      </c>
      <c r="AO224" s="37" t="s">
        <v>1856</v>
      </c>
      <c r="AQ224" s="38" t="s">
        <v>1857</v>
      </c>
      <c r="AR224" s="38" t="s">
        <v>1858</v>
      </c>
      <c r="AS224" s="38" t="s">
        <v>1859</v>
      </c>
    </row>
    <row r="225" spans="3:45" hidden="1">
      <c r="C225" s="47" t="str">
        <f>VLOOKUP(O225,'mã đối tượng'!$C:$F,4,0)</f>
        <v>B</v>
      </c>
      <c r="D225" s="30" t="s">
        <v>950</v>
      </c>
      <c r="E225" s="30" t="s">
        <v>24</v>
      </c>
      <c r="F225" s="31">
        <v>45889</v>
      </c>
      <c r="G225" s="31">
        <v>45889</v>
      </c>
      <c r="H225" s="32" t="s">
        <v>980</v>
      </c>
      <c r="I225" s="31">
        <v>45889</v>
      </c>
      <c r="J225" s="41" t="s">
        <v>2006</v>
      </c>
      <c r="L225" s="43" t="s">
        <v>25</v>
      </c>
      <c r="M225" s="32" t="s">
        <v>659</v>
      </c>
      <c r="N225" s="33">
        <v>45889</v>
      </c>
      <c r="O225" s="32" t="s">
        <v>1548</v>
      </c>
      <c r="S225" s="32" t="s">
        <v>2188</v>
      </c>
      <c r="V225" s="32" t="s">
        <v>2188</v>
      </c>
      <c r="Y225" s="32" t="s">
        <v>1538</v>
      </c>
      <c r="AB225" s="30" t="s">
        <v>1854</v>
      </c>
      <c r="AC225" s="30" t="s">
        <v>1855</v>
      </c>
      <c r="AE225" s="34">
        <v>1</v>
      </c>
      <c r="AG225" s="34">
        <v>50182</v>
      </c>
      <c r="AH225" s="46">
        <v>50182</v>
      </c>
      <c r="AL225" s="36">
        <v>8</v>
      </c>
      <c r="AN225" s="34">
        <v>4015</v>
      </c>
      <c r="AO225" s="37" t="s">
        <v>1856</v>
      </c>
      <c r="AQ225" s="38" t="s">
        <v>1857</v>
      </c>
      <c r="AR225" s="38" t="s">
        <v>1858</v>
      </c>
      <c r="AS225" s="38" t="s">
        <v>1859</v>
      </c>
    </row>
    <row r="226" spans="3:45" hidden="1">
      <c r="C226" s="47" t="str">
        <f>VLOOKUP(O226,'mã đối tượng'!$C:$F,4,0)</f>
        <v>B</v>
      </c>
      <c r="D226" s="30" t="s">
        <v>950</v>
      </c>
      <c r="E226" s="30" t="s">
        <v>24</v>
      </c>
      <c r="F226" s="31">
        <v>45889</v>
      </c>
      <c r="G226" s="31">
        <v>45889</v>
      </c>
      <c r="H226" s="32" t="s">
        <v>980</v>
      </c>
      <c r="I226" s="31">
        <v>45889</v>
      </c>
      <c r="J226" s="41" t="s">
        <v>2006</v>
      </c>
      <c r="L226" s="43" t="s">
        <v>25</v>
      </c>
      <c r="M226" s="32" t="s">
        <v>659</v>
      </c>
      <c r="N226" s="33">
        <v>45889</v>
      </c>
      <c r="O226" s="32" t="s">
        <v>1548</v>
      </c>
      <c r="S226" s="32" t="s">
        <v>2188</v>
      </c>
      <c r="V226" s="32" t="s">
        <v>2188</v>
      </c>
      <c r="Y226" s="32" t="s">
        <v>1529</v>
      </c>
      <c r="AB226" s="30" t="s">
        <v>1854</v>
      </c>
      <c r="AC226" s="30" t="s">
        <v>1855</v>
      </c>
      <c r="AE226" s="34">
        <v>1</v>
      </c>
      <c r="AG226" s="34">
        <v>55595</v>
      </c>
      <c r="AH226" s="46">
        <v>55595</v>
      </c>
      <c r="AL226" s="36">
        <v>8</v>
      </c>
      <c r="AN226" s="34">
        <v>4448</v>
      </c>
      <c r="AO226" s="37" t="s">
        <v>1856</v>
      </c>
      <c r="AQ226" s="38" t="s">
        <v>1857</v>
      </c>
      <c r="AR226" s="38" t="s">
        <v>1858</v>
      </c>
      <c r="AS226" s="38" t="s">
        <v>1859</v>
      </c>
    </row>
    <row r="227" spans="3:45" hidden="1">
      <c r="C227" s="47" t="str">
        <f>VLOOKUP(O227,'mã đối tượng'!$C:$F,4,0)</f>
        <v>B</v>
      </c>
      <c r="D227" s="30" t="s">
        <v>950</v>
      </c>
      <c r="E227" s="30" t="s">
        <v>24</v>
      </c>
      <c r="F227" s="31">
        <v>45889</v>
      </c>
      <c r="G227" s="31">
        <v>45889</v>
      </c>
      <c r="H227" s="32" t="s">
        <v>980</v>
      </c>
      <c r="I227" s="31">
        <v>45889</v>
      </c>
      <c r="J227" s="41" t="s">
        <v>2006</v>
      </c>
      <c r="L227" s="43" t="s">
        <v>25</v>
      </c>
      <c r="M227" s="32" t="s">
        <v>659</v>
      </c>
      <c r="N227" s="33">
        <v>45889</v>
      </c>
      <c r="O227" s="32" t="s">
        <v>1548</v>
      </c>
      <c r="S227" s="32" t="s">
        <v>2188</v>
      </c>
      <c r="V227" s="32" t="s">
        <v>2188</v>
      </c>
      <c r="Y227" s="32" t="s">
        <v>1541</v>
      </c>
      <c r="AB227" s="30" t="s">
        <v>1854</v>
      </c>
      <c r="AC227" s="30" t="s">
        <v>1855</v>
      </c>
      <c r="AE227" s="34">
        <v>1</v>
      </c>
      <c r="AG227" s="34">
        <v>73431</v>
      </c>
      <c r="AH227" s="46">
        <v>73431</v>
      </c>
      <c r="AL227" s="36">
        <v>8</v>
      </c>
      <c r="AN227" s="34">
        <v>5874</v>
      </c>
      <c r="AO227" s="37" t="s">
        <v>1856</v>
      </c>
      <c r="AQ227" s="38" t="s">
        <v>1857</v>
      </c>
      <c r="AR227" s="38" t="s">
        <v>1858</v>
      </c>
      <c r="AS227" s="38" t="s">
        <v>1859</v>
      </c>
    </row>
    <row r="228" spans="3:45" hidden="1">
      <c r="C228" s="47" t="str">
        <f>VLOOKUP(O228,'mã đối tượng'!$C:$F,4,0)</f>
        <v>B</v>
      </c>
      <c r="D228" s="30" t="s">
        <v>950</v>
      </c>
      <c r="E228" s="30" t="s">
        <v>24</v>
      </c>
      <c r="F228" s="31">
        <v>45889</v>
      </c>
      <c r="G228" s="31">
        <v>45889</v>
      </c>
      <c r="H228" s="32" t="s">
        <v>979</v>
      </c>
      <c r="I228" s="31">
        <v>45889</v>
      </c>
      <c r="J228" s="41" t="s">
        <v>2007</v>
      </c>
      <c r="L228" s="43" t="s">
        <v>25</v>
      </c>
      <c r="M228" s="32" t="s">
        <v>664</v>
      </c>
      <c r="N228" s="33">
        <v>45889</v>
      </c>
      <c r="O228" s="32" t="s">
        <v>1548</v>
      </c>
      <c r="S228" s="32" t="s">
        <v>2188</v>
      </c>
      <c r="V228" s="32" t="s">
        <v>2188</v>
      </c>
      <c r="Y228" s="32" t="s">
        <v>1549</v>
      </c>
      <c r="AB228" s="30" t="s">
        <v>1854</v>
      </c>
      <c r="AC228" s="30" t="s">
        <v>1855</v>
      </c>
      <c r="AE228" s="34">
        <v>2</v>
      </c>
      <c r="AG228" s="34">
        <v>50400</v>
      </c>
      <c r="AH228" s="46">
        <v>100800</v>
      </c>
      <c r="AL228" s="36">
        <v>8</v>
      </c>
      <c r="AN228" s="34">
        <v>8064</v>
      </c>
      <c r="AO228" s="37" t="s">
        <v>1856</v>
      </c>
      <c r="AQ228" s="38" t="s">
        <v>1857</v>
      </c>
      <c r="AR228" s="38" t="s">
        <v>1858</v>
      </c>
      <c r="AS228" s="38" t="s">
        <v>1859</v>
      </c>
    </row>
    <row r="229" spans="3:45" hidden="1">
      <c r="C229" s="47" t="str">
        <f>VLOOKUP(O229,'mã đối tượng'!$C:$F,4,0)</f>
        <v>B</v>
      </c>
      <c r="D229" s="30" t="s">
        <v>950</v>
      </c>
      <c r="E229" s="30" t="s">
        <v>24</v>
      </c>
      <c r="F229" s="31">
        <v>45889</v>
      </c>
      <c r="G229" s="31">
        <v>45889</v>
      </c>
      <c r="H229" s="32" t="s">
        <v>1318</v>
      </c>
      <c r="I229" s="31">
        <v>45889</v>
      </c>
      <c r="J229" s="41" t="s">
        <v>2008</v>
      </c>
      <c r="L229" s="43" t="s">
        <v>25</v>
      </c>
      <c r="M229" s="32" t="s">
        <v>669</v>
      </c>
      <c r="N229" s="33">
        <v>45889</v>
      </c>
      <c r="O229" s="32" t="s">
        <v>1554</v>
      </c>
      <c r="S229" s="32" t="s">
        <v>2189</v>
      </c>
      <c r="V229" s="32" t="s">
        <v>2189</v>
      </c>
      <c r="Y229" s="32" t="s">
        <v>1541</v>
      </c>
      <c r="AB229" s="30" t="s">
        <v>1854</v>
      </c>
      <c r="AC229" s="30" t="s">
        <v>1855</v>
      </c>
      <c r="AE229" s="34">
        <v>1</v>
      </c>
      <c r="AG229" s="34">
        <v>73431</v>
      </c>
      <c r="AH229" s="46">
        <v>73431</v>
      </c>
      <c r="AL229" s="36">
        <v>8</v>
      </c>
      <c r="AN229" s="34">
        <v>5874</v>
      </c>
      <c r="AO229" s="37" t="s">
        <v>1856</v>
      </c>
      <c r="AQ229" s="38" t="s">
        <v>1857</v>
      </c>
      <c r="AR229" s="38" t="s">
        <v>1858</v>
      </c>
      <c r="AS229" s="38" t="s">
        <v>1859</v>
      </c>
    </row>
    <row r="230" spans="3:45">
      <c r="C230" s="47" t="str">
        <f>VLOOKUP(O230,'mã đối tượng'!$C:$F,4,0)</f>
        <v>N</v>
      </c>
      <c r="D230" s="30" t="s">
        <v>950</v>
      </c>
      <c r="E230" s="30" t="s">
        <v>24</v>
      </c>
      <c r="F230" s="31">
        <v>45889</v>
      </c>
      <c r="G230" s="31">
        <v>45889</v>
      </c>
      <c r="H230" s="32" t="s">
        <v>1199</v>
      </c>
      <c r="I230" s="31">
        <v>45889</v>
      </c>
      <c r="J230" s="41" t="s">
        <v>2009</v>
      </c>
      <c r="L230" s="43" t="s">
        <v>25</v>
      </c>
      <c r="M230" s="32" t="s">
        <v>672</v>
      </c>
      <c r="N230" s="33">
        <v>45889</v>
      </c>
      <c r="O230" s="32" t="s">
        <v>1664</v>
      </c>
      <c r="S230" s="32" t="s">
        <v>2190</v>
      </c>
      <c r="V230" s="32" t="s">
        <v>2190</v>
      </c>
      <c r="Y230" s="32" t="s">
        <v>1539</v>
      </c>
      <c r="AB230" s="30" t="s">
        <v>1854</v>
      </c>
      <c r="AC230" s="30" t="s">
        <v>1855</v>
      </c>
      <c r="AE230" s="34">
        <v>2</v>
      </c>
      <c r="AG230" s="34">
        <v>111058</v>
      </c>
      <c r="AH230" s="46">
        <v>222116</v>
      </c>
      <c r="AL230" s="36">
        <v>8</v>
      </c>
      <c r="AN230" s="34">
        <v>17769</v>
      </c>
      <c r="AO230" s="37" t="s">
        <v>1856</v>
      </c>
      <c r="AQ230" s="38" t="s">
        <v>1857</v>
      </c>
      <c r="AR230" s="38" t="s">
        <v>1858</v>
      </c>
      <c r="AS230" s="38" t="s">
        <v>1859</v>
      </c>
    </row>
    <row r="231" spans="3:45">
      <c r="C231" s="47" t="str">
        <f>VLOOKUP(O231,'mã đối tượng'!$C:$F,4,0)</f>
        <v>N</v>
      </c>
      <c r="D231" s="30" t="s">
        <v>950</v>
      </c>
      <c r="E231" s="30" t="s">
        <v>24</v>
      </c>
      <c r="F231" s="31">
        <v>45889</v>
      </c>
      <c r="G231" s="31">
        <v>45889</v>
      </c>
      <c r="H231" s="32" t="s">
        <v>1107</v>
      </c>
      <c r="I231" s="31">
        <v>45889</v>
      </c>
      <c r="J231" s="41" t="s">
        <v>2010</v>
      </c>
      <c r="L231" s="43" t="s">
        <v>25</v>
      </c>
      <c r="M231" s="32" t="s">
        <v>678</v>
      </c>
      <c r="N231" s="33">
        <v>45889</v>
      </c>
      <c r="O231" s="32" t="s">
        <v>1547</v>
      </c>
      <c r="S231" s="32" t="s">
        <v>2191</v>
      </c>
      <c r="V231" s="32" t="s">
        <v>2191</v>
      </c>
      <c r="Y231" s="32" t="s">
        <v>1539</v>
      </c>
      <c r="AB231" s="30" t="s">
        <v>1854</v>
      </c>
      <c r="AC231" s="30" t="s">
        <v>1855</v>
      </c>
      <c r="AE231" s="34">
        <v>1</v>
      </c>
      <c r="AG231" s="34">
        <v>111058</v>
      </c>
      <c r="AH231" s="46">
        <v>111058</v>
      </c>
      <c r="AL231" s="36">
        <v>8</v>
      </c>
      <c r="AN231" s="34">
        <v>8885</v>
      </c>
      <c r="AO231" s="37" t="s">
        <v>1856</v>
      </c>
      <c r="AQ231" s="38" t="s">
        <v>1857</v>
      </c>
      <c r="AR231" s="38" t="s">
        <v>1858</v>
      </c>
      <c r="AS231" s="38" t="s">
        <v>1859</v>
      </c>
    </row>
    <row r="232" spans="3:45">
      <c r="C232" s="47" t="str">
        <f>VLOOKUP(O232,'mã đối tượng'!$C:$F,4,0)</f>
        <v>N</v>
      </c>
      <c r="D232" s="30" t="s">
        <v>950</v>
      </c>
      <c r="E232" s="30" t="s">
        <v>24</v>
      </c>
      <c r="F232" s="31">
        <v>45889</v>
      </c>
      <c r="G232" s="31">
        <v>45889</v>
      </c>
      <c r="H232" s="32" t="s">
        <v>1107</v>
      </c>
      <c r="I232" s="31">
        <v>45889</v>
      </c>
      <c r="J232" s="41" t="s">
        <v>2010</v>
      </c>
      <c r="L232" s="43" t="s">
        <v>25</v>
      </c>
      <c r="M232" s="32" t="s">
        <v>678</v>
      </c>
      <c r="N232" s="33">
        <v>45889</v>
      </c>
      <c r="O232" s="32" t="s">
        <v>1547</v>
      </c>
      <c r="S232" s="32" t="s">
        <v>2191</v>
      </c>
      <c r="V232" s="32" t="s">
        <v>2191</v>
      </c>
      <c r="Y232" s="32" t="s">
        <v>1546</v>
      </c>
      <c r="AB232" s="30" t="s">
        <v>1854</v>
      </c>
      <c r="AC232" s="30" t="s">
        <v>1855</v>
      </c>
      <c r="AE232" s="34">
        <v>1</v>
      </c>
      <c r="AG232" s="34">
        <v>74250</v>
      </c>
      <c r="AH232" s="46">
        <v>74250</v>
      </c>
      <c r="AL232" s="36">
        <v>8</v>
      </c>
      <c r="AN232" s="34">
        <v>5940</v>
      </c>
      <c r="AO232" s="37" t="s">
        <v>1856</v>
      </c>
      <c r="AQ232" s="38" t="s">
        <v>1857</v>
      </c>
      <c r="AR232" s="38" t="s">
        <v>1858</v>
      </c>
      <c r="AS232" s="38" t="s">
        <v>1859</v>
      </c>
    </row>
    <row r="233" spans="3:45">
      <c r="C233" s="47" t="str">
        <f>VLOOKUP(O233,'mã đối tượng'!$C:$F,4,0)</f>
        <v>N</v>
      </c>
      <c r="D233" s="30" t="s">
        <v>950</v>
      </c>
      <c r="E233" s="30" t="s">
        <v>24</v>
      </c>
      <c r="F233" s="31">
        <v>45889</v>
      </c>
      <c r="G233" s="31">
        <v>45889</v>
      </c>
      <c r="H233" s="32" t="s">
        <v>1101</v>
      </c>
      <c r="I233" s="31">
        <v>45889</v>
      </c>
      <c r="J233" s="41" t="s">
        <v>2011</v>
      </c>
      <c r="L233" s="43" t="s">
        <v>25</v>
      </c>
      <c r="M233" s="32" t="s">
        <v>683</v>
      </c>
      <c r="N233" s="33">
        <v>45889</v>
      </c>
      <c r="O233" s="32" t="s">
        <v>1735</v>
      </c>
      <c r="S233" s="32" t="s">
        <v>2192</v>
      </c>
      <c r="V233" s="32" t="s">
        <v>2192</v>
      </c>
      <c r="Y233" s="32" t="s">
        <v>1539</v>
      </c>
      <c r="AB233" s="30" t="s">
        <v>1854</v>
      </c>
      <c r="AC233" s="30" t="s">
        <v>1855</v>
      </c>
      <c r="AE233" s="34">
        <v>3</v>
      </c>
      <c r="AG233" s="34">
        <v>111058</v>
      </c>
      <c r="AH233" s="46">
        <v>333174</v>
      </c>
      <c r="AL233" s="36">
        <v>8</v>
      </c>
      <c r="AN233" s="34">
        <v>26654</v>
      </c>
      <c r="AO233" s="37" t="s">
        <v>1856</v>
      </c>
      <c r="AQ233" s="38" t="s">
        <v>1857</v>
      </c>
      <c r="AR233" s="38" t="s">
        <v>1858</v>
      </c>
      <c r="AS233" s="38" t="s">
        <v>1859</v>
      </c>
    </row>
    <row r="234" spans="3:45">
      <c r="C234" s="47" t="str">
        <f>VLOOKUP(O234,'mã đối tượng'!$C:$F,4,0)</f>
        <v>N</v>
      </c>
      <c r="D234" s="30" t="s">
        <v>950</v>
      </c>
      <c r="E234" s="30" t="s">
        <v>24</v>
      </c>
      <c r="F234" s="31">
        <v>45889</v>
      </c>
      <c r="G234" s="31">
        <v>45889</v>
      </c>
      <c r="H234" s="32" t="s">
        <v>1104</v>
      </c>
      <c r="I234" s="31">
        <v>45889</v>
      </c>
      <c r="J234" s="41" t="s">
        <v>2012</v>
      </c>
      <c r="L234" s="43" t="s">
        <v>25</v>
      </c>
      <c r="M234" s="32" t="s">
        <v>686</v>
      </c>
      <c r="N234" s="33">
        <v>45889</v>
      </c>
      <c r="O234" s="32" t="s">
        <v>1547</v>
      </c>
      <c r="S234" s="32" t="s">
        <v>2193</v>
      </c>
      <c r="V234" s="32" t="s">
        <v>2193</v>
      </c>
      <c r="Y234" s="32" t="s">
        <v>1529</v>
      </c>
      <c r="AB234" s="30" t="s">
        <v>1854</v>
      </c>
      <c r="AC234" s="30" t="s">
        <v>1855</v>
      </c>
      <c r="AE234" s="34">
        <v>2</v>
      </c>
      <c r="AG234" s="34">
        <v>55595</v>
      </c>
      <c r="AH234" s="46">
        <v>111190</v>
      </c>
      <c r="AL234" s="36">
        <v>8</v>
      </c>
      <c r="AN234" s="34">
        <v>8895</v>
      </c>
      <c r="AO234" s="37" t="s">
        <v>1856</v>
      </c>
      <c r="AQ234" s="38" t="s">
        <v>1857</v>
      </c>
      <c r="AR234" s="38" t="s">
        <v>1858</v>
      </c>
      <c r="AS234" s="38" t="s">
        <v>1859</v>
      </c>
    </row>
    <row r="235" spans="3:45" hidden="1">
      <c r="C235" s="47" t="str">
        <f>VLOOKUP(O235,'mã đối tượng'!$C:$F,4,0)</f>
        <v>B</v>
      </c>
      <c r="D235" s="30" t="s">
        <v>950</v>
      </c>
      <c r="E235" s="30" t="s">
        <v>24</v>
      </c>
      <c r="F235" s="31">
        <v>45889</v>
      </c>
      <c r="G235" s="31">
        <v>45889</v>
      </c>
      <c r="H235" s="32" t="s">
        <v>1464</v>
      </c>
      <c r="I235" s="31">
        <v>45889</v>
      </c>
      <c r="J235" s="41" t="s">
        <v>2013</v>
      </c>
      <c r="L235" s="43" t="s">
        <v>25</v>
      </c>
      <c r="M235" s="32" t="s">
        <v>689</v>
      </c>
      <c r="N235" s="33">
        <v>45889</v>
      </c>
      <c r="O235" s="32" t="s">
        <v>1548</v>
      </c>
      <c r="S235" s="32" t="s">
        <v>2194</v>
      </c>
      <c r="V235" s="32" t="s">
        <v>2194</v>
      </c>
      <c r="Y235" s="32" t="s">
        <v>1539</v>
      </c>
      <c r="AB235" s="30" t="s">
        <v>1854</v>
      </c>
      <c r="AC235" s="30" t="s">
        <v>1855</v>
      </c>
      <c r="AE235" s="34">
        <v>2</v>
      </c>
      <c r="AG235" s="34">
        <v>111058</v>
      </c>
      <c r="AH235" s="46">
        <v>222116</v>
      </c>
      <c r="AL235" s="36">
        <v>8</v>
      </c>
      <c r="AN235" s="34">
        <v>17769</v>
      </c>
      <c r="AO235" s="37" t="s">
        <v>1856</v>
      </c>
      <c r="AQ235" s="38" t="s">
        <v>1857</v>
      </c>
      <c r="AR235" s="38" t="s">
        <v>1858</v>
      </c>
      <c r="AS235" s="38" t="s">
        <v>1859</v>
      </c>
    </row>
    <row r="236" spans="3:45" hidden="1">
      <c r="C236" s="47" t="str">
        <f>VLOOKUP(O236,'mã đối tượng'!$C:$F,4,0)</f>
        <v>B</v>
      </c>
      <c r="D236" s="30" t="s">
        <v>950</v>
      </c>
      <c r="E236" s="30" t="s">
        <v>24</v>
      </c>
      <c r="F236" s="31">
        <v>45889</v>
      </c>
      <c r="G236" s="31">
        <v>45889</v>
      </c>
      <c r="H236" s="32" t="s">
        <v>1058</v>
      </c>
      <c r="I236" s="31">
        <v>45889</v>
      </c>
      <c r="J236" s="41" t="s">
        <v>2014</v>
      </c>
      <c r="L236" s="43" t="s">
        <v>25</v>
      </c>
      <c r="M236" s="32" t="s">
        <v>692</v>
      </c>
      <c r="N236" s="33">
        <v>45889</v>
      </c>
      <c r="O236" s="32" t="s">
        <v>1559</v>
      </c>
      <c r="S236" s="32" t="s">
        <v>2195</v>
      </c>
      <c r="V236" s="32" t="s">
        <v>2195</v>
      </c>
      <c r="Y236" s="32" t="s">
        <v>1539</v>
      </c>
      <c r="AB236" s="30" t="s">
        <v>1854</v>
      </c>
      <c r="AC236" s="30" t="s">
        <v>1855</v>
      </c>
      <c r="AE236" s="34">
        <v>1</v>
      </c>
      <c r="AG236" s="34">
        <v>111058</v>
      </c>
      <c r="AH236" s="46">
        <v>111058</v>
      </c>
      <c r="AL236" s="36">
        <v>8</v>
      </c>
      <c r="AN236" s="34">
        <v>8885</v>
      </c>
      <c r="AO236" s="37" t="s">
        <v>1856</v>
      </c>
      <c r="AQ236" s="38" t="s">
        <v>1857</v>
      </c>
      <c r="AR236" s="38" t="s">
        <v>1858</v>
      </c>
      <c r="AS236" s="38" t="s">
        <v>1859</v>
      </c>
    </row>
    <row r="237" spans="3:45" hidden="1">
      <c r="C237" s="47" t="str">
        <f>VLOOKUP(O237,'mã đối tượng'!$C:$F,4,0)</f>
        <v>B</v>
      </c>
      <c r="D237" s="30" t="s">
        <v>950</v>
      </c>
      <c r="E237" s="30" t="s">
        <v>24</v>
      </c>
      <c r="F237" s="31">
        <v>45889</v>
      </c>
      <c r="G237" s="31">
        <v>45889</v>
      </c>
      <c r="H237" s="32" t="s">
        <v>1232</v>
      </c>
      <c r="I237" s="31">
        <v>45889</v>
      </c>
      <c r="J237" s="41" t="s">
        <v>2015</v>
      </c>
      <c r="L237" s="43" t="s">
        <v>25</v>
      </c>
      <c r="M237" s="32" t="s">
        <v>695</v>
      </c>
      <c r="N237" s="33">
        <v>45889</v>
      </c>
      <c r="O237" s="32" t="s">
        <v>1548</v>
      </c>
      <c r="S237" s="32" t="s">
        <v>2184</v>
      </c>
      <c r="V237" s="32" t="s">
        <v>2184</v>
      </c>
      <c r="Y237" s="32" t="s">
        <v>1541</v>
      </c>
      <c r="AB237" s="30" t="s">
        <v>1854</v>
      </c>
      <c r="AC237" s="30" t="s">
        <v>1855</v>
      </c>
      <c r="AE237" s="34">
        <v>1</v>
      </c>
      <c r="AG237" s="34">
        <v>73431</v>
      </c>
      <c r="AH237" s="46">
        <v>73431</v>
      </c>
      <c r="AL237" s="36">
        <v>8</v>
      </c>
      <c r="AN237" s="34">
        <v>5874</v>
      </c>
      <c r="AO237" s="37" t="s">
        <v>1856</v>
      </c>
      <c r="AQ237" s="38" t="s">
        <v>1857</v>
      </c>
      <c r="AR237" s="38" t="s">
        <v>1858</v>
      </c>
      <c r="AS237" s="38" t="s">
        <v>1859</v>
      </c>
    </row>
    <row r="238" spans="3:45">
      <c r="C238" s="47" t="str">
        <f>VLOOKUP(O238,'mã đối tượng'!$C:$F,4,0)</f>
        <v>N</v>
      </c>
      <c r="D238" s="30" t="s">
        <v>950</v>
      </c>
      <c r="E238" s="30" t="s">
        <v>24</v>
      </c>
      <c r="F238" s="31">
        <v>45889</v>
      </c>
      <c r="G238" s="31">
        <v>45889</v>
      </c>
      <c r="H238" s="32" t="s">
        <v>1486</v>
      </c>
      <c r="I238" s="31">
        <v>45889</v>
      </c>
      <c r="J238" s="41" t="s">
        <v>2016</v>
      </c>
      <c r="L238" s="43" t="s">
        <v>25</v>
      </c>
      <c r="M238" s="32" t="s">
        <v>698</v>
      </c>
      <c r="N238" s="33">
        <v>45889</v>
      </c>
      <c r="O238" s="32" t="s">
        <v>1750</v>
      </c>
      <c r="S238" s="32" t="s">
        <v>2196</v>
      </c>
      <c r="V238" s="32" t="s">
        <v>2196</v>
      </c>
      <c r="Y238" s="32" t="s">
        <v>1539</v>
      </c>
      <c r="AB238" s="30" t="s">
        <v>1854</v>
      </c>
      <c r="AC238" s="30" t="s">
        <v>1855</v>
      </c>
      <c r="AE238" s="34">
        <v>1</v>
      </c>
      <c r="AG238" s="34">
        <v>111058</v>
      </c>
      <c r="AH238" s="46">
        <v>111058</v>
      </c>
      <c r="AL238" s="36">
        <v>8</v>
      </c>
      <c r="AN238" s="34">
        <v>8885</v>
      </c>
      <c r="AO238" s="37" t="s">
        <v>1856</v>
      </c>
      <c r="AQ238" s="38" t="s">
        <v>1857</v>
      </c>
      <c r="AR238" s="38" t="s">
        <v>1858</v>
      </c>
      <c r="AS238" s="38" t="s">
        <v>1859</v>
      </c>
    </row>
    <row r="239" spans="3:45">
      <c r="C239" s="47" t="str">
        <f>VLOOKUP(O239,'mã đối tượng'!$C:$F,4,0)</f>
        <v>N</v>
      </c>
      <c r="D239" s="30" t="s">
        <v>950</v>
      </c>
      <c r="E239" s="30" t="s">
        <v>24</v>
      </c>
      <c r="F239" s="31">
        <v>45889</v>
      </c>
      <c r="G239" s="31">
        <v>45889</v>
      </c>
      <c r="H239" s="32" t="s">
        <v>1482</v>
      </c>
      <c r="I239" s="31">
        <v>45889</v>
      </c>
      <c r="J239" s="41" t="s">
        <v>2017</v>
      </c>
      <c r="L239" s="43" t="s">
        <v>25</v>
      </c>
      <c r="M239" s="32" t="s">
        <v>701</v>
      </c>
      <c r="N239" s="33">
        <v>45889</v>
      </c>
      <c r="O239" s="32" t="s">
        <v>1750</v>
      </c>
      <c r="S239" s="32" t="s">
        <v>2196</v>
      </c>
      <c r="V239" s="32" t="s">
        <v>2196</v>
      </c>
      <c r="Y239" s="32" t="s">
        <v>1532</v>
      </c>
      <c r="AB239" s="30" t="s">
        <v>1854</v>
      </c>
      <c r="AC239" s="30" t="s">
        <v>1855</v>
      </c>
      <c r="AE239" s="34">
        <v>1</v>
      </c>
      <c r="AG239" s="34">
        <v>49500</v>
      </c>
      <c r="AH239" s="46">
        <v>49500</v>
      </c>
      <c r="AL239" s="36">
        <v>8</v>
      </c>
      <c r="AN239" s="34">
        <v>3960</v>
      </c>
      <c r="AO239" s="37" t="s">
        <v>1856</v>
      </c>
      <c r="AQ239" s="38" t="s">
        <v>1857</v>
      </c>
      <c r="AR239" s="38" t="s">
        <v>1858</v>
      </c>
      <c r="AS239" s="38" t="s">
        <v>1859</v>
      </c>
    </row>
    <row r="240" spans="3:45">
      <c r="C240" s="47" t="str">
        <f>VLOOKUP(O240,'mã đối tượng'!$C:$F,4,0)</f>
        <v>N</v>
      </c>
      <c r="D240" s="30" t="s">
        <v>950</v>
      </c>
      <c r="E240" s="30" t="s">
        <v>24</v>
      </c>
      <c r="F240" s="31">
        <v>45889</v>
      </c>
      <c r="G240" s="31">
        <v>45889</v>
      </c>
      <c r="H240" s="32" t="s">
        <v>1482</v>
      </c>
      <c r="I240" s="31">
        <v>45889</v>
      </c>
      <c r="J240" s="41" t="s">
        <v>2017</v>
      </c>
      <c r="L240" s="43" t="s">
        <v>25</v>
      </c>
      <c r="M240" s="32" t="s">
        <v>701</v>
      </c>
      <c r="N240" s="33">
        <v>45889</v>
      </c>
      <c r="O240" s="32" t="s">
        <v>1750</v>
      </c>
      <c r="S240" s="32" t="s">
        <v>2196</v>
      </c>
      <c r="V240" s="32" t="s">
        <v>2196</v>
      </c>
      <c r="Y240" s="32" t="s">
        <v>1549</v>
      </c>
      <c r="AB240" s="30" t="s">
        <v>1854</v>
      </c>
      <c r="AC240" s="30" t="s">
        <v>1855</v>
      </c>
      <c r="AE240" s="34">
        <v>1</v>
      </c>
      <c r="AG240" s="34">
        <v>50400</v>
      </c>
      <c r="AH240" s="46">
        <v>50400</v>
      </c>
      <c r="AL240" s="36">
        <v>8</v>
      </c>
      <c r="AN240" s="34">
        <v>4032</v>
      </c>
      <c r="AO240" s="37" t="s">
        <v>1856</v>
      </c>
      <c r="AQ240" s="38" t="s">
        <v>1857</v>
      </c>
      <c r="AR240" s="38" t="s">
        <v>1858</v>
      </c>
      <c r="AS240" s="38" t="s">
        <v>1859</v>
      </c>
    </row>
    <row r="241" spans="3:45">
      <c r="C241" s="47" t="str">
        <f>VLOOKUP(O241,'mã đối tượng'!$C:$F,4,0)</f>
        <v>N</v>
      </c>
      <c r="D241" s="30" t="s">
        <v>950</v>
      </c>
      <c r="E241" s="30" t="s">
        <v>24</v>
      </c>
      <c r="F241" s="31">
        <v>45889</v>
      </c>
      <c r="G241" s="31">
        <v>45889</v>
      </c>
      <c r="H241" s="32" t="s">
        <v>1482</v>
      </c>
      <c r="I241" s="31">
        <v>45889</v>
      </c>
      <c r="J241" s="41" t="s">
        <v>2017</v>
      </c>
      <c r="L241" s="43" t="s">
        <v>25</v>
      </c>
      <c r="M241" s="32" t="s">
        <v>701</v>
      </c>
      <c r="N241" s="33">
        <v>45889</v>
      </c>
      <c r="O241" s="32" t="s">
        <v>1750</v>
      </c>
      <c r="S241" s="32" t="s">
        <v>2196</v>
      </c>
      <c r="V241" s="32" t="s">
        <v>2196</v>
      </c>
      <c r="Y241" s="32" t="s">
        <v>1538</v>
      </c>
      <c r="AB241" s="30" t="s">
        <v>1854</v>
      </c>
      <c r="AC241" s="30" t="s">
        <v>1855</v>
      </c>
      <c r="AE241" s="34">
        <v>2</v>
      </c>
      <c r="AG241" s="34">
        <v>50182</v>
      </c>
      <c r="AH241" s="46">
        <v>100364</v>
      </c>
      <c r="AL241" s="36">
        <v>8</v>
      </c>
      <c r="AN241" s="34">
        <v>8029</v>
      </c>
      <c r="AO241" s="37" t="s">
        <v>1856</v>
      </c>
      <c r="AQ241" s="38" t="s">
        <v>1857</v>
      </c>
      <c r="AR241" s="38" t="s">
        <v>1858</v>
      </c>
      <c r="AS241" s="38" t="s">
        <v>1859</v>
      </c>
    </row>
    <row r="242" spans="3:45">
      <c r="C242" s="47" t="str">
        <f>VLOOKUP(O242,'mã đối tượng'!$C:$F,4,0)</f>
        <v>N</v>
      </c>
      <c r="D242" s="30" t="s">
        <v>950</v>
      </c>
      <c r="E242" s="30" t="s">
        <v>24</v>
      </c>
      <c r="F242" s="31">
        <v>45889</v>
      </c>
      <c r="G242" s="31">
        <v>45889</v>
      </c>
      <c r="H242" s="32" t="s">
        <v>1315</v>
      </c>
      <c r="I242" s="31">
        <v>45889</v>
      </c>
      <c r="J242" s="41" t="s">
        <v>2018</v>
      </c>
      <c r="L242" s="43" t="s">
        <v>25</v>
      </c>
      <c r="M242" s="32" t="s">
        <v>706</v>
      </c>
      <c r="N242" s="33">
        <v>45889</v>
      </c>
      <c r="O242" s="32" t="s">
        <v>1540</v>
      </c>
      <c r="S242" s="32" t="s">
        <v>1863</v>
      </c>
      <c r="V242" s="32" t="s">
        <v>1863</v>
      </c>
      <c r="Y242" s="32" t="s">
        <v>1536</v>
      </c>
      <c r="AB242" s="30" t="s">
        <v>1854</v>
      </c>
      <c r="AC242" s="30" t="s">
        <v>1855</v>
      </c>
      <c r="AE242" s="34">
        <v>1</v>
      </c>
      <c r="AG242" s="34">
        <v>70950</v>
      </c>
      <c r="AH242" s="46">
        <v>70950</v>
      </c>
      <c r="AL242" s="36">
        <v>8</v>
      </c>
      <c r="AN242" s="34">
        <v>5676</v>
      </c>
      <c r="AO242" s="37" t="s">
        <v>1856</v>
      </c>
      <c r="AQ242" s="38" t="s">
        <v>1857</v>
      </c>
      <c r="AR242" s="38" t="s">
        <v>1858</v>
      </c>
      <c r="AS242" s="38" t="s">
        <v>1859</v>
      </c>
    </row>
    <row r="243" spans="3:45">
      <c r="C243" s="47" t="str">
        <f>VLOOKUP(O243,'mã đối tượng'!$C:$F,4,0)</f>
        <v>N</v>
      </c>
      <c r="D243" s="30" t="s">
        <v>950</v>
      </c>
      <c r="E243" s="30" t="s">
        <v>24</v>
      </c>
      <c r="F243" s="31">
        <v>45889</v>
      </c>
      <c r="G243" s="31">
        <v>45889</v>
      </c>
      <c r="H243" s="32" t="s">
        <v>1315</v>
      </c>
      <c r="I243" s="31">
        <v>45889</v>
      </c>
      <c r="J243" s="41" t="s">
        <v>2018</v>
      </c>
      <c r="L243" s="43" t="s">
        <v>25</v>
      </c>
      <c r="M243" s="32" t="s">
        <v>706</v>
      </c>
      <c r="N243" s="33">
        <v>45889</v>
      </c>
      <c r="O243" s="32" t="s">
        <v>1540</v>
      </c>
      <c r="S243" s="32" t="s">
        <v>1863</v>
      </c>
      <c r="V243" s="32" t="s">
        <v>1863</v>
      </c>
      <c r="Y243" s="32" t="s">
        <v>1532</v>
      </c>
      <c r="AB243" s="30" t="s">
        <v>1854</v>
      </c>
      <c r="AC243" s="30" t="s">
        <v>1855</v>
      </c>
      <c r="AE243" s="34">
        <v>1</v>
      </c>
      <c r="AG243" s="34">
        <v>49500</v>
      </c>
      <c r="AH243" s="46">
        <v>49500</v>
      </c>
      <c r="AL243" s="36">
        <v>8</v>
      </c>
      <c r="AN243" s="34">
        <v>3960</v>
      </c>
      <c r="AO243" s="37" t="s">
        <v>1856</v>
      </c>
      <c r="AQ243" s="38" t="s">
        <v>1857</v>
      </c>
      <c r="AR243" s="38" t="s">
        <v>1858</v>
      </c>
      <c r="AS243" s="38" t="s">
        <v>1859</v>
      </c>
    </row>
    <row r="244" spans="3:45">
      <c r="C244" s="47" t="str">
        <f>VLOOKUP(O244,'mã đối tượng'!$C:$F,4,0)</f>
        <v>N</v>
      </c>
      <c r="D244" s="30" t="s">
        <v>950</v>
      </c>
      <c r="E244" s="30" t="s">
        <v>24</v>
      </c>
      <c r="F244" s="31">
        <v>45889</v>
      </c>
      <c r="G244" s="31">
        <v>45889</v>
      </c>
      <c r="H244" s="32" t="s">
        <v>1358</v>
      </c>
      <c r="I244" s="31">
        <v>45889</v>
      </c>
      <c r="J244" s="41" t="s">
        <v>2019</v>
      </c>
      <c r="L244" s="43" t="s">
        <v>25</v>
      </c>
      <c r="M244" s="32" t="s">
        <v>714</v>
      </c>
      <c r="N244" s="33">
        <v>45889</v>
      </c>
      <c r="O244" s="32" t="s">
        <v>1619</v>
      </c>
      <c r="S244" s="32" t="s">
        <v>2197</v>
      </c>
      <c r="V244" s="32" t="s">
        <v>2197</v>
      </c>
      <c r="Y244" s="32" t="s">
        <v>1532</v>
      </c>
      <c r="AB244" s="30" t="s">
        <v>1854</v>
      </c>
      <c r="AC244" s="30" t="s">
        <v>1855</v>
      </c>
      <c r="AE244" s="34">
        <v>1</v>
      </c>
      <c r="AG244" s="34">
        <v>49500</v>
      </c>
      <c r="AH244" s="46">
        <v>49500</v>
      </c>
      <c r="AL244" s="36">
        <v>8</v>
      </c>
      <c r="AN244" s="34">
        <v>3960</v>
      </c>
      <c r="AO244" s="37" t="s">
        <v>1856</v>
      </c>
      <c r="AQ244" s="38" t="s">
        <v>1857</v>
      </c>
      <c r="AR244" s="38" t="s">
        <v>1858</v>
      </c>
      <c r="AS244" s="38" t="s">
        <v>1859</v>
      </c>
    </row>
    <row r="245" spans="3:45" hidden="1">
      <c r="C245" s="47" t="str">
        <f>VLOOKUP(O245,'mã đối tượng'!$C:$F,4,0)</f>
        <v>B</v>
      </c>
      <c r="D245" s="30" t="s">
        <v>950</v>
      </c>
      <c r="E245" s="30" t="s">
        <v>24</v>
      </c>
      <c r="F245" s="31">
        <v>45889</v>
      </c>
      <c r="G245" s="31">
        <v>45889</v>
      </c>
      <c r="H245" s="32" t="s">
        <v>1290</v>
      </c>
      <c r="I245" s="31">
        <v>45889</v>
      </c>
      <c r="J245" s="41" t="s">
        <v>2020</v>
      </c>
      <c r="L245" s="43" t="s">
        <v>25</v>
      </c>
      <c r="M245" s="32" t="s">
        <v>720</v>
      </c>
      <c r="N245" s="33">
        <v>45889</v>
      </c>
      <c r="O245" s="32" t="s">
        <v>1548</v>
      </c>
      <c r="S245" s="32" t="s">
        <v>2198</v>
      </c>
      <c r="V245" s="32" t="s">
        <v>2198</v>
      </c>
      <c r="Y245" s="32" t="s">
        <v>1539</v>
      </c>
      <c r="AB245" s="30" t="s">
        <v>1854</v>
      </c>
      <c r="AC245" s="30" t="s">
        <v>1855</v>
      </c>
      <c r="AE245" s="34">
        <v>3</v>
      </c>
      <c r="AG245" s="34">
        <v>111058</v>
      </c>
      <c r="AH245" s="46">
        <v>333174</v>
      </c>
      <c r="AL245" s="36">
        <v>8</v>
      </c>
      <c r="AN245" s="34">
        <v>26654</v>
      </c>
      <c r="AO245" s="37" t="s">
        <v>1856</v>
      </c>
      <c r="AQ245" s="38" t="s">
        <v>1857</v>
      </c>
      <c r="AR245" s="38" t="s">
        <v>1858</v>
      </c>
      <c r="AS245" s="38" t="s">
        <v>1859</v>
      </c>
    </row>
    <row r="246" spans="3:45">
      <c r="C246" s="47" t="str">
        <f>VLOOKUP(O246,'mã đối tượng'!$C:$F,4,0)</f>
        <v>N</v>
      </c>
      <c r="D246" s="30" t="s">
        <v>950</v>
      </c>
      <c r="E246" s="30" t="s">
        <v>24</v>
      </c>
      <c r="F246" s="31">
        <v>45889</v>
      </c>
      <c r="G246" s="31">
        <v>45889</v>
      </c>
      <c r="H246" s="32" t="s">
        <v>1246</v>
      </c>
      <c r="I246" s="31">
        <v>45889</v>
      </c>
      <c r="J246" s="41" t="s">
        <v>2021</v>
      </c>
      <c r="L246" s="43" t="s">
        <v>25</v>
      </c>
      <c r="M246" s="32" t="s">
        <v>723</v>
      </c>
      <c r="N246" s="33">
        <v>45889</v>
      </c>
      <c r="O246" s="32" t="s">
        <v>1540</v>
      </c>
      <c r="S246" s="32" t="s">
        <v>1863</v>
      </c>
      <c r="V246" s="32" t="s">
        <v>1863</v>
      </c>
      <c r="Y246" s="32" t="s">
        <v>1537</v>
      </c>
      <c r="AB246" s="30" t="s">
        <v>1854</v>
      </c>
      <c r="AC246" s="30" t="s">
        <v>1855</v>
      </c>
      <c r="AE246" s="34">
        <v>1</v>
      </c>
      <c r="AG246" s="34">
        <v>46000</v>
      </c>
      <c r="AH246" s="46">
        <v>46000</v>
      </c>
      <c r="AL246" s="36">
        <v>8</v>
      </c>
      <c r="AN246" s="34">
        <v>3680</v>
      </c>
      <c r="AO246" s="37" t="s">
        <v>1856</v>
      </c>
      <c r="AQ246" s="38" t="s">
        <v>1857</v>
      </c>
      <c r="AR246" s="38" t="s">
        <v>1858</v>
      </c>
      <c r="AS246" s="38" t="s">
        <v>1859</v>
      </c>
    </row>
    <row r="247" spans="3:45" hidden="1">
      <c r="C247" s="47" t="str">
        <f>VLOOKUP(O247,'mã đối tượng'!$C:$F,4,0)</f>
        <v>B</v>
      </c>
      <c r="D247" s="30" t="s">
        <v>950</v>
      </c>
      <c r="E247" s="30" t="s">
        <v>24</v>
      </c>
      <c r="F247" s="31">
        <v>45889</v>
      </c>
      <c r="G247" s="31">
        <v>45889</v>
      </c>
      <c r="H247" s="32" t="s">
        <v>1280</v>
      </c>
      <c r="I247" s="31">
        <v>45889</v>
      </c>
      <c r="J247" s="41" t="s">
        <v>2022</v>
      </c>
      <c r="L247" s="43" t="s">
        <v>25</v>
      </c>
      <c r="M247" s="32" t="s">
        <v>726</v>
      </c>
      <c r="N247" s="33">
        <v>45889</v>
      </c>
      <c r="O247" s="32" t="s">
        <v>1548</v>
      </c>
      <c r="S247" s="32" t="s">
        <v>2198</v>
      </c>
      <c r="V247" s="32" t="s">
        <v>2198</v>
      </c>
      <c r="Y247" s="32" t="s">
        <v>1537</v>
      </c>
      <c r="AB247" s="30" t="s">
        <v>1854</v>
      </c>
      <c r="AC247" s="30" t="s">
        <v>1855</v>
      </c>
      <c r="AE247" s="34">
        <v>2</v>
      </c>
      <c r="AG247" s="34">
        <v>46000</v>
      </c>
      <c r="AH247" s="46">
        <v>92000</v>
      </c>
      <c r="AL247" s="36">
        <v>8</v>
      </c>
      <c r="AN247" s="34">
        <v>7360</v>
      </c>
      <c r="AO247" s="37" t="s">
        <v>1856</v>
      </c>
      <c r="AQ247" s="38" t="s">
        <v>1857</v>
      </c>
      <c r="AR247" s="38" t="s">
        <v>1858</v>
      </c>
      <c r="AS247" s="38" t="s">
        <v>1859</v>
      </c>
    </row>
    <row r="248" spans="3:45" hidden="1">
      <c r="C248" s="47" t="str">
        <f>VLOOKUP(O248,'mã đối tượng'!$C:$F,4,0)</f>
        <v>B</v>
      </c>
      <c r="D248" s="30" t="s">
        <v>950</v>
      </c>
      <c r="E248" s="30" t="s">
        <v>24</v>
      </c>
      <c r="F248" s="31">
        <v>45889</v>
      </c>
      <c r="G248" s="31">
        <v>45889</v>
      </c>
      <c r="H248" s="32" t="s">
        <v>1149</v>
      </c>
      <c r="I248" s="31">
        <v>45889</v>
      </c>
      <c r="J248" s="41" t="s">
        <v>2023</v>
      </c>
      <c r="L248" s="43" t="s">
        <v>25</v>
      </c>
      <c r="M248" s="32" t="s">
        <v>729</v>
      </c>
      <c r="N248" s="33">
        <v>45889</v>
      </c>
      <c r="O248" s="32" t="s">
        <v>1544</v>
      </c>
      <c r="S248" s="32" t="s">
        <v>1860</v>
      </c>
      <c r="V248" s="32" t="s">
        <v>1860</v>
      </c>
      <c r="Y248" s="32" t="s">
        <v>1537</v>
      </c>
      <c r="AB248" s="30" t="s">
        <v>1854</v>
      </c>
      <c r="AC248" s="30" t="s">
        <v>1855</v>
      </c>
      <c r="AE248" s="34">
        <v>1</v>
      </c>
      <c r="AG248" s="34">
        <v>46000</v>
      </c>
      <c r="AH248" s="46">
        <v>46000</v>
      </c>
      <c r="AL248" s="36">
        <v>8</v>
      </c>
      <c r="AN248" s="34">
        <v>3680</v>
      </c>
      <c r="AO248" s="37" t="s">
        <v>1856</v>
      </c>
      <c r="AQ248" s="38" t="s">
        <v>1857</v>
      </c>
      <c r="AR248" s="38" t="s">
        <v>1858</v>
      </c>
      <c r="AS248" s="38" t="s">
        <v>1859</v>
      </c>
    </row>
    <row r="249" spans="3:45" hidden="1">
      <c r="C249" s="47" t="str">
        <f>VLOOKUP(O249,'mã đối tượng'!$C:$F,4,0)</f>
        <v>B</v>
      </c>
      <c r="D249" s="30" t="s">
        <v>950</v>
      </c>
      <c r="E249" s="30" t="s">
        <v>24</v>
      </c>
      <c r="F249" s="31">
        <v>45889</v>
      </c>
      <c r="G249" s="31">
        <v>45889</v>
      </c>
      <c r="H249" s="32" t="s">
        <v>990</v>
      </c>
      <c r="I249" s="31">
        <v>45889</v>
      </c>
      <c r="J249" s="41" t="s">
        <v>2024</v>
      </c>
      <c r="L249" s="43" t="s">
        <v>25</v>
      </c>
      <c r="M249" s="32" t="s">
        <v>732</v>
      </c>
      <c r="N249" s="33">
        <v>45889</v>
      </c>
      <c r="O249" s="32" t="s">
        <v>1783</v>
      </c>
      <c r="S249" s="32" t="s">
        <v>2199</v>
      </c>
      <c r="V249" s="32" t="s">
        <v>2199</v>
      </c>
      <c r="Y249" s="32" t="s">
        <v>1546</v>
      </c>
      <c r="AB249" s="30" t="s">
        <v>1854</v>
      </c>
      <c r="AC249" s="30" t="s">
        <v>1855</v>
      </c>
      <c r="AE249" s="34">
        <v>4</v>
      </c>
      <c r="AG249" s="34">
        <v>74250</v>
      </c>
      <c r="AH249" s="46">
        <v>297000</v>
      </c>
      <c r="AL249" s="36">
        <v>8</v>
      </c>
      <c r="AN249" s="34">
        <v>23760</v>
      </c>
      <c r="AO249" s="37" t="s">
        <v>1856</v>
      </c>
      <c r="AQ249" s="38" t="s">
        <v>1857</v>
      </c>
      <c r="AR249" s="38" t="s">
        <v>1858</v>
      </c>
      <c r="AS249" s="38" t="s">
        <v>1859</v>
      </c>
    </row>
    <row r="250" spans="3:45">
      <c r="C250" s="47" t="str">
        <f>VLOOKUP(O250,'mã đối tượng'!$C:$F,4,0)</f>
        <v>N</v>
      </c>
      <c r="D250" s="30" t="s">
        <v>950</v>
      </c>
      <c r="E250" s="30" t="s">
        <v>24</v>
      </c>
      <c r="F250" s="31">
        <v>45889</v>
      </c>
      <c r="G250" s="31">
        <v>45889</v>
      </c>
      <c r="H250" s="32" t="s">
        <v>1523</v>
      </c>
      <c r="I250" s="31">
        <v>45889</v>
      </c>
      <c r="J250" s="41" t="s">
        <v>2025</v>
      </c>
      <c r="L250" s="43" t="s">
        <v>25</v>
      </c>
      <c r="M250" s="32" t="s">
        <v>740</v>
      </c>
      <c r="N250" s="33">
        <v>45889</v>
      </c>
      <c r="O250" s="32" t="s">
        <v>1651</v>
      </c>
      <c r="S250" s="32" t="s">
        <v>2200</v>
      </c>
      <c r="V250" s="32" t="s">
        <v>2200</v>
      </c>
      <c r="Y250" s="32" t="s">
        <v>1533</v>
      </c>
      <c r="AB250" s="30" t="s">
        <v>1854</v>
      </c>
      <c r="AC250" s="30" t="s">
        <v>1855</v>
      </c>
      <c r="AE250" s="34">
        <v>2</v>
      </c>
      <c r="AG250" s="34">
        <v>89285</v>
      </c>
      <c r="AH250" s="46">
        <v>178570</v>
      </c>
      <c r="AL250" s="36">
        <v>8</v>
      </c>
      <c r="AN250" s="34">
        <v>14286</v>
      </c>
      <c r="AO250" s="37" t="s">
        <v>1856</v>
      </c>
      <c r="AQ250" s="38" t="s">
        <v>1857</v>
      </c>
      <c r="AR250" s="38" t="s">
        <v>1858</v>
      </c>
      <c r="AS250" s="38" t="s">
        <v>1859</v>
      </c>
    </row>
    <row r="251" spans="3:45">
      <c r="C251" s="47" t="str">
        <f>VLOOKUP(O251,'mã đối tượng'!$C:$F,4,0)</f>
        <v>N</v>
      </c>
      <c r="D251" s="30" t="s">
        <v>950</v>
      </c>
      <c r="E251" s="30" t="s">
        <v>24</v>
      </c>
      <c r="F251" s="31">
        <v>45889</v>
      </c>
      <c r="G251" s="31">
        <v>45889</v>
      </c>
      <c r="H251" s="32" t="s">
        <v>1523</v>
      </c>
      <c r="I251" s="31">
        <v>45889</v>
      </c>
      <c r="J251" s="41" t="s">
        <v>2025</v>
      </c>
      <c r="L251" s="43" t="s">
        <v>25</v>
      </c>
      <c r="M251" s="32" t="s">
        <v>740</v>
      </c>
      <c r="N251" s="33">
        <v>45889</v>
      </c>
      <c r="O251" s="32" t="s">
        <v>1651</v>
      </c>
      <c r="S251" s="32" t="s">
        <v>2200</v>
      </c>
      <c r="V251" s="32" t="s">
        <v>2200</v>
      </c>
      <c r="Y251" s="32" t="s">
        <v>1546</v>
      </c>
      <c r="AB251" s="30" t="s">
        <v>1854</v>
      </c>
      <c r="AC251" s="30" t="s">
        <v>1855</v>
      </c>
      <c r="AE251" s="34">
        <v>4</v>
      </c>
      <c r="AG251" s="34">
        <v>74250</v>
      </c>
      <c r="AH251" s="46">
        <v>297000</v>
      </c>
      <c r="AL251" s="36">
        <v>8</v>
      </c>
      <c r="AN251" s="34">
        <v>23760</v>
      </c>
      <c r="AO251" s="37" t="s">
        <v>1856</v>
      </c>
      <c r="AQ251" s="38" t="s">
        <v>1857</v>
      </c>
      <c r="AR251" s="38" t="s">
        <v>1858</v>
      </c>
      <c r="AS251" s="38" t="s">
        <v>1859</v>
      </c>
    </row>
    <row r="252" spans="3:45">
      <c r="C252" s="47" t="str">
        <f>VLOOKUP(O252,'mã đối tượng'!$C:$F,4,0)</f>
        <v>N</v>
      </c>
      <c r="D252" s="30" t="s">
        <v>950</v>
      </c>
      <c r="E252" s="30" t="s">
        <v>24</v>
      </c>
      <c r="F252" s="31">
        <v>45889</v>
      </c>
      <c r="G252" s="31">
        <v>45889</v>
      </c>
      <c r="H252" s="32" t="s">
        <v>1523</v>
      </c>
      <c r="I252" s="31">
        <v>45889</v>
      </c>
      <c r="J252" s="41" t="s">
        <v>2025</v>
      </c>
      <c r="L252" s="43" t="s">
        <v>25</v>
      </c>
      <c r="M252" s="32" t="s">
        <v>740</v>
      </c>
      <c r="N252" s="33">
        <v>45889</v>
      </c>
      <c r="O252" s="32" t="s">
        <v>1651</v>
      </c>
      <c r="S252" s="32" t="s">
        <v>2200</v>
      </c>
      <c r="V252" s="32" t="s">
        <v>2200</v>
      </c>
      <c r="Y252" s="32" t="s">
        <v>1538</v>
      </c>
      <c r="AB252" s="30" t="s">
        <v>1854</v>
      </c>
      <c r="AC252" s="30" t="s">
        <v>1855</v>
      </c>
      <c r="AE252" s="34">
        <v>2</v>
      </c>
      <c r="AG252" s="34">
        <v>50182</v>
      </c>
      <c r="AH252" s="46">
        <v>100364</v>
      </c>
      <c r="AL252" s="36">
        <v>8</v>
      </c>
      <c r="AN252" s="34">
        <v>8029</v>
      </c>
      <c r="AO252" s="37" t="s">
        <v>1856</v>
      </c>
      <c r="AQ252" s="38" t="s">
        <v>1857</v>
      </c>
      <c r="AR252" s="38" t="s">
        <v>1858</v>
      </c>
      <c r="AS252" s="38" t="s">
        <v>1859</v>
      </c>
    </row>
    <row r="253" spans="3:45">
      <c r="C253" s="47" t="str">
        <f>VLOOKUP(O253,'mã đối tượng'!$C:$F,4,0)</f>
        <v>N</v>
      </c>
      <c r="D253" s="30" t="s">
        <v>950</v>
      </c>
      <c r="E253" s="30" t="s">
        <v>24</v>
      </c>
      <c r="F253" s="31">
        <v>45889</v>
      </c>
      <c r="G253" s="31">
        <v>45889</v>
      </c>
      <c r="H253" s="32" t="s">
        <v>1523</v>
      </c>
      <c r="I253" s="31">
        <v>45889</v>
      </c>
      <c r="J253" s="41" t="s">
        <v>2025</v>
      </c>
      <c r="L253" s="43" t="s">
        <v>25</v>
      </c>
      <c r="M253" s="32" t="s">
        <v>740</v>
      </c>
      <c r="N253" s="33">
        <v>45889</v>
      </c>
      <c r="O253" s="32" t="s">
        <v>1651</v>
      </c>
      <c r="S253" s="32" t="s">
        <v>2200</v>
      </c>
      <c r="V253" s="32" t="s">
        <v>2200</v>
      </c>
      <c r="Y253" s="32" t="s">
        <v>1532</v>
      </c>
      <c r="AB253" s="30" t="s">
        <v>1854</v>
      </c>
      <c r="AC253" s="30" t="s">
        <v>1855</v>
      </c>
      <c r="AE253" s="34">
        <v>4</v>
      </c>
      <c r="AG253" s="34">
        <v>49500</v>
      </c>
      <c r="AH253" s="46">
        <v>198000</v>
      </c>
      <c r="AL253" s="36">
        <v>8</v>
      </c>
      <c r="AN253" s="34">
        <v>15840</v>
      </c>
      <c r="AO253" s="37" t="s">
        <v>1856</v>
      </c>
      <c r="AQ253" s="38" t="s">
        <v>1857</v>
      </c>
      <c r="AR253" s="38" t="s">
        <v>1858</v>
      </c>
      <c r="AS253" s="38" t="s">
        <v>1859</v>
      </c>
    </row>
    <row r="254" spans="3:45" hidden="1">
      <c r="C254" s="47" t="str">
        <f>VLOOKUP(O254,'mã đối tượng'!$C:$F,4,0)</f>
        <v>B</v>
      </c>
      <c r="D254" s="30" t="s">
        <v>950</v>
      </c>
      <c r="E254" s="30" t="s">
        <v>24</v>
      </c>
      <c r="F254" s="31">
        <v>45889</v>
      </c>
      <c r="G254" s="31">
        <v>45889</v>
      </c>
      <c r="H254" s="32" t="s">
        <v>1436</v>
      </c>
      <c r="I254" s="31">
        <v>45889</v>
      </c>
      <c r="J254" s="41" t="s">
        <v>2026</v>
      </c>
      <c r="L254" s="43" t="s">
        <v>25</v>
      </c>
      <c r="M254" s="32" t="s">
        <v>748</v>
      </c>
      <c r="N254" s="33">
        <v>45889</v>
      </c>
      <c r="O254" s="32" t="s">
        <v>1548</v>
      </c>
      <c r="S254" s="32" t="s">
        <v>2201</v>
      </c>
      <c r="V254" s="32" t="s">
        <v>2201</v>
      </c>
      <c r="Y254" s="32" t="s">
        <v>1541</v>
      </c>
      <c r="AB254" s="30" t="s">
        <v>1854</v>
      </c>
      <c r="AC254" s="30" t="s">
        <v>1855</v>
      </c>
      <c r="AE254" s="34">
        <v>2</v>
      </c>
      <c r="AG254" s="34">
        <v>73431</v>
      </c>
      <c r="AH254" s="46">
        <v>146862</v>
      </c>
      <c r="AL254" s="36">
        <v>8</v>
      </c>
      <c r="AN254" s="34">
        <v>11749</v>
      </c>
      <c r="AO254" s="37" t="s">
        <v>1856</v>
      </c>
      <c r="AQ254" s="38" t="s">
        <v>1857</v>
      </c>
      <c r="AR254" s="38" t="s">
        <v>1858</v>
      </c>
      <c r="AS254" s="38" t="s">
        <v>1859</v>
      </c>
    </row>
    <row r="255" spans="3:45" hidden="1">
      <c r="C255" s="47" t="str">
        <f>VLOOKUP(O255,'mã đối tượng'!$C:$F,4,0)</f>
        <v>B</v>
      </c>
      <c r="D255" s="30" t="s">
        <v>950</v>
      </c>
      <c r="E255" s="30" t="s">
        <v>24</v>
      </c>
      <c r="F255" s="31">
        <v>45889</v>
      </c>
      <c r="G255" s="31">
        <v>45889</v>
      </c>
      <c r="H255" s="32" t="s">
        <v>1451</v>
      </c>
      <c r="I255" s="31">
        <v>45889</v>
      </c>
      <c r="J255" s="41" t="s">
        <v>2027</v>
      </c>
      <c r="L255" s="43" t="s">
        <v>25</v>
      </c>
      <c r="M255" s="32" t="s">
        <v>751</v>
      </c>
      <c r="N255" s="33">
        <v>45889</v>
      </c>
      <c r="O255" s="32" t="s">
        <v>1561</v>
      </c>
      <c r="S255" s="32" t="s">
        <v>2202</v>
      </c>
      <c r="V255" s="32" t="s">
        <v>2202</v>
      </c>
      <c r="Y255" s="32" t="s">
        <v>1541</v>
      </c>
      <c r="AB255" s="30" t="s">
        <v>1854</v>
      </c>
      <c r="AC255" s="30" t="s">
        <v>1855</v>
      </c>
      <c r="AE255" s="34">
        <v>1</v>
      </c>
      <c r="AG255" s="34">
        <v>73431</v>
      </c>
      <c r="AH255" s="46">
        <v>73431</v>
      </c>
      <c r="AL255" s="36">
        <v>8</v>
      </c>
      <c r="AN255" s="34">
        <v>5874</v>
      </c>
      <c r="AO255" s="37" t="s">
        <v>1856</v>
      </c>
      <c r="AQ255" s="38" t="s">
        <v>1857</v>
      </c>
      <c r="AR255" s="38" t="s">
        <v>1858</v>
      </c>
      <c r="AS255" s="38" t="s">
        <v>1859</v>
      </c>
    </row>
    <row r="256" spans="3:45">
      <c r="C256" s="47" t="str">
        <f>VLOOKUP(O256,'mã đối tượng'!$C:$F,4,0)</f>
        <v>N</v>
      </c>
      <c r="D256" s="30" t="s">
        <v>950</v>
      </c>
      <c r="E256" s="30" t="s">
        <v>24</v>
      </c>
      <c r="F256" s="31">
        <v>45889</v>
      </c>
      <c r="G256" s="31">
        <v>45889</v>
      </c>
      <c r="H256" s="32" t="s">
        <v>1146</v>
      </c>
      <c r="I256" s="31">
        <v>45889</v>
      </c>
      <c r="J256" s="41" t="s">
        <v>2028</v>
      </c>
      <c r="L256" s="43" t="s">
        <v>25</v>
      </c>
      <c r="M256" s="32" t="s">
        <v>754</v>
      </c>
      <c r="N256" s="33">
        <v>45889</v>
      </c>
      <c r="O256" s="32" t="s">
        <v>1664</v>
      </c>
      <c r="S256" s="32" t="s">
        <v>2203</v>
      </c>
      <c r="V256" s="32" t="s">
        <v>2203</v>
      </c>
      <c r="Y256" s="32" t="s">
        <v>1539</v>
      </c>
      <c r="AB256" s="30" t="s">
        <v>1854</v>
      </c>
      <c r="AC256" s="30" t="s">
        <v>1855</v>
      </c>
      <c r="AE256" s="34">
        <v>1</v>
      </c>
      <c r="AG256" s="34">
        <v>111058</v>
      </c>
      <c r="AH256" s="46">
        <v>111058</v>
      </c>
      <c r="AL256" s="36">
        <v>8</v>
      </c>
      <c r="AN256" s="34">
        <v>8885</v>
      </c>
      <c r="AO256" s="37" t="s">
        <v>1856</v>
      </c>
      <c r="AQ256" s="38" t="s">
        <v>1857</v>
      </c>
      <c r="AR256" s="38" t="s">
        <v>1858</v>
      </c>
      <c r="AS256" s="38" t="s">
        <v>1859</v>
      </c>
    </row>
    <row r="257" spans="3:45">
      <c r="C257" s="47" t="str">
        <f>VLOOKUP(O257,'mã đối tượng'!$C:$F,4,0)</f>
        <v>N</v>
      </c>
      <c r="D257" s="30" t="s">
        <v>950</v>
      </c>
      <c r="E257" s="30" t="s">
        <v>24</v>
      </c>
      <c r="F257" s="31">
        <v>45889</v>
      </c>
      <c r="G257" s="31">
        <v>45889</v>
      </c>
      <c r="H257" s="32" t="s">
        <v>1146</v>
      </c>
      <c r="I257" s="31">
        <v>45889</v>
      </c>
      <c r="J257" s="41" t="s">
        <v>2028</v>
      </c>
      <c r="L257" s="43" t="s">
        <v>25</v>
      </c>
      <c r="M257" s="32" t="s">
        <v>754</v>
      </c>
      <c r="N257" s="33">
        <v>45889</v>
      </c>
      <c r="O257" s="32" t="s">
        <v>1664</v>
      </c>
      <c r="S257" s="32" t="s">
        <v>2203</v>
      </c>
      <c r="V257" s="32" t="s">
        <v>2203</v>
      </c>
      <c r="Y257" s="32" t="s">
        <v>1541</v>
      </c>
      <c r="AB257" s="30" t="s">
        <v>1854</v>
      </c>
      <c r="AC257" s="30" t="s">
        <v>1855</v>
      </c>
      <c r="AE257" s="34">
        <v>1</v>
      </c>
      <c r="AG257" s="34">
        <v>73431</v>
      </c>
      <c r="AH257" s="46">
        <v>73431</v>
      </c>
      <c r="AL257" s="36">
        <v>8</v>
      </c>
      <c r="AN257" s="34">
        <v>5874</v>
      </c>
      <c r="AO257" s="37" t="s">
        <v>1856</v>
      </c>
      <c r="AQ257" s="38" t="s">
        <v>1857</v>
      </c>
      <c r="AR257" s="38" t="s">
        <v>1858</v>
      </c>
      <c r="AS257" s="38" t="s">
        <v>1859</v>
      </c>
    </row>
    <row r="258" spans="3:45">
      <c r="C258" s="47" t="str">
        <f>VLOOKUP(O258,'mã đối tượng'!$C:$F,4,0)</f>
        <v>N</v>
      </c>
      <c r="D258" s="30" t="s">
        <v>950</v>
      </c>
      <c r="E258" s="30" t="s">
        <v>24</v>
      </c>
      <c r="F258" s="31">
        <v>45889</v>
      </c>
      <c r="G258" s="31">
        <v>45889</v>
      </c>
      <c r="H258" s="32" t="s">
        <v>1146</v>
      </c>
      <c r="I258" s="31">
        <v>45889</v>
      </c>
      <c r="J258" s="41" t="s">
        <v>2028</v>
      </c>
      <c r="L258" s="43" t="s">
        <v>25</v>
      </c>
      <c r="M258" s="32" t="s">
        <v>754</v>
      </c>
      <c r="N258" s="33">
        <v>45889</v>
      </c>
      <c r="O258" s="32" t="s">
        <v>1664</v>
      </c>
      <c r="S258" s="32" t="s">
        <v>2203</v>
      </c>
      <c r="V258" s="32" t="s">
        <v>2203</v>
      </c>
      <c r="Y258" s="32" t="s">
        <v>1533</v>
      </c>
      <c r="AB258" s="30" t="s">
        <v>1854</v>
      </c>
      <c r="AC258" s="30" t="s">
        <v>1855</v>
      </c>
      <c r="AE258" s="34">
        <v>2</v>
      </c>
      <c r="AG258" s="34">
        <v>111606</v>
      </c>
      <c r="AH258" s="46">
        <v>223212</v>
      </c>
      <c r="AL258" s="36">
        <v>8</v>
      </c>
      <c r="AN258" s="34">
        <v>17857</v>
      </c>
      <c r="AO258" s="37" t="s">
        <v>1856</v>
      </c>
      <c r="AQ258" s="38" t="s">
        <v>1857</v>
      </c>
      <c r="AR258" s="38" t="s">
        <v>1858</v>
      </c>
      <c r="AS258" s="38" t="s">
        <v>1859</v>
      </c>
    </row>
    <row r="259" spans="3:45" hidden="1">
      <c r="C259" s="47" t="str">
        <f>VLOOKUP(O259,'mã đối tượng'!$C:$F,4,0)</f>
        <v>B</v>
      </c>
      <c r="D259" s="30" t="s">
        <v>950</v>
      </c>
      <c r="E259" s="30" t="s">
        <v>24</v>
      </c>
      <c r="F259" s="31">
        <v>45889</v>
      </c>
      <c r="G259" s="31">
        <v>45889</v>
      </c>
      <c r="H259" s="32" t="s">
        <v>1445</v>
      </c>
      <c r="I259" s="31">
        <v>45889</v>
      </c>
      <c r="J259" s="41" t="s">
        <v>2029</v>
      </c>
      <c r="L259" s="43" t="s">
        <v>25</v>
      </c>
      <c r="M259" s="32" t="s">
        <v>759</v>
      </c>
      <c r="N259" s="33">
        <v>45889</v>
      </c>
      <c r="O259" s="32" t="s">
        <v>1548</v>
      </c>
      <c r="S259" s="32" t="s">
        <v>2204</v>
      </c>
      <c r="V259" s="32" t="s">
        <v>2204</v>
      </c>
      <c r="Y259" s="32" t="s">
        <v>1539</v>
      </c>
      <c r="AB259" s="30" t="s">
        <v>1854</v>
      </c>
      <c r="AC259" s="30" t="s">
        <v>1855</v>
      </c>
      <c r="AE259" s="34">
        <v>4</v>
      </c>
      <c r="AG259" s="34">
        <v>111058</v>
      </c>
      <c r="AH259" s="46">
        <v>444232</v>
      </c>
      <c r="AL259" s="36">
        <v>8</v>
      </c>
      <c r="AN259" s="34">
        <v>35539</v>
      </c>
      <c r="AO259" s="37" t="s">
        <v>1856</v>
      </c>
      <c r="AQ259" s="38" t="s">
        <v>1857</v>
      </c>
      <c r="AR259" s="38" t="s">
        <v>1858</v>
      </c>
      <c r="AS259" s="38" t="s">
        <v>1859</v>
      </c>
    </row>
    <row r="260" spans="3:45" hidden="1">
      <c r="C260" s="47" t="str">
        <f>VLOOKUP(O260,'mã đối tượng'!$C:$F,4,0)</f>
        <v>B</v>
      </c>
      <c r="D260" s="30" t="s">
        <v>950</v>
      </c>
      <c r="E260" s="30" t="s">
        <v>24</v>
      </c>
      <c r="F260" s="31">
        <v>45889</v>
      </c>
      <c r="G260" s="31">
        <v>45889</v>
      </c>
      <c r="H260" s="32" t="s">
        <v>1458</v>
      </c>
      <c r="I260" s="31">
        <v>45889</v>
      </c>
      <c r="J260" s="41" t="s">
        <v>2030</v>
      </c>
      <c r="L260" s="43" t="s">
        <v>25</v>
      </c>
      <c r="M260" s="32" t="s">
        <v>764</v>
      </c>
      <c r="N260" s="33">
        <v>45889</v>
      </c>
      <c r="O260" s="32" t="s">
        <v>1559</v>
      </c>
      <c r="S260" s="32" t="s">
        <v>2205</v>
      </c>
      <c r="V260" s="32" t="s">
        <v>2205</v>
      </c>
      <c r="Y260" s="32" t="s">
        <v>1539</v>
      </c>
      <c r="AB260" s="30" t="s">
        <v>1854</v>
      </c>
      <c r="AC260" s="30" t="s">
        <v>1855</v>
      </c>
      <c r="AE260" s="34">
        <v>3</v>
      </c>
      <c r="AG260" s="34">
        <v>111058</v>
      </c>
      <c r="AH260" s="46">
        <v>333174</v>
      </c>
      <c r="AL260" s="36">
        <v>8</v>
      </c>
      <c r="AN260" s="34">
        <v>26654</v>
      </c>
      <c r="AO260" s="37" t="s">
        <v>1856</v>
      </c>
      <c r="AQ260" s="38" t="s">
        <v>1857</v>
      </c>
      <c r="AR260" s="38" t="s">
        <v>1858</v>
      </c>
      <c r="AS260" s="38" t="s">
        <v>1859</v>
      </c>
    </row>
    <row r="261" spans="3:45" hidden="1">
      <c r="C261" s="47" t="str">
        <f>VLOOKUP(O261,'mã đối tượng'!$C:$F,4,0)</f>
        <v>B</v>
      </c>
      <c r="D261" s="30" t="s">
        <v>950</v>
      </c>
      <c r="E261" s="30" t="s">
        <v>24</v>
      </c>
      <c r="F261" s="31">
        <v>45889</v>
      </c>
      <c r="G261" s="31">
        <v>45889</v>
      </c>
      <c r="H261" s="32" t="s">
        <v>1458</v>
      </c>
      <c r="I261" s="31">
        <v>45889</v>
      </c>
      <c r="J261" s="41" t="s">
        <v>2030</v>
      </c>
      <c r="L261" s="43" t="s">
        <v>25</v>
      </c>
      <c r="M261" s="32" t="s">
        <v>764</v>
      </c>
      <c r="N261" s="33">
        <v>45889</v>
      </c>
      <c r="O261" s="32" t="s">
        <v>1559</v>
      </c>
      <c r="S261" s="32" t="s">
        <v>2205</v>
      </c>
      <c r="V261" s="32" t="s">
        <v>2205</v>
      </c>
      <c r="Y261" s="32" t="s">
        <v>1546</v>
      </c>
      <c r="AB261" s="30" t="s">
        <v>1854</v>
      </c>
      <c r="AC261" s="30" t="s">
        <v>1855</v>
      </c>
      <c r="AE261" s="34">
        <v>1</v>
      </c>
      <c r="AG261" s="34">
        <v>74250</v>
      </c>
      <c r="AH261" s="46">
        <v>74250</v>
      </c>
      <c r="AL261" s="36">
        <v>8</v>
      </c>
      <c r="AN261" s="34">
        <v>5940</v>
      </c>
      <c r="AO261" s="37" t="s">
        <v>1856</v>
      </c>
      <c r="AQ261" s="38" t="s">
        <v>1857</v>
      </c>
      <c r="AR261" s="38" t="s">
        <v>1858</v>
      </c>
      <c r="AS261" s="38" t="s">
        <v>1859</v>
      </c>
    </row>
    <row r="262" spans="3:45" hidden="1">
      <c r="C262" s="47" t="str">
        <f>VLOOKUP(O262,'mã đối tượng'!$C:$F,4,0)</f>
        <v>B</v>
      </c>
      <c r="D262" s="30" t="s">
        <v>950</v>
      </c>
      <c r="E262" s="30" t="s">
        <v>24</v>
      </c>
      <c r="F262" s="31">
        <v>45889</v>
      </c>
      <c r="G262" s="31">
        <v>45889</v>
      </c>
      <c r="H262" s="32" t="s">
        <v>1458</v>
      </c>
      <c r="I262" s="31">
        <v>45889</v>
      </c>
      <c r="J262" s="41" t="s">
        <v>2030</v>
      </c>
      <c r="L262" s="43" t="s">
        <v>25</v>
      </c>
      <c r="M262" s="32" t="s">
        <v>764</v>
      </c>
      <c r="N262" s="33">
        <v>45889</v>
      </c>
      <c r="O262" s="32" t="s">
        <v>1559</v>
      </c>
      <c r="S262" s="32" t="s">
        <v>2205</v>
      </c>
      <c r="V262" s="32" t="s">
        <v>2205</v>
      </c>
      <c r="Y262" s="32" t="s">
        <v>1538</v>
      </c>
      <c r="AB262" s="30" t="s">
        <v>1854</v>
      </c>
      <c r="AC262" s="30" t="s">
        <v>1855</v>
      </c>
      <c r="AE262" s="34">
        <v>2</v>
      </c>
      <c r="AG262" s="34">
        <v>50182</v>
      </c>
      <c r="AH262" s="46">
        <v>100364</v>
      </c>
      <c r="AL262" s="36">
        <v>8</v>
      </c>
      <c r="AN262" s="34">
        <v>8029</v>
      </c>
      <c r="AO262" s="37" t="s">
        <v>1856</v>
      </c>
      <c r="AQ262" s="38" t="s">
        <v>1857</v>
      </c>
      <c r="AR262" s="38" t="s">
        <v>1858</v>
      </c>
      <c r="AS262" s="38" t="s">
        <v>1859</v>
      </c>
    </row>
    <row r="263" spans="3:45" hidden="1">
      <c r="C263" s="47" t="str">
        <f>VLOOKUP(O263,'mã đối tượng'!$C:$F,4,0)</f>
        <v>B</v>
      </c>
      <c r="D263" s="30" t="s">
        <v>950</v>
      </c>
      <c r="E263" s="30" t="s">
        <v>24</v>
      </c>
      <c r="F263" s="31">
        <v>45889</v>
      </c>
      <c r="G263" s="31">
        <v>45889</v>
      </c>
      <c r="H263" s="32" t="s">
        <v>1458</v>
      </c>
      <c r="I263" s="31">
        <v>45889</v>
      </c>
      <c r="J263" s="41" t="s">
        <v>2030</v>
      </c>
      <c r="L263" s="43" t="s">
        <v>25</v>
      </c>
      <c r="M263" s="32" t="s">
        <v>764</v>
      </c>
      <c r="N263" s="33">
        <v>45889</v>
      </c>
      <c r="O263" s="32" t="s">
        <v>1559</v>
      </c>
      <c r="S263" s="32" t="s">
        <v>2205</v>
      </c>
      <c r="V263" s="32" t="s">
        <v>2205</v>
      </c>
      <c r="Y263" s="32" t="s">
        <v>1537</v>
      </c>
      <c r="AB263" s="30" t="s">
        <v>1854</v>
      </c>
      <c r="AC263" s="30" t="s">
        <v>1855</v>
      </c>
      <c r="AE263" s="34">
        <v>3</v>
      </c>
      <c r="AG263" s="34">
        <v>46000</v>
      </c>
      <c r="AH263" s="46">
        <v>138000</v>
      </c>
      <c r="AL263" s="36">
        <v>8</v>
      </c>
      <c r="AN263" s="34">
        <v>11040</v>
      </c>
      <c r="AO263" s="37" t="s">
        <v>1856</v>
      </c>
      <c r="AQ263" s="38" t="s">
        <v>1857</v>
      </c>
      <c r="AR263" s="38" t="s">
        <v>1858</v>
      </c>
      <c r="AS263" s="38" t="s">
        <v>1859</v>
      </c>
    </row>
    <row r="264" spans="3:45">
      <c r="C264" s="47" t="str">
        <f>VLOOKUP(O264,'mã đối tượng'!$C:$F,4,0)</f>
        <v>N</v>
      </c>
      <c r="D264" s="30" t="s">
        <v>950</v>
      </c>
      <c r="E264" s="30" t="s">
        <v>24</v>
      </c>
      <c r="F264" s="31">
        <v>45889</v>
      </c>
      <c r="G264" s="31">
        <v>45889</v>
      </c>
      <c r="H264" s="32" t="s">
        <v>1091</v>
      </c>
      <c r="I264" s="31">
        <v>45889</v>
      </c>
      <c r="J264" s="41" t="s">
        <v>2031</v>
      </c>
      <c r="L264" s="43" t="s">
        <v>25</v>
      </c>
      <c r="M264" s="32" t="s">
        <v>769</v>
      </c>
      <c r="N264" s="33">
        <v>45889</v>
      </c>
      <c r="O264" s="32" t="s">
        <v>1580</v>
      </c>
      <c r="S264" s="32" t="s">
        <v>1868</v>
      </c>
      <c r="V264" s="32" t="s">
        <v>1868</v>
      </c>
      <c r="Y264" s="32" t="s">
        <v>1539</v>
      </c>
      <c r="AB264" s="30" t="s">
        <v>1854</v>
      </c>
      <c r="AC264" s="30" t="s">
        <v>1855</v>
      </c>
      <c r="AE264" s="34">
        <v>1</v>
      </c>
      <c r="AG264" s="34">
        <v>111058</v>
      </c>
      <c r="AH264" s="46">
        <v>111058</v>
      </c>
      <c r="AL264" s="36">
        <v>8</v>
      </c>
      <c r="AN264" s="34">
        <v>8885</v>
      </c>
      <c r="AO264" s="37" t="s">
        <v>1856</v>
      </c>
      <c r="AQ264" s="38" t="s">
        <v>1857</v>
      </c>
      <c r="AR264" s="38" t="s">
        <v>1858</v>
      </c>
      <c r="AS264" s="38" t="s">
        <v>1859</v>
      </c>
    </row>
    <row r="265" spans="3:45" hidden="1">
      <c r="C265" s="47" t="str">
        <f>VLOOKUP(O265,'mã đối tượng'!$C:$F,4,0)</f>
        <v>B</v>
      </c>
      <c r="D265" s="30" t="s">
        <v>950</v>
      </c>
      <c r="E265" s="30" t="s">
        <v>24</v>
      </c>
      <c r="F265" s="31">
        <v>45889</v>
      </c>
      <c r="G265" s="31">
        <v>45889</v>
      </c>
      <c r="H265" s="32" t="s">
        <v>1289</v>
      </c>
      <c r="I265" s="31">
        <v>45889</v>
      </c>
      <c r="J265" s="41" t="s">
        <v>2032</v>
      </c>
      <c r="L265" s="43" t="s">
        <v>25</v>
      </c>
      <c r="M265" s="32" t="s">
        <v>775</v>
      </c>
      <c r="N265" s="33">
        <v>45889</v>
      </c>
      <c r="O265" s="32" t="s">
        <v>1548</v>
      </c>
      <c r="S265" s="32" t="s">
        <v>2206</v>
      </c>
      <c r="V265" s="32" t="s">
        <v>2206</v>
      </c>
      <c r="Y265" s="32" t="s">
        <v>1538</v>
      </c>
      <c r="AB265" s="30" t="s">
        <v>1854</v>
      </c>
      <c r="AC265" s="30" t="s">
        <v>1855</v>
      </c>
      <c r="AE265" s="34">
        <v>1</v>
      </c>
      <c r="AG265" s="34">
        <v>50182</v>
      </c>
      <c r="AH265" s="46">
        <v>50182</v>
      </c>
      <c r="AL265" s="36">
        <v>8</v>
      </c>
      <c r="AN265" s="34">
        <v>4014</v>
      </c>
      <c r="AO265" s="37" t="s">
        <v>1856</v>
      </c>
      <c r="AQ265" s="38" t="s">
        <v>1857</v>
      </c>
      <c r="AR265" s="38" t="s">
        <v>1858</v>
      </c>
      <c r="AS265" s="38" t="s">
        <v>1859</v>
      </c>
    </row>
    <row r="266" spans="3:45" hidden="1">
      <c r="C266" s="47" t="str">
        <f>VLOOKUP(O266,'mã đối tượng'!$C:$F,4,0)</f>
        <v>B</v>
      </c>
      <c r="D266" s="30" t="s">
        <v>950</v>
      </c>
      <c r="E266" s="30" t="s">
        <v>24</v>
      </c>
      <c r="F266" s="31">
        <v>45889</v>
      </c>
      <c r="G266" s="31">
        <v>45889</v>
      </c>
      <c r="H266" s="32" t="s">
        <v>1289</v>
      </c>
      <c r="I266" s="31">
        <v>45889</v>
      </c>
      <c r="J266" s="41" t="s">
        <v>2032</v>
      </c>
      <c r="L266" s="43" t="s">
        <v>25</v>
      </c>
      <c r="M266" s="32" t="s">
        <v>775</v>
      </c>
      <c r="N266" s="33">
        <v>45889</v>
      </c>
      <c r="O266" s="32" t="s">
        <v>1548</v>
      </c>
      <c r="S266" s="32" t="s">
        <v>2206</v>
      </c>
      <c r="V266" s="32" t="s">
        <v>2206</v>
      </c>
      <c r="Y266" s="32" t="s">
        <v>1546</v>
      </c>
      <c r="AB266" s="30" t="s">
        <v>1854</v>
      </c>
      <c r="AC266" s="30" t="s">
        <v>1855</v>
      </c>
      <c r="AE266" s="34">
        <v>3</v>
      </c>
      <c r="AG266" s="34">
        <v>74250</v>
      </c>
      <c r="AH266" s="46">
        <v>222750</v>
      </c>
      <c r="AL266" s="36">
        <v>8</v>
      </c>
      <c r="AN266" s="34">
        <v>17820</v>
      </c>
      <c r="AO266" s="37" t="s">
        <v>1856</v>
      </c>
      <c r="AQ266" s="38" t="s">
        <v>1857</v>
      </c>
      <c r="AR266" s="38" t="s">
        <v>1858</v>
      </c>
      <c r="AS266" s="38" t="s">
        <v>1859</v>
      </c>
    </row>
    <row r="267" spans="3:45" hidden="1">
      <c r="C267" s="47" t="str">
        <f>VLOOKUP(O267,'mã đối tượng'!$C:$F,4,0)</f>
        <v>B</v>
      </c>
      <c r="D267" s="30" t="s">
        <v>950</v>
      </c>
      <c r="E267" s="30" t="s">
        <v>24</v>
      </c>
      <c r="F267" s="31">
        <v>45889</v>
      </c>
      <c r="G267" s="31">
        <v>45889</v>
      </c>
      <c r="H267" s="32" t="s">
        <v>1289</v>
      </c>
      <c r="I267" s="31">
        <v>45889</v>
      </c>
      <c r="J267" s="41" t="s">
        <v>2032</v>
      </c>
      <c r="L267" s="43" t="s">
        <v>25</v>
      </c>
      <c r="M267" s="32" t="s">
        <v>775</v>
      </c>
      <c r="N267" s="33">
        <v>45889</v>
      </c>
      <c r="O267" s="32" t="s">
        <v>1548</v>
      </c>
      <c r="S267" s="32" t="s">
        <v>2206</v>
      </c>
      <c r="V267" s="32" t="s">
        <v>2206</v>
      </c>
      <c r="Y267" s="32" t="s">
        <v>1539</v>
      </c>
      <c r="AB267" s="30" t="s">
        <v>1854</v>
      </c>
      <c r="AC267" s="30" t="s">
        <v>1855</v>
      </c>
      <c r="AE267" s="34">
        <v>1</v>
      </c>
      <c r="AG267" s="34">
        <v>111058</v>
      </c>
      <c r="AH267" s="46">
        <v>111058</v>
      </c>
      <c r="AL267" s="36">
        <v>8</v>
      </c>
      <c r="AN267" s="34">
        <v>8885</v>
      </c>
      <c r="AO267" s="37" t="s">
        <v>1856</v>
      </c>
      <c r="AQ267" s="38" t="s">
        <v>1857</v>
      </c>
      <c r="AR267" s="38" t="s">
        <v>1858</v>
      </c>
      <c r="AS267" s="38" t="s">
        <v>1859</v>
      </c>
    </row>
    <row r="268" spans="3:45" hidden="1">
      <c r="C268" s="47" t="str">
        <f>VLOOKUP(O268,'mã đối tượng'!$C:$F,4,0)</f>
        <v>B</v>
      </c>
      <c r="D268" s="30" t="s">
        <v>950</v>
      </c>
      <c r="E268" s="30" t="s">
        <v>24</v>
      </c>
      <c r="F268" s="31">
        <v>45889</v>
      </c>
      <c r="G268" s="31">
        <v>45889</v>
      </c>
      <c r="H268" s="32" t="s">
        <v>1043</v>
      </c>
      <c r="I268" s="31">
        <v>45889</v>
      </c>
      <c r="J268" s="41" t="s">
        <v>2033</v>
      </c>
      <c r="L268" s="43" t="s">
        <v>25</v>
      </c>
      <c r="M268" s="32" t="s">
        <v>780</v>
      </c>
      <c r="N268" s="33">
        <v>45889</v>
      </c>
      <c r="O268" s="32" t="s">
        <v>1559</v>
      </c>
      <c r="S268" s="32" t="s">
        <v>2207</v>
      </c>
      <c r="V268" s="32" t="s">
        <v>2207</v>
      </c>
      <c r="Y268" s="32" t="s">
        <v>1537</v>
      </c>
      <c r="AB268" s="30" t="s">
        <v>1854</v>
      </c>
      <c r="AC268" s="30" t="s">
        <v>1855</v>
      </c>
      <c r="AE268" s="34">
        <v>6</v>
      </c>
      <c r="AG268" s="34">
        <v>46000</v>
      </c>
      <c r="AH268" s="46">
        <v>276000</v>
      </c>
      <c r="AL268" s="36">
        <v>8</v>
      </c>
      <c r="AN268" s="34">
        <v>22080</v>
      </c>
      <c r="AO268" s="37" t="s">
        <v>1856</v>
      </c>
      <c r="AQ268" s="38" t="s">
        <v>1857</v>
      </c>
      <c r="AR268" s="38" t="s">
        <v>1858</v>
      </c>
      <c r="AS268" s="38" t="s">
        <v>1859</v>
      </c>
    </row>
    <row r="269" spans="3:45" hidden="1">
      <c r="C269" s="47" t="str">
        <f>VLOOKUP(O269,'mã đối tượng'!$C:$F,4,0)</f>
        <v>B</v>
      </c>
      <c r="D269" s="30" t="s">
        <v>950</v>
      </c>
      <c r="E269" s="30" t="s">
        <v>24</v>
      </c>
      <c r="F269" s="31">
        <v>45889</v>
      </c>
      <c r="G269" s="31">
        <v>45889</v>
      </c>
      <c r="H269" s="32" t="s">
        <v>1346</v>
      </c>
      <c r="I269" s="31">
        <v>45889</v>
      </c>
      <c r="J269" s="41" t="s">
        <v>2034</v>
      </c>
      <c r="L269" s="43" t="s">
        <v>25</v>
      </c>
      <c r="M269" s="32" t="s">
        <v>785</v>
      </c>
      <c r="N269" s="33">
        <v>45889</v>
      </c>
      <c r="O269" s="32" t="s">
        <v>1548</v>
      </c>
      <c r="S269" s="32" t="s">
        <v>2208</v>
      </c>
      <c r="V269" s="32" t="s">
        <v>2208</v>
      </c>
      <c r="Y269" s="32" t="s">
        <v>1539</v>
      </c>
      <c r="AB269" s="30" t="s">
        <v>1854</v>
      </c>
      <c r="AC269" s="30" t="s">
        <v>1855</v>
      </c>
      <c r="AE269" s="34">
        <v>5</v>
      </c>
      <c r="AG269" s="34">
        <v>111058</v>
      </c>
      <c r="AH269" s="46">
        <v>555290</v>
      </c>
      <c r="AL269" s="36">
        <v>8</v>
      </c>
      <c r="AN269" s="34">
        <v>44423</v>
      </c>
      <c r="AO269" s="37" t="s">
        <v>1856</v>
      </c>
      <c r="AQ269" s="38" t="s">
        <v>1857</v>
      </c>
      <c r="AR269" s="38" t="s">
        <v>1858</v>
      </c>
      <c r="AS269" s="38" t="s">
        <v>1859</v>
      </c>
    </row>
    <row r="270" spans="3:45" hidden="1">
      <c r="C270" s="47" t="str">
        <f>VLOOKUP(O270,'mã đối tượng'!$C:$F,4,0)</f>
        <v>B</v>
      </c>
      <c r="D270" s="30" t="s">
        <v>950</v>
      </c>
      <c r="E270" s="30" t="s">
        <v>24</v>
      </c>
      <c r="F270" s="31">
        <v>45889</v>
      </c>
      <c r="G270" s="31">
        <v>45889</v>
      </c>
      <c r="H270" s="32" t="s">
        <v>1226</v>
      </c>
      <c r="I270" s="31">
        <v>45889</v>
      </c>
      <c r="J270" s="41" t="s">
        <v>2035</v>
      </c>
      <c r="L270" s="43" t="s">
        <v>25</v>
      </c>
      <c r="M270" s="32" t="s">
        <v>790</v>
      </c>
      <c r="N270" s="33">
        <v>45889</v>
      </c>
      <c r="O270" s="32" t="s">
        <v>1548</v>
      </c>
      <c r="S270" s="32" t="s">
        <v>2209</v>
      </c>
      <c r="V270" s="32" t="s">
        <v>2209</v>
      </c>
      <c r="Y270" s="32" t="s">
        <v>1539</v>
      </c>
      <c r="AB270" s="30" t="s">
        <v>1854</v>
      </c>
      <c r="AC270" s="30" t="s">
        <v>1855</v>
      </c>
      <c r="AE270" s="34">
        <v>1</v>
      </c>
      <c r="AG270" s="34">
        <v>111058</v>
      </c>
      <c r="AH270" s="46">
        <v>111058</v>
      </c>
      <c r="AL270" s="36">
        <v>8</v>
      </c>
      <c r="AN270" s="34">
        <v>8885</v>
      </c>
      <c r="AO270" s="37" t="s">
        <v>1856</v>
      </c>
      <c r="AQ270" s="38" t="s">
        <v>1857</v>
      </c>
      <c r="AR270" s="38" t="s">
        <v>1858</v>
      </c>
      <c r="AS270" s="38" t="s">
        <v>1859</v>
      </c>
    </row>
    <row r="271" spans="3:45" hidden="1">
      <c r="C271" s="47" t="str">
        <f>VLOOKUP(O271,'mã đối tượng'!$C:$F,4,0)</f>
        <v>B</v>
      </c>
      <c r="D271" s="30" t="s">
        <v>950</v>
      </c>
      <c r="E271" s="30" t="s">
        <v>24</v>
      </c>
      <c r="F271" s="31">
        <v>45889</v>
      </c>
      <c r="G271" s="31">
        <v>45889</v>
      </c>
      <c r="H271" s="32" t="s">
        <v>984</v>
      </c>
      <c r="I271" s="31">
        <v>45889</v>
      </c>
      <c r="J271" s="41" t="s">
        <v>2036</v>
      </c>
      <c r="L271" s="43" t="s">
        <v>25</v>
      </c>
      <c r="M271" s="32" t="s">
        <v>793</v>
      </c>
      <c r="N271" s="33">
        <v>45889</v>
      </c>
      <c r="O271" s="32" t="s">
        <v>1548</v>
      </c>
      <c r="S271" s="32" t="s">
        <v>2210</v>
      </c>
      <c r="V271" s="32" t="s">
        <v>2210</v>
      </c>
      <c r="Y271" s="32" t="s">
        <v>1537</v>
      </c>
      <c r="AB271" s="30" t="s">
        <v>1854</v>
      </c>
      <c r="AC271" s="30" t="s">
        <v>1855</v>
      </c>
      <c r="AE271" s="34">
        <v>3</v>
      </c>
      <c r="AG271" s="34">
        <v>46000</v>
      </c>
      <c r="AH271" s="46">
        <v>138000</v>
      </c>
      <c r="AL271" s="36">
        <v>8</v>
      </c>
      <c r="AN271" s="34">
        <v>11040</v>
      </c>
      <c r="AO271" s="37" t="s">
        <v>1856</v>
      </c>
      <c r="AQ271" s="38" t="s">
        <v>1857</v>
      </c>
      <c r="AR271" s="38" t="s">
        <v>1858</v>
      </c>
      <c r="AS271" s="38" t="s">
        <v>1859</v>
      </c>
    </row>
    <row r="272" spans="3:45" hidden="1">
      <c r="C272" s="47" t="str">
        <f>VLOOKUP(O272,'mã đối tượng'!$C:$F,4,0)</f>
        <v>B</v>
      </c>
      <c r="D272" s="30" t="s">
        <v>950</v>
      </c>
      <c r="E272" s="30" t="s">
        <v>24</v>
      </c>
      <c r="F272" s="31">
        <v>45889</v>
      </c>
      <c r="G272" s="31">
        <v>45889</v>
      </c>
      <c r="H272" s="32" t="s">
        <v>1003</v>
      </c>
      <c r="I272" s="31">
        <v>45889</v>
      </c>
      <c r="J272" s="41" t="s">
        <v>2037</v>
      </c>
      <c r="L272" s="43" t="s">
        <v>25</v>
      </c>
      <c r="M272" s="32" t="s">
        <v>796</v>
      </c>
      <c r="N272" s="33">
        <v>45889</v>
      </c>
      <c r="O272" s="32" t="s">
        <v>1559</v>
      </c>
      <c r="S272" s="32" t="s">
        <v>2211</v>
      </c>
      <c r="V272" s="32" t="s">
        <v>2211</v>
      </c>
      <c r="Y272" s="32" t="s">
        <v>1539</v>
      </c>
      <c r="AB272" s="30" t="s">
        <v>1854</v>
      </c>
      <c r="AC272" s="30" t="s">
        <v>1855</v>
      </c>
      <c r="AE272" s="34">
        <v>1</v>
      </c>
      <c r="AG272" s="34">
        <v>111058</v>
      </c>
      <c r="AH272" s="46">
        <v>111058</v>
      </c>
      <c r="AL272" s="36">
        <v>8</v>
      </c>
      <c r="AN272" s="34">
        <v>8884</v>
      </c>
      <c r="AO272" s="37" t="s">
        <v>1856</v>
      </c>
      <c r="AQ272" s="38" t="s">
        <v>1857</v>
      </c>
      <c r="AR272" s="38" t="s">
        <v>1858</v>
      </c>
      <c r="AS272" s="38" t="s">
        <v>1859</v>
      </c>
    </row>
    <row r="273" spans="3:45" hidden="1">
      <c r="C273" s="47" t="str">
        <f>VLOOKUP(O273,'mã đối tượng'!$C:$F,4,0)</f>
        <v>B</v>
      </c>
      <c r="D273" s="30" t="s">
        <v>950</v>
      </c>
      <c r="E273" s="30" t="s">
        <v>24</v>
      </c>
      <c r="F273" s="31">
        <v>45889</v>
      </c>
      <c r="G273" s="31">
        <v>45889</v>
      </c>
      <c r="H273" s="32" t="s">
        <v>1003</v>
      </c>
      <c r="I273" s="31">
        <v>45889</v>
      </c>
      <c r="J273" s="41" t="s">
        <v>2037</v>
      </c>
      <c r="L273" s="43" t="s">
        <v>25</v>
      </c>
      <c r="M273" s="32" t="s">
        <v>796</v>
      </c>
      <c r="N273" s="33">
        <v>45889</v>
      </c>
      <c r="O273" s="32" t="s">
        <v>1559</v>
      </c>
      <c r="S273" s="32" t="s">
        <v>2211</v>
      </c>
      <c r="V273" s="32" t="s">
        <v>2211</v>
      </c>
      <c r="Y273" s="32" t="s">
        <v>1529</v>
      </c>
      <c r="AB273" s="30" t="s">
        <v>1854</v>
      </c>
      <c r="AC273" s="30" t="s">
        <v>1855</v>
      </c>
      <c r="AE273" s="34">
        <v>1</v>
      </c>
      <c r="AG273" s="34">
        <v>55595</v>
      </c>
      <c r="AH273" s="46">
        <v>55595</v>
      </c>
      <c r="AL273" s="36">
        <v>8</v>
      </c>
      <c r="AN273" s="34">
        <v>4448</v>
      </c>
      <c r="AO273" s="37" t="s">
        <v>1856</v>
      </c>
      <c r="AQ273" s="38" t="s">
        <v>1857</v>
      </c>
      <c r="AR273" s="38" t="s">
        <v>1858</v>
      </c>
      <c r="AS273" s="38" t="s">
        <v>1859</v>
      </c>
    </row>
    <row r="274" spans="3:45" hidden="1">
      <c r="C274" s="47" t="str">
        <f>VLOOKUP(O274,'mã đối tượng'!$C:$F,4,0)</f>
        <v>B</v>
      </c>
      <c r="D274" s="30" t="s">
        <v>950</v>
      </c>
      <c r="E274" s="30" t="s">
        <v>24</v>
      </c>
      <c r="F274" s="31">
        <v>45889</v>
      </c>
      <c r="G274" s="31">
        <v>45889</v>
      </c>
      <c r="H274" s="32" t="s">
        <v>1025</v>
      </c>
      <c r="I274" s="31">
        <v>45889</v>
      </c>
      <c r="J274" s="41" t="s">
        <v>2038</v>
      </c>
      <c r="L274" s="43" t="s">
        <v>25</v>
      </c>
      <c r="M274" s="32" t="s">
        <v>801</v>
      </c>
      <c r="N274" s="33">
        <v>45889</v>
      </c>
      <c r="O274" s="32" t="s">
        <v>1568</v>
      </c>
      <c r="S274" s="32" t="s">
        <v>2212</v>
      </c>
      <c r="V274" s="32" t="s">
        <v>2212</v>
      </c>
      <c r="Y274" s="32" t="s">
        <v>1529</v>
      </c>
      <c r="AB274" s="30" t="s">
        <v>1854</v>
      </c>
      <c r="AC274" s="30" t="s">
        <v>1855</v>
      </c>
      <c r="AE274" s="34">
        <v>5</v>
      </c>
      <c r="AG274" s="34">
        <v>55595</v>
      </c>
      <c r="AH274" s="46">
        <v>277975</v>
      </c>
      <c r="AL274" s="36">
        <v>8</v>
      </c>
      <c r="AN274" s="34">
        <v>22238</v>
      </c>
      <c r="AO274" s="37" t="s">
        <v>1856</v>
      </c>
      <c r="AQ274" s="38" t="s">
        <v>1857</v>
      </c>
      <c r="AR274" s="38" t="s">
        <v>1858</v>
      </c>
      <c r="AS274" s="38" t="s">
        <v>1859</v>
      </c>
    </row>
    <row r="275" spans="3:45" hidden="1">
      <c r="C275" s="47" t="str">
        <f>VLOOKUP(O275,'mã đối tượng'!$C:$F,4,0)</f>
        <v>B</v>
      </c>
      <c r="D275" s="30" t="s">
        <v>950</v>
      </c>
      <c r="E275" s="30" t="s">
        <v>24</v>
      </c>
      <c r="F275" s="31">
        <v>45889</v>
      </c>
      <c r="G275" s="31">
        <v>45889</v>
      </c>
      <c r="H275" s="32" t="s">
        <v>1398</v>
      </c>
      <c r="I275" s="31">
        <v>45889</v>
      </c>
      <c r="J275" s="41" t="s">
        <v>2039</v>
      </c>
      <c r="L275" s="43" t="s">
        <v>25</v>
      </c>
      <c r="M275" s="32" t="s">
        <v>806</v>
      </c>
      <c r="N275" s="33">
        <v>45889</v>
      </c>
      <c r="O275" s="32" t="s">
        <v>1548</v>
      </c>
      <c r="S275" s="32" t="s">
        <v>2213</v>
      </c>
      <c r="V275" s="32" t="s">
        <v>2213</v>
      </c>
      <c r="Y275" s="32" t="s">
        <v>1546</v>
      </c>
      <c r="AB275" s="30" t="s">
        <v>1854</v>
      </c>
      <c r="AC275" s="30" t="s">
        <v>1855</v>
      </c>
      <c r="AE275" s="34">
        <v>1</v>
      </c>
      <c r="AG275" s="34">
        <v>74250</v>
      </c>
      <c r="AH275" s="46">
        <v>74250</v>
      </c>
      <c r="AL275" s="36">
        <v>8</v>
      </c>
      <c r="AN275" s="34">
        <v>5940</v>
      </c>
      <c r="AO275" s="37" t="s">
        <v>1856</v>
      </c>
      <c r="AQ275" s="38" t="s">
        <v>1857</v>
      </c>
      <c r="AR275" s="38" t="s">
        <v>1858</v>
      </c>
      <c r="AS275" s="38" t="s">
        <v>1859</v>
      </c>
    </row>
    <row r="276" spans="3:45" hidden="1">
      <c r="C276" s="47" t="str">
        <f>VLOOKUP(O276,'mã đối tượng'!$C:$F,4,0)</f>
        <v>B</v>
      </c>
      <c r="D276" s="30" t="s">
        <v>950</v>
      </c>
      <c r="E276" s="30" t="s">
        <v>24</v>
      </c>
      <c r="F276" s="31">
        <v>45889</v>
      </c>
      <c r="G276" s="31">
        <v>45889</v>
      </c>
      <c r="H276" s="32" t="s">
        <v>1439</v>
      </c>
      <c r="I276" s="31">
        <v>45889</v>
      </c>
      <c r="J276" s="41" t="s">
        <v>2040</v>
      </c>
      <c r="L276" s="43" t="s">
        <v>25</v>
      </c>
      <c r="M276" s="32" t="s">
        <v>809</v>
      </c>
      <c r="N276" s="33">
        <v>45889</v>
      </c>
      <c r="O276" s="32" t="s">
        <v>1559</v>
      </c>
      <c r="S276" s="32" t="s">
        <v>2214</v>
      </c>
      <c r="V276" s="32" t="s">
        <v>2214</v>
      </c>
      <c r="Y276" s="32" t="s">
        <v>1546</v>
      </c>
      <c r="AB276" s="30" t="s">
        <v>1854</v>
      </c>
      <c r="AC276" s="30" t="s">
        <v>1855</v>
      </c>
      <c r="AE276" s="34">
        <v>1</v>
      </c>
      <c r="AG276" s="34">
        <v>74250</v>
      </c>
      <c r="AH276" s="46">
        <v>74250</v>
      </c>
      <c r="AL276" s="36">
        <v>8</v>
      </c>
      <c r="AN276" s="34">
        <v>5940</v>
      </c>
      <c r="AO276" s="37" t="s">
        <v>1856</v>
      </c>
      <c r="AQ276" s="38" t="s">
        <v>1857</v>
      </c>
      <c r="AR276" s="38" t="s">
        <v>1858</v>
      </c>
      <c r="AS276" s="38" t="s">
        <v>1859</v>
      </c>
    </row>
    <row r="277" spans="3:45">
      <c r="C277" s="47" t="str">
        <f>VLOOKUP(O277,'mã đối tượng'!$C:$F,4,0)</f>
        <v>N</v>
      </c>
      <c r="D277" s="30" t="s">
        <v>950</v>
      </c>
      <c r="E277" s="30" t="s">
        <v>24</v>
      </c>
      <c r="F277" s="31">
        <v>45889</v>
      </c>
      <c r="G277" s="31">
        <v>45889</v>
      </c>
      <c r="H277" s="32" t="s">
        <v>1019</v>
      </c>
      <c r="I277" s="31">
        <v>45889</v>
      </c>
      <c r="J277" s="41" t="s">
        <v>2041</v>
      </c>
      <c r="L277" s="43" t="s">
        <v>25</v>
      </c>
      <c r="M277" s="32" t="s">
        <v>812</v>
      </c>
      <c r="N277" s="33">
        <v>45889</v>
      </c>
      <c r="O277" s="32" t="s">
        <v>1664</v>
      </c>
      <c r="S277" s="32" t="s">
        <v>2215</v>
      </c>
      <c r="V277" s="32" t="s">
        <v>2215</v>
      </c>
      <c r="Y277" s="32" t="s">
        <v>1538</v>
      </c>
      <c r="AB277" s="30" t="s">
        <v>1854</v>
      </c>
      <c r="AC277" s="30" t="s">
        <v>1855</v>
      </c>
      <c r="AE277" s="34">
        <v>1</v>
      </c>
      <c r="AG277" s="34">
        <v>50182</v>
      </c>
      <c r="AH277" s="46">
        <v>50182</v>
      </c>
      <c r="AL277" s="36">
        <v>8</v>
      </c>
      <c r="AN277" s="34">
        <v>4015</v>
      </c>
      <c r="AO277" s="37" t="s">
        <v>1856</v>
      </c>
      <c r="AQ277" s="38" t="s">
        <v>1857</v>
      </c>
      <c r="AR277" s="38" t="s">
        <v>1858</v>
      </c>
      <c r="AS277" s="38" t="s">
        <v>1859</v>
      </c>
    </row>
    <row r="278" spans="3:45" hidden="1">
      <c r="C278" s="47" t="str">
        <f>VLOOKUP(O278,'mã đối tượng'!$C:$F,4,0)</f>
        <v>B</v>
      </c>
      <c r="D278" s="30" t="s">
        <v>950</v>
      </c>
      <c r="E278" s="30" t="s">
        <v>24</v>
      </c>
      <c r="F278" s="31">
        <v>45889</v>
      </c>
      <c r="G278" s="31">
        <v>45889</v>
      </c>
      <c r="H278" s="32" t="s">
        <v>1442</v>
      </c>
      <c r="I278" s="31">
        <v>45889</v>
      </c>
      <c r="J278" s="41" t="s">
        <v>2042</v>
      </c>
      <c r="L278" s="43" t="s">
        <v>25</v>
      </c>
      <c r="M278" s="32" t="s">
        <v>815</v>
      </c>
      <c r="N278" s="33">
        <v>45889</v>
      </c>
      <c r="O278" s="32" t="s">
        <v>1559</v>
      </c>
      <c r="S278" s="32" t="s">
        <v>2216</v>
      </c>
      <c r="V278" s="32" t="s">
        <v>2216</v>
      </c>
      <c r="Y278" s="32" t="s">
        <v>1537</v>
      </c>
      <c r="AB278" s="30" t="s">
        <v>1854</v>
      </c>
      <c r="AC278" s="30" t="s">
        <v>1855</v>
      </c>
      <c r="AE278" s="34">
        <v>14</v>
      </c>
      <c r="AG278" s="34">
        <v>46000</v>
      </c>
      <c r="AH278" s="46">
        <v>644000</v>
      </c>
      <c r="AL278" s="36">
        <v>8</v>
      </c>
      <c r="AN278" s="34">
        <v>51520</v>
      </c>
      <c r="AO278" s="37" t="s">
        <v>1856</v>
      </c>
      <c r="AQ278" s="38" t="s">
        <v>1857</v>
      </c>
      <c r="AR278" s="38" t="s">
        <v>1858</v>
      </c>
      <c r="AS278" s="38" t="s">
        <v>1859</v>
      </c>
    </row>
    <row r="279" spans="3:45">
      <c r="C279" s="47" t="str">
        <f>VLOOKUP(O279,'mã đối tượng'!$C:$F,4,0)</f>
        <v>N</v>
      </c>
      <c r="D279" s="30" t="s">
        <v>950</v>
      </c>
      <c r="E279" s="30" t="s">
        <v>24</v>
      </c>
      <c r="F279" s="31">
        <v>45889</v>
      </c>
      <c r="G279" s="31">
        <v>45889</v>
      </c>
      <c r="H279" s="32" t="s">
        <v>1171</v>
      </c>
      <c r="I279" s="31">
        <v>45889</v>
      </c>
      <c r="J279" s="41" t="s">
        <v>2043</v>
      </c>
      <c r="L279" s="43" t="s">
        <v>25</v>
      </c>
      <c r="M279" s="32" t="s">
        <v>820</v>
      </c>
      <c r="N279" s="33">
        <v>45889</v>
      </c>
      <c r="O279" s="32" t="s">
        <v>1540</v>
      </c>
      <c r="S279" s="32" t="s">
        <v>1863</v>
      </c>
      <c r="V279" s="32" t="s">
        <v>1863</v>
      </c>
      <c r="Y279" s="32" t="s">
        <v>1536</v>
      </c>
      <c r="AB279" s="30" t="s">
        <v>1854</v>
      </c>
      <c r="AC279" s="30" t="s">
        <v>1855</v>
      </c>
      <c r="AE279" s="34">
        <v>1</v>
      </c>
      <c r="AG279" s="34">
        <v>70950</v>
      </c>
      <c r="AH279" s="46">
        <v>70950</v>
      </c>
      <c r="AL279" s="36">
        <v>8</v>
      </c>
      <c r="AN279" s="34">
        <v>5676</v>
      </c>
      <c r="AO279" s="37" t="s">
        <v>1856</v>
      </c>
      <c r="AQ279" s="38" t="s">
        <v>1857</v>
      </c>
      <c r="AR279" s="38" t="s">
        <v>1858</v>
      </c>
      <c r="AS279" s="38" t="s">
        <v>1859</v>
      </c>
    </row>
    <row r="280" spans="3:45">
      <c r="C280" s="47" t="str">
        <f>VLOOKUP(O280,'mã đối tượng'!$C:$F,4,0)</f>
        <v>N</v>
      </c>
      <c r="D280" s="30" t="s">
        <v>950</v>
      </c>
      <c r="E280" s="30" t="s">
        <v>24</v>
      </c>
      <c r="F280" s="31">
        <v>45889</v>
      </c>
      <c r="G280" s="31">
        <v>45889</v>
      </c>
      <c r="H280" s="32" t="s">
        <v>997</v>
      </c>
      <c r="I280" s="31">
        <v>45889</v>
      </c>
      <c r="J280" s="41" t="s">
        <v>2044</v>
      </c>
      <c r="L280" s="43" t="s">
        <v>25</v>
      </c>
      <c r="M280" s="32" t="s">
        <v>825</v>
      </c>
      <c r="N280" s="33">
        <v>45889</v>
      </c>
      <c r="O280" s="32" t="s">
        <v>1664</v>
      </c>
      <c r="S280" s="32" t="s">
        <v>2215</v>
      </c>
      <c r="V280" s="32" t="s">
        <v>2215</v>
      </c>
      <c r="Y280" s="32" t="s">
        <v>1539</v>
      </c>
      <c r="AB280" s="30" t="s">
        <v>1854</v>
      </c>
      <c r="AC280" s="30" t="s">
        <v>1855</v>
      </c>
      <c r="AE280" s="34">
        <v>1</v>
      </c>
      <c r="AG280" s="34">
        <v>111058</v>
      </c>
      <c r="AH280" s="46">
        <v>111058</v>
      </c>
      <c r="AL280" s="36">
        <v>8</v>
      </c>
      <c r="AN280" s="34">
        <v>8885</v>
      </c>
      <c r="AO280" s="37" t="s">
        <v>1856</v>
      </c>
      <c r="AQ280" s="38" t="s">
        <v>1857</v>
      </c>
      <c r="AR280" s="38" t="s">
        <v>1858</v>
      </c>
      <c r="AS280" s="38" t="s">
        <v>1859</v>
      </c>
    </row>
    <row r="281" spans="3:45">
      <c r="C281" s="47" t="str">
        <f>VLOOKUP(O281,'mã đối tượng'!$C:$F,4,0)</f>
        <v>N</v>
      </c>
      <c r="D281" s="30" t="s">
        <v>950</v>
      </c>
      <c r="E281" s="30" t="s">
        <v>24</v>
      </c>
      <c r="F281" s="31">
        <v>45889</v>
      </c>
      <c r="G281" s="31">
        <v>45889</v>
      </c>
      <c r="H281" s="32" t="s">
        <v>997</v>
      </c>
      <c r="I281" s="31">
        <v>45889</v>
      </c>
      <c r="J281" s="41" t="s">
        <v>2044</v>
      </c>
      <c r="L281" s="43" t="s">
        <v>25</v>
      </c>
      <c r="M281" s="32" t="s">
        <v>825</v>
      </c>
      <c r="N281" s="33">
        <v>45889</v>
      </c>
      <c r="O281" s="32" t="s">
        <v>1664</v>
      </c>
      <c r="S281" s="32" t="s">
        <v>2215</v>
      </c>
      <c r="V281" s="32" t="s">
        <v>2215</v>
      </c>
      <c r="Y281" s="32" t="s">
        <v>1533</v>
      </c>
      <c r="AB281" s="30" t="s">
        <v>1854</v>
      </c>
      <c r="AC281" s="30" t="s">
        <v>1855</v>
      </c>
      <c r="AE281" s="34">
        <v>2</v>
      </c>
      <c r="AG281" s="34">
        <v>111606</v>
      </c>
      <c r="AH281" s="46">
        <v>223212</v>
      </c>
      <c r="AL281" s="36">
        <v>8</v>
      </c>
      <c r="AN281" s="34">
        <v>17857</v>
      </c>
      <c r="AO281" s="37" t="s">
        <v>1856</v>
      </c>
      <c r="AQ281" s="38" t="s">
        <v>1857</v>
      </c>
      <c r="AR281" s="38" t="s">
        <v>1858</v>
      </c>
      <c r="AS281" s="38" t="s">
        <v>1859</v>
      </c>
    </row>
    <row r="282" spans="3:45">
      <c r="C282" s="47" t="str">
        <f>VLOOKUP(O282,'mã đối tượng'!$C:$F,4,0)</f>
        <v>N</v>
      </c>
      <c r="D282" s="30" t="s">
        <v>950</v>
      </c>
      <c r="E282" s="30" t="s">
        <v>24</v>
      </c>
      <c r="F282" s="31">
        <v>45889</v>
      </c>
      <c r="G282" s="31">
        <v>45889</v>
      </c>
      <c r="H282" s="32" t="s">
        <v>1049</v>
      </c>
      <c r="I282" s="31">
        <v>45889</v>
      </c>
      <c r="J282" s="41" t="s">
        <v>2045</v>
      </c>
      <c r="L282" s="43" t="s">
        <v>25</v>
      </c>
      <c r="M282" s="32" t="s">
        <v>830</v>
      </c>
      <c r="N282" s="33">
        <v>45889</v>
      </c>
      <c r="O282" s="32" t="s">
        <v>1540</v>
      </c>
      <c r="S282" s="32" t="s">
        <v>2217</v>
      </c>
      <c r="V282" s="32" t="s">
        <v>2217</v>
      </c>
      <c r="Y282" s="32" t="s">
        <v>1533</v>
      </c>
      <c r="AB282" s="30" t="s">
        <v>1854</v>
      </c>
      <c r="AC282" s="30" t="s">
        <v>1855</v>
      </c>
      <c r="AE282" s="34">
        <v>2</v>
      </c>
      <c r="AG282" s="34">
        <v>111606</v>
      </c>
      <c r="AH282" s="46">
        <v>223212</v>
      </c>
      <c r="AL282" s="36">
        <v>8</v>
      </c>
      <c r="AN282" s="34">
        <v>17857</v>
      </c>
      <c r="AO282" s="37" t="s">
        <v>1856</v>
      </c>
      <c r="AQ282" s="38" t="s">
        <v>1857</v>
      </c>
      <c r="AR282" s="38" t="s">
        <v>1858</v>
      </c>
      <c r="AS282" s="38" t="s">
        <v>1859</v>
      </c>
    </row>
    <row r="283" spans="3:45" hidden="1">
      <c r="C283" s="47" t="str">
        <f>VLOOKUP(O283,'mã đối tượng'!$C:$F,4,0)</f>
        <v>B</v>
      </c>
      <c r="D283" s="30" t="s">
        <v>950</v>
      </c>
      <c r="E283" s="30" t="s">
        <v>24</v>
      </c>
      <c r="F283" s="31">
        <v>45889</v>
      </c>
      <c r="G283" s="31">
        <v>45889</v>
      </c>
      <c r="H283" s="32" t="s">
        <v>1028</v>
      </c>
      <c r="I283" s="31">
        <v>45889</v>
      </c>
      <c r="J283" s="41" t="s">
        <v>2046</v>
      </c>
      <c r="L283" s="43" t="s">
        <v>25</v>
      </c>
      <c r="M283" s="32" t="s">
        <v>835</v>
      </c>
      <c r="N283" s="33">
        <v>45889</v>
      </c>
      <c r="O283" s="32" t="s">
        <v>1548</v>
      </c>
      <c r="S283" s="32" t="s">
        <v>2218</v>
      </c>
      <c r="V283" s="32" t="s">
        <v>2218</v>
      </c>
      <c r="Y283" s="32" t="s">
        <v>1539</v>
      </c>
      <c r="AB283" s="30" t="s">
        <v>1854</v>
      </c>
      <c r="AC283" s="30" t="s">
        <v>1855</v>
      </c>
      <c r="AE283" s="34">
        <v>1</v>
      </c>
      <c r="AG283" s="34">
        <v>111058</v>
      </c>
      <c r="AH283" s="46">
        <v>111058</v>
      </c>
      <c r="AL283" s="36">
        <v>8</v>
      </c>
      <c r="AN283" s="34">
        <v>8885</v>
      </c>
      <c r="AO283" s="37" t="s">
        <v>1856</v>
      </c>
      <c r="AQ283" s="38" t="s">
        <v>1857</v>
      </c>
      <c r="AR283" s="38" t="s">
        <v>1858</v>
      </c>
      <c r="AS283" s="38" t="s">
        <v>1859</v>
      </c>
    </row>
    <row r="284" spans="3:45">
      <c r="C284" s="47" t="str">
        <f>VLOOKUP(O284,'mã đối tượng'!$C:$F,4,0)</f>
        <v>N</v>
      </c>
      <c r="D284" s="30" t="s">
        <v>950</v>
      </c>
      <c r="E284" s="30" t="s">
        <v>24</v>
      </c>
      <c r="F284" s="31">
        <v>45889</v>
      </c>
      <c r="G284" s="31">
        <v>45889</v>
      </c>
      <c r="H284" s="32" t="s">
        <v>1085</v>
      </c>
      <c r="I284" s="31">
        <v>45889</v>
      </c>
      <c r="J284" s="41" t="s">
        <v>2047</v>
      </c>
      <c r="L284" s="43" t="s">
        <v>25</v>
      </c>
      <c r="M284" s="32" t="s">
        <v>838</v>
      </c>
      <c r="N284" s="33">
        <v>45889</v>
      </c>
      <c r="O284" s="32" t="s">
        <v>1547</v>
      </c>
      <c r="S284" s="32" t="s">
        <v>2219</v>
      </c>
      <c r="V284" s="32" t="s">
        <v>2219</v>
      </c>
      <c r="Y284" s="32" t="s">
        <v>1541</v>
      </c>
      <c r="AB284" s="30" t="s">
        <v>1854</v>
      </c>
      <c r="AC284" s="30" t="s">
        <v>1855</v>
      </c>
      <c r="AE284" s="34">
        <v>1</v>
      </c>
      <c r="AG284" s="34">
        <v>73431</v>
      </c>
      <c r="AH284" s="46">
        <v>73431</v>
      </c>
      <c r="AL284" s="36">
        <v>8</v>
      </c>
      <c r="AN284" s="34">
        <v>5874</v>
      </c>
      <c r="AO284" s="37" t="s">
        <v>1856</v>
      </c>
      <c r="AQ284" s="38" t="s">
        <v>1857</v>
      </c>
      <c r="AR284" s="38" t="s">
        <v>1858</v>
      </c>
      <c r="AS284" s="38" t="s">
        <v>1859</v>
      </c>
    </row>
    <row r="285" spans="3:45">
      <c r="C285" s="47" t="str">
        <f>VLOOKUP(O285,'mã đối tượng'!$C:$F,4,0)</f>
        <v>N</v>
      </c>
      <c r="D285" s="30" t="s">
        <v>950</v>
      </c>
      <c r="E285" s="30" t="s">
        <v>24</v>
      </c>
      <c r="F285" s="31">
        <v>45889</v>
      </c>
      <c r="G285" s="31">
        <v>45889</v>
      </c>
      <c r="H285" s="32" t="s">
        <v>1085</v>
      </c>
      <c r="I285" s="31">
        <v>45889</v>
      </c>
      <c r="J285" s="41" t="s">
        <v>2047</v>
      </c>
      <c r="L285" s="43" t="s">
        <v>25</v>
      </c>
      <c r="M285" s="32" t="s">
        <v>838</v>
      </c>
      <c r="N285" s="33">
        <v>45889</v>
      </c>
      <c r="O285" s="32" t="s">
        <v>1547</v>
      </c>
      <c r="S285" s="32" t="s">
        <v>2219</v>
      </c>
      <c r="V285" s="32" t="s">
        <v>2219</v>
      </c>
      <c r="Y285" s="32" t="s">
        <v>1538</v>
      </c>
      <c r="AB285" s="30" t="s">
        <v>1854</v>
      </c>
      <c r="AC285" s="30" t="s">
        <v>1855</v>
      </c>
      <c r="AE285" s="34">
        <v>5</v>
      </c>
      <c r="AG285" s="34">
        <v>50182</v>
      </c>
      <c r="AH285" s="46">
        <v>250910</v>
      </c>
      <c r="AL285" s="36">
        <v>8</v>
      </c>
      <c r="AN285" s="34">
        <v>20073</v>
      </c>
      <c r="AO285" s="37" t="s">
        <v>1856</v>
      </c>
      <c r="AQ285" s="38" t="s">
        <v>1857</v>
      </c>
      <c r="AR285" s="38" t="s">
        <v>1858</v>
      </c>
      <c r="AS285" s="38" t="s">
        <v>1859</v>
      </c>
    </row>
    <row r="286" spans="3:45">
      <c r="C286" s="47" t="str">
        <f>VLOOKUP(O286,'mã đối tượng'!$C:$F,4,0)</f>
        <v>N</v>
      </c>
      <c r="D286" s="30" t="s">
        <v>950</v>
      </c>
      <c r="E286" s="30" t="s">
        <v>24</v>
      </c>
      <c r="F286" s="31">
        <v>45889</v>
      </c>
      <c r="G286" s="31">
        <v>45889</v>
      </c>
      <c r="H286" s="32" t="s">
        <v>1085</v>
      </c>
      <c r="I286" s="31">
        <v>45889</v>
      </c>
      <c r="J286" s="41" t="s">
        <v>2047</v>
      </c>
      <c r="L286" s="43" t="s">
        <v>25</v>
      </c>
      <c r="M286" s="32" t="s">
        <v>838</v>
      </c>
      <c r="N286" s="33">
        <v>45889</v>
      </c>
      <c r="O286" s="32" t="s">
        <v>1547</v>
      </c>
      <c r="S286" s="32" t="s">
        <v>2219</v>
      </c>
      <c r="V286" s="32" t="s">
        <v>2219</v>
      </c>
      <c r="Y286" s="32" t="s">
        <v>1537</v>
      </c>
      <c r="AB286" s="30" t="s">
        <v>1854</v>
      </c>
      <c r="AC286" s="30" t="s">
        <v>1855</v>
      </c>
      <c r="AE286" s="34">
        <v>4</v>
      </c>
      <c r="AG286" s="34">
        <v>46000</v>
      </c>
      <c r="AH286" s="46">
        <v>184000</v>
      </c>
      <c r="AL286" s="36">
        <v>8</v>
      </c>
      <c r="AN286" s="34">
        <v>14720</v>
      </c>
      <c r="AO286" s="37" t="s">
        <v>1856</v>
      </c>
      <c r="AQ286" s="38" t="s">
        <v>1857</v>
      </c>
      <c r="AR286" s="38" t="s">
        <v>1858</v>
      </c>
      <c r="AS286" s="38" t="s">
        <v>1859</v>
      </c>
    </row>
    <row r="287" spans="3:45" hidden="1">
      <c r="C287" s="47" t="str">
        <f>VLOOKUP(O287,'mã đối tượng'!$C:$F,4,0)</f>
        <v>B</v>
      </c>
      <c r="D287" s="30" t="s">
        <v>950</v>
      </c>
      <c r="E287" s="30" t="s">
        <v>24</v>
      </c>
      <c r="F287" s="31">
        <v>45889</v>
      </c>
      <c r="G287" s="31">
        <v>45889</v>
      </c>
      <c r="H287" s="32" t="s">
        <v>1374</v>
      </c>
      <c r="I287" s="31">
        <v>45889</v>
      </c>
      <c r="J287" s="41" t="s">
        <v>2048</v>
      </c>
      <c r="L287" s="43" t="s">
        <v>25</v>
      </c>
      <c r="M287" s="32" t="s">
        <v>843</v>
      </c>
      <c r="N287" s="33">
        <v>45889</v>
      </c>
      <c r="O287" s="32" t="s">
        <v>1548</v>
      </c>
      <c r="S287" s="32" t="s">
        <v>2220</v>
      </c>
      <c r="V287" s="32" t="s">
        <v>2220</v>
      </c>
      <c r="Y287" s="32" t="s">
        <v>1529</v>
      </c>
      <c r="AB287" s="30" t="s">
        <v>1854</v>
      </c>
      <c r="AC287" s="30" t="s">
        <v>1855</v>
      </c>
      <c r="AE287" s="34">
        <v>3</v>
      </c>
      <c r="AG287" s="34">
        <v>55595</v>
      </c>
      <c r="AH287" s="46">
        <v>166785</v>
      </c>
      <c r="AL287" s="36">
        <v>8</v>
      </c>
      <c r="AN287" s="34">
        <v>13343</v>
      </c>
      <c r="AO287" s="37" t="s">
        <v>1856</v>
      </c>
      <c r="AQ287" s="38" t="s">
        <v>1857</v>
      </c>
      <c r="AR287" s="38" t="s">
        <v>1858</v>
      </c>
      <c r="AS287" s="38" t="s">
        <v>1859</v>
      </c>
    </row>
    <row r="288" spans="3:45" hidden="1">
      <c r="C288" s="47" t="str">
        <f>VLOOKUP(O288,'mã đối tượng'!$C:$F,4,0)</f>
        <v>B</v>
      </c>
      <c r="D288" s="30" t="s">
        <v>950</v>
      </c>
      <c r="E288" s="30" t="s">
        <v>24</v>
      </c>
      <c r="F288" s="31">
        <v>45889</v>
      </c>
      <c r="G288" s="31">
        <v>45889</v>
      </c>
      <c r="H288" s="32" t="s">
        <v>1131</v>
      </c>
      <c r="I288" s="31">
        <v>45889</v>
      </c>
      <c r="J288" s="41" t="s">
        <v>2049</v>
      </c>
      <c r="L288" s="43" t="s">
        <v>25</v>
      </c>
      <c r="M288" s="32" t="s">
        <v>846</v>
      </c>
      <c r="N288" s="33">
        <v>45889</v>
      </c>
      <c r="O288" s="32" t="s">
        <v>1548</v>
      </c>
      <c r="S288" s="32" t="s">
        <v>2221</v>
      </c>
      <c r="V288" s="32" t="s">
        <v>2221</v>
      </c>
      <c r="Y288" s="32" t="s">
        <v>1539</v>
      </c>
      <c r="AB288" s="30" t="s">
        <v>1854</v>
      </c>
      <c r="AC288" s="30" t="s">
        <v>1855</v>
      </c>
      <c r="AE288" s="34">
        <v>2</v>
      </c>
      <c r="AG288" s="34">
        <v>111058</v>
      </c>
      <c r="AH288" s="46">
        <v>222116</v>
      </c>
      <c r="AL288" s="36">
        <v>8</v>
      </c>
      <c r="AN288" s="34">
        <v>17770</v>
      </c>
      <c r="AO288" s="37" t="s">
        <v>1856</v>
      </c>
      <c r="AQ288" s="38" t="s">
        <v>1857</v>
      </c>
      <c r="AR288" s="38" t="s">
        <v>1858</v>
      </c>
      <c r="AS288" s="38" t="s">
        <v>1859</v>
      </c>
    </row>
    <row r="289" spans="3:45" hidden="1">
      <c r="C289" s="47" t="str">
        <f>VLOOKUP(O289,'mã đối tượng'!$C:$F,4,0)</f>
        <v>B</v>
      </c>
      <c r="D289" s="30" t="s">
        <v>950</v>
      </c>
      <c r="E289" s="30" t="s">
        <v>24</v>
      </c>
      <c r="F289" s="31">
        <v>45889</v>
      </c>
      <c r="G289" s="31">
        <v>45889</v>
      </c>
      <c r="H289" s="32" t="s">
        <v>1131</v>
      </c>
      <c r="I289" s="31">
        <v>45889</v>
      </c>
      <c r="J289" s="41" t="s">
        <v>2049</v>
      </c>
      <c r="L289" s="43" t="s">
        <v>25</v>
      </c>
      <c r="M289" s="32" t="s">
        <v>846</v>
      </c>
      <c r="N289" s="33">
        <v>45889</v>
      </c>
      <c r="O289" s="32" t="s">
        <v>1548</v>
      </c>
      <c r="S289" s="32" t="s">
        <v>2221</v>
      </c>
      <c r="V289" s="32" t="s">
        <v>2221</v>
      </c>
      <c r="Y289" s="32" t="s">
        <v>1541</v>
      </c>
      <c r="AB289" s="30" t="s">
        <v>1854</v>
      </c>
      <c r="AC289" s="30" t="s">
        <v>1855</v>
      </c>
      <c r="AE289" s="34">
        <v>1</v>
      </c>
      <c r="AG289" s="34">
        <v>73431</v>
      </c>
      <c r="AH289" s="46">
        <v>73431</v>
      </c>
      <c r="AL289" s="36">
        <v>8</v>
      </c>
      <c r="AN289" s="34">
        <v>5874</v>
      </c>
      <c r="AO289" s="37" t="s">
        <v>1856</v>
      </c>
      <c r="AQ289" s="38" t="s">
        <v>1857</v>
      </c>
      <c r="AR289" s="38" t="s">
        <v>1858</v>
      </c>
      <c r="AS289" s="38" t="s">
        <v>1859</v>
      </c>
    </row>
    <row r="290" spans="3:45" hidden="1">
      <c r="C290" s="47" t="str">
        <f>VLOOKUP(O290,'mã đối tượng'!$C:$F,4,0)</f>
        <v>B</v>
      </c>
      <c r="D290" s="30" t="s">
        <v>950</v>
      </c>
      <c r="E290" s="30" t="s">
        <v>24</v>
      </c>
      <c r="F290" s="31">
        <v>45889</v>
      </c>
      <c r="G290" s="31">
        <v>45889</v>
      </c>
      <c r="H290" s="32" t="s">
        <v>1264</v>
      </c>
      <c r="I290" s="31">
        <v>45889</v>
      </c>
      <c r="J290" s="41" t="s">
        <v>2050</v>
      </c>
      <c r="L290" s="43" t="s">
        <v>25</v>
      </c>
      <c r="M290" s="32" t="s">
        <v>851</v>
      </c>
      <c r="N290" s="33">
        <v>45889</v>
      </c>
      <c r="O290" s="32" t="s">
        <v>1554</v>
      </c>
      <c r="S290" s="32" t="s">
        <v>2222</v>
      </c>
      <c r="V290" s="32" t="s">
        <v>2222</v>
      </c>
      <c r="Y290" s="32" t="s">
        <v>1539</v>
      </c>
      <c r="AB290" s="30" t="s">
        <v>1854</v>
      </c>
      <c r="AC290" s="30" t="s">
        <v>1855</v>
      </c>
      <c r="AE290" s="34">
        <v>3</v>
      </c>
      <c r="AG290" s="34">
        <v>111058</v>
      </c>
      <c r="AH290" s="46">
        <v>333174</v>
      </c>
      <c r="AL290" s="36">
        <v>8</v>
      </c>
      <c r="AN290" s="34">
        <v>26654</v>
      </c>
      <c r="AO290" s="37" t="s">
        <v>1856</v>
      </c>
      <c r="AQ290" s="38" t="s">
        <v>1857</v>
      </c>
      <c r="AR290" s="38" t="s">
        <v>1858</v>
      </c>
      <c r="AS290" s="38" t="s">
        <v>1859</v>
      </c>
    </row>
    <row r="291" spans="3:45" hidden="1">
      <c r="C291" s="47" t="str">
        <f>VLOOKUP(O291,'mã đối tượng'!$C:$F,4,0)</f>
        <v>B</v>
      </c>
      <c r="D291" s="30" t="s">
        <v>950</v>
      </c>
      <c r="E291" s="30" t="s">
        <v>24</v>
      </c>
      <c r="F291" s="31">
        <v>45889</v>
      </c>
      <c r="G291" s="31">
        <v>45889</v>
      </c>
      <c r="H291" s="32" t="s">
        <v>1110</v>
      </c>
      <c r="I291" s="31">
        <v>45889</v>
      </c>
      <c r="J291" s="41" t="s">
        <v>2051</v>
      </c>
      <c r="L291" s="43" t="s">
        <v>25</v>
      </c>
      <c r="M291" s="32" t="s">
        <v>854</v>
      </c>
      <c r="N291" s="33">
        <v>45889</v>
      </c>
      <c r="O291" s="32" t="s">
        <v>1548</v>
      </c>
      <c r="S291" s="32" t="s">
        <v>2223</v>
      </c>
      <c r="V291" s="32" t="s">
        <v>2223</v>
      </c>
      <c r="Y291" s="32" t="s">
        <v>1539</v>
      </c>
      <c r="AB291" s="30" t="s">
        <v>1854</v>
      </c>
      <c r="AC291" s="30" t="s">
        <v>1855</v>
      </c>
      <c r="AE291" s="34">
        <v>1</v>
      </c>
      <c r="AG291" s="34">
        <v>111058</v>
      </c>
      <c r="AH291" s="46">
        <v>111058</v>
      </c>
      <c r="AL291" s="36">
        <v>8</v>
      </c>
      <c r="AN291" s="34">
        <v>8885</v>
      </c>
      <c r="AO291" s="37" t="s">
        <v>1856</v>
      </c>
      <c r="AQ291" s="38" t="s">
        <v>1857</v>
      </c>
      <c r="AR291" s="38" t="s">
        <v>1858</v>
      </c>
      <c r="AS291" s="38" t="s">
        <v>1859</v>
      </c>
    </row>
    <row r="292" spans="3:45" hidden="1">
      <c r="C292" s="47" t="str">
        <f>VLOOKUP(O292,'mã đối tượng'!$C:$F,4,0)</f>
        <v>B</v>
      </c>
      <c r="D292" s="30" t="s">
        <v>950</v>
      </c>
      <c r="E292" s="30" t="s">
        <v>24</v>
      </c>
      <c r="F292" s="31">
        <v>45889</v>
      </c>
      <c r="G292" s="31">
        <v>45889</v>
      </c>
      <c r="H292" s="32" t="s">
        <v>1490</v>
      </c>
      <c r="I292" s="31">
        <v>45889</v>
      </c>
      <c r="J292" s="41" t="s">
        <v>2052</v>
      </c>
      <c r="L292" s="43" t="s">
        <v>25</v>
      </c>
      <c r="M292" s="32" t="s">
        <v>857</v>
      </c>
      <c r="N292" s="33">
        <v>45889</v>
      </c>
      <c r="O292" s="32" t="s">
        <v>1579</v>
      </c>
      <c r="S292" s="32" t="s">
        <v>1867</v>
      </c>
      <c r="V292" s="32" t="s">
        <v>1867</v>
      </c>
      <c r="Y292" s="32" t="s">
        <v>1538</v>
      </c>
      <c r="AB292" s="30" t="s">
        <v>1854</v>
      </c>
      <c r="AC292" s="30" t="s">
        <v>1855</v>
      </c>
      <c r="AE292" s="34">
        <v>3</v>
      </c>
      <c r="AG292" s="34">
        <v>50182</v>
      </c>
      <c r="AH292" s="46">
        <v>150546</v>
      </c>
      <c r="AL292" s="36">
        <v>8</v>
      </c>
      <c r="AN292" s="34">
        <v>12044</v>
      </c>
      <c r="AO292" s="37" t="s">
        <v>1856</v>
      </c>
      <c r="AQ292" s="38" t="s">
        <v>1857</v>
      </c>
      <c r="AR292" s="38" t="s">
        <v>1858</v>
      </c>
      <c r="AS292" s="38" t="s">
        <v>1859</v>
      </c>
    </row>
    <row r="293" spans="3:45">
      <c r="C293" s="47" t="str">
        <f>VLOOKUP(O293,'mã đối tượng'!$C:$F,4,0)</f>
        <v>N</v>
      </c>
      <c r="D293" s="30" t="s">
        <v>950</v>
      </c>
      <c r="E293" s="30" t="s">
        <v>24</v>
      </c>
      <c r="F293" s="31">
        <v>45889</v>
      </c>
      <c r="G293" s="31">
        <v>45889</v>
      </c>
      <c r="H293" s="32" t="s">
        <v>1078</v>
      </c>
      <c r="I293" s="31">
        <v>45889</v>
      </c>
      <c r="J293" s="41" t="s">
        <v>2053</v>
      </c>
      <c r="L293" s="43" t="s">
        <v>25</v>
      </c>
      <c r="M293" s="32" t="s">
        <v>863</v>
      </c>
      <c r="N293" s="33">
        <v>45889</v>
      </c>
      <c r="O293" s="32" t="s">
        <v>1547</v>
      </c>
      <c r="S293" s="32" t="s">
        <v>2224</v>
      </c>
      <c r="V293" s="32" t="s">
        <v>2224</v>
      </c>
      <c r="Y293" s="32" t="s">
        <v>1532</v>
      </c>
      <c r="AB293" s="30" t="s">
        <v>1854</v>
      </c>
      <c r="AC293" s="30" t="s">
        <v>1855</v>
      </c>
      <c r="AE293" s="34">
        <v>1</v>
      </c>
      <c r="AG293" s="34">
        <v>49500</v>
      </c>
      <c r="AH293" s="46">
        <v>49500</v>
      </c>
      <c r="AL293" s="36">
        <v>8</v>
      </c>
      <c r="AN293" s="34">
        <v>3960</v>
      </c>
      <c r="AO293" s="37" t="s">
        <v>1856</v>
      </c>
      <c r="AQ293" s="38" t="s">
        <v>1857</v>
      </c>
      <c r="AR293" s="38" t="s">
        <v>1858</v>
      </c>
      <c r="AS293" s="38" t="s">
        <v>1859</v>
      </c>
    </row>
    <row r="294" spans="3:45">
      <c r="C294" s="47" t="str">
        <f>VLOOKUP(O294,'mã đối tượng'!$C:$F,4,0)</f>
        <v>N</v>
      </c>
      <c r="D294" s="30" t="s">
        <v>950</v>
      </c>
      <c r="E294" s="30" t="s">
        <v>24</v>
      </c>
      <c r="F294" s="31">
        <v>45889</v>
      </c>
      <c r="G294" s="31">
        <v>45889</v>
      </c>
      <c r="H294" s="32" t="s">
        <v>1078</v>
      </c>
      <c r="I294" s="31">
        <v>45889</v>
      </c>
      <c r="J294" s="41" t="s">
        <v>2053</v>
      </c>
      <c r="L294" s="43" t="s">
        <v>25</v>
      </c>
      <c r="M294" s="32" t="s">
        <v>863</v>
      </c>
      <c r="N294" s="33">
        <v>45889</v>
      </c>
      <c r="O294" s="32" t="s">
        <v>1547</v>
      </c>
      <c r="S294" s="32" t="s">
        <v>2224</v>
      </c>
      <c r="V294" s="32" t="s">
        <v>2224</v>
      </c>
      <c r="Y294" s="32" t="s">
        <v>1546</v>
      </c>
      <c r="AB294" s="30" t="s">
        <v>1854</v>
      </c>
      <c r="AC294" s="30" t="s">
        <v>1855</v>
      </c>
      <c r="AE294" s="34">
        <v>2</v>
      </c>
      <c r="AG294" s="34">
        <v>74250</v>
      </c>
      <c r="AH294" s="46">
        <v>148500</v>
      </c>
      <c r="AL294" s="36">
        <v>8</v>
      </c>
      <c r="AN294" s="34">
        <v>11880</v>
      </c>
      <c r="AO294" s="37" t="s">
        <v>1856</v>
      </c>
      <c r="AQ294" s="38" t="s">
        <v>1857</v>
      </c>
      <c r="AR294" s="38" t="s">
        <v>1858</v>
      </c>
      <c r="AS294" s="38" t="s">
        <v>1859</v>
      </c>
    </row>
    <row r="295" spans="3:45">
      <c r="C295" s="47" t="str">
        <f>VLOOKUP(O295,'mã đối tượng'!$C:$F,4,0)</f>
        <v>N</v>
      </c>
      <c r="D295" s="30" t="s">
        <v>950</v>
      </c>
      <c r="E295" s="30" t="s">
        <v>24</v>
      </c>
      <c r="F295" s="31">
        <v>45889</v>
      </c>
      <c r="G295" s="31">
        <v>45889</v>
      </c>
      <c r="H295" s="32" t="s">
        <v>1078</v>
      </c>
      <c r="I295" s="31">
        <v>45889</v>
      </c>
      <c r="J295" s="41" t="s">
        <v>2053</v>
      </c>
      <c r="L295" s="43" t="s">
        <v>25</v>
      </c>
      <c r="M295" s="32" t="s">
        <v>863</v>
      </c>
      <c r="N295" s="33">
        <v>45889</v>
      </c>
      <c r="O295" s="32" t="s">
        <v>1547</v>
      </c>
      <c r="S295" s="32" t="s">
        <v>2224</v>
      </c>
      <c r="V295" s="32" t="s">
        <v>2224</v>
      </c>
      <c r="Y295" s="32" t="s">
        <v>1537</v>
      </c>
      <c r="AB295" s="30" t="s">
        <v>1854</v>
      </c>
      <c r="AC295" s="30" t="s">
        <v>1855</v>
      </c>
      <c r="AE295" s="34">
        <v>2</v>
      </c>
      <c r="AG295" s="34">
        <v>46000</v>
      </c>
      <c r="AH295" s="46">
        <v>92000</v>
      </c>
      <c r="AL295" s="36">
        <v>8</v>
      </c>
      <c r="AN295" s="34">
        <v>7360</v>
      </c>
      <c r="AO295" s="37" t="s">
        <v>1856</v>
      </c>
      <c r="AQ295" s="38" t="s">
        <v>1857</v>
      </c>
      <c r="AR295" s="38" t="s">
        <v>1858</v>
      </c>
      <c r="AS295" s="38" t="s">
        <v>1859</v>
      </c>
    </row>
    <row r="296" spans="3:45" hidden="1">
      <c r="C296" s="47" t="str">
        <f>VLOOKUP(O296,'mã đối tượng'!$C:$F,4,0)</f>
        <v>B</v>
      </c>
      <c r="D296" s="30" t="s">
        <v>950</v>
      </c>
      <c r="E296" s="30" t="s">
        <v>24</v>
      </c>
      <c r="F296" s="31">
        <v>45889</v>
      </c>
      <c r="G296" s="31">
        <v>45889</v>
      </c>
      <c r="H296" s="32" t="s">
        <v>1137</v>
      </c>
      <c r="I296" s="31">
        <v>45889</v>
      </c>
      <c r="J296" s="41" t="s">
        <v>2054</v>
      </c>
      <c r="L296" s="43" t="s">
        <v>25</v>
      </c>
      <c r="M296" s="32" t="s">
        <v>868</v>
      </c>
      <c r="N296" s="33">
        <v>45889</v>
      </c>
      <c r="O296" s="32" t="s">
        <v>1548</v>
      </c>
      <c r="S296" s="32" t="s">
        <v>2225</v>
      </c>
      <c r="V296" s="32" t="s">
        <v>2225</v>
      </c>
      <c r="Y296" s="32" t="s">
        <v>1539</v>
      </c>
      <c r="AB296" s="30" t="s">
        <v>1854</v>
      </c>
      <c r="AC296" s="30" t="s">
        <v>1855</v>
      </c>
      <c r="AE296" s="34">
        <v>3</v>
      </c>
      <c r="AG296" s="34">
        <v>111058</v>
      </c>
      <c r="AH296" s="46">
        <v>333174</v>
      </c>
      <c r="AL296" s="36">
        <v>8</v>
      </c>
      <c r="AN296" s="34">
        <v>26654</v>
      </c>
      <c r="AO296" s="37" t="s">
        <v>1856</v>
      </c>
      <c r="AQ296" s="38" t="s">
        <v>1857</v>
      </c>
      <c r="AR296" s="38" t="s">
        <v>1858</v>
      </c>
      <c r="AS296" s="38" t="s">
        <v>1859</v>
      </c>
    </row>
    <row r="297" spans="3:45">
      <c r="C297" s="47" t="str">
        <f>VLOOKUP(O297,'mã đối tượng'!$C:$F,4,0)</f>
        <v>N</v>
      </c>
      <c r="D297" s="30" t="s">
        <v>950</v>
      </c>
      <c r="E297" s="30" t="s">
        <v>24</v>
      </c>
      <c r="F297" s="31">
        <v>45889</v>
      </c>
      <c r="G297" s="31">
        <v>45889</v>
      </c>
      <c r="H297" s="32" t="s">
        <v>1177</v>
      </c>
      <c r="I297" s="31">
        <v>45889</v>
      </c>
      <c r="J297" s="41" t="s">
        <v>2055</v>
      </c>
      <c r="L297" s="43" t="s">
        <v>25</v>
      </c>
      <c r="M297" s="32" t="s">
        <v>871</v>
      </c>
      <c r="N297" s="33">
        <v>45889</v>
      </c>
      <c r="O297" s="32" t="s">
        <v>1534</v>
      </c>
      <c r="S297" s="32" t="s">
        <v>2226</v>
      </c>
      <c r="V297" s="32" t="s">
        <v>2226</v>
      </c>
      <c r="Y297" s="32" t="s">
        <v>1539</v>
      </c>
      <c r="AB297" s="30" t="s">
        <v>1854</v>
      </c>
      <c r="AC297" s="30" t="s">
        <v>1855</v>
      </c>
      <c r="AE297" s="34">
        <v>3</v>
      </c>
      <c r="AG297" s="34">
        <v>111058</v>
      </c>
      <c r="AH297" s="46">
        <v>333174</v>
      </c>
      <c r="AL297" s="36">
        <v>8</v>
      </c>
      <c r="AN297" s="34">
        <v>26654</v>
      </c>
      <c r="AO297" s="37" t="s">
        <v>1856</v>
      </c>
      <c r="AQ297" s="38" t="s">
        <v>1857</v>
      </c>
      <c r="AR297" s="38" t="s">
        <v>1858</v>
      </c>
      <c r="AS297" s="38" t="s">
        <v>1859</v>
      </c>
    </row>
    <row r="298" spans="3:45">
      <c r="C298" s="47" t="str">
        <f>VLOOKUP(O298,'mã đối tượng'!$C:$F,4,0)</f>
        <v>N</v>
      </c>
      <c r="D298" s="30" t="s">
        <v>950</v>
      </c>
      <c r="E298" s="30" t="s">
        <v>24</v>
      </c>
      <c r="F298" s="31">
        <v>45889</v>
      </c>
      <c r="G298" s="31">
        <v>45889</v>
      </c>
      <c r="H298" s="32" t="s">
        <v>1177</v>
      </c>
      <c r="I298" s="31">
        <v>45889</v>
      </c>
      <c r="J298" s="41" t="s">
        <v>2055</v>
      </c>
      <c r="L298" s="43" t="s">
        <v>25</v>
      </c>
      <c r="M298" s="32" t="s">
        <v>871</v>
      </c>
      <c r="N298" s="33">
        <v>45889</v>
      </c>
      <c r="O298" s="32" t="s">
        <v>1534</v>
      </c>
      <c r="S298" s="32" t="s">
        <v>2226</v>
      </c>
      <c r="V298" s="32" t="s">
        <v>2226</v>
      </c>
      <c r="Y298" s="32" t="s">
        <v>1529</v>
      </c>
      <c r="AB298" s="30" t="s">
        <v>1854</v>
      </c>
      <c r="AC298" s="30" t="s">
        <v>1855</v>
      </c>
      <c r="AE298" s="34">
        <v>1</v>
      </c>
      <c r="AG298" s="34">
        <v>55595</v>
      </c>
      <c r="AH298" s="46">
        <v>55595</v>
      </c>
      <c r="AL298" s="36">
        <v>8</v>
      </c>
      <c r="AN298" s="34">
        <v>4448</v>
      </c>
      <c r="AO298" s="37" t="s">
        <v>1856</v>
      </c>
      <c r="AQ298" s="38" t="s">
        <v>1857</v>
      </c>
      <c r="AR298" s="38" t="s">
        <v>1858</v>
      </c>
      <c r="AS298" s="38" t="s">
        <v>1859</v>
      </c>
    </row>
    <row r="299" spans="3:45" hidden="1">
      <c r="C299" s="47" t="str">
        <f>VLOOKUP(O299,'mã đối tượng'!$C:$F,4,0)</f>
        <v>B</v>
      </c>
      <c r="D299" s="30" t="s">
        <v>950</v>
      </c>
      <c r="E299" s="30" t="s">
        <v>24</v>
      </c>
      <c r="F299" s="31">
        <v>45889</v>
      </c>
      <c r="G299" s="31">
        <v>45889</v>
      </c>
      <c r="H299" s="32" t="s">
        <v>1414</v>
      </c>
      <c r="I299" s="31">
        <v>45889</v>
      </c>
      <c r="J299" s="41" t="s">
        <v>2056</v>
      </c>
      <c r="L299" s="43" t="s">
        <v>25</v>
      </c>
      <c r="M299" s="32" t="s">
        <v>876</v>
      </c>
      <c r="N299" s="33">
        <v>45889</v>
      </c>
      <c r="O299" s="32" t="s">
        <v>1548</v>
      </c>
      <c r="S299" s="32" t="s">
        <v>2227</v>
      </c>
      <c r="V299" s="32" t="s">
        <v>2227</v>
      </c>
      <c r="Y299" s="32" t="s">
        <v>1541</v>
      </c>
      <c r="AB299" s="30" t="s">
        <v>1854</v>
      </c>
      <c r="AC299" s="30" t="s">
        <v>1855</v>
      </c>
      <c r="AE299" s="34">
        <v>2</v>
      </c>
      <c r="AG299" s="34">
        <v>73431</v>
      </c>
      <c r="AH299" s="46">
        <v>146862</v>
      </c>
      <c r="AL299" s="36">
        <v>8</v>
      </c>
      <c r="AN299" s="34">
        <v>11749</v>
      </c>
      <c r="AO299" s="37" t="s">
        <v>1856</v>
      </c>
      <c r="AQ299" s="38" t="s">
        <v>1857</v>
      </c>
      <c r="AR299" s="38" t="s">
        <v>1858</v>
      </c>
      <c r="AS299" s="38" t="s">
        <v>1859</v>
      </c>
    </row>
    <row r="300" spans="3:45" hidden="1">
      <c r="C300" s="47" t="str">
        <f>VLOOKUP(O300,'mã đối tượng'!$C:$F,4,0)</f>
        <v>B</v>
      </c>
      <c r="D300" s="30" t="s">
        <v>950</v>
      </c>
      <c r="E300" s="30" t="s">
        <v>24</v>
      </c>
      <c r="F300" s="31">
        <v>45889</v>
      </c>
      <c r="G300" s="31">
        <v>45889</v>
      </c>
      <c r="H300" s="32" t="s">
        <v>1414</v>
      </c>
      <c r="I300" s="31">
        <v>45889</v>
      </c>
      <c r="J300" s="41" t="s">
        <v>2056</v>
      </c>
      <c r="L300" s="43" t="s">
        <v>25</v>
      </c>
      <c r="M300" s="32" t="s">
        <v>876</v>
      </c>
      <c r="N300" s="33">
        <v>45889</v>
      </c>
      <c r="O300" s="32" t="s">
        <v>1548</v>
      </c>
      <c r="S300" s="32" t="s">
        <v>2227</v>
      </c>
      <c r="V300" s="32" t="s">
        <v>2227</v>
      </c>
      <c r="Y300" s="32" t="s">
        <v>1539</v>
      </c>
      <c r="AB300" s="30" t="s">
        <v>1854</v>
      </c>
      <c r="AC300" s="30" t="s">
        <v>1855</v>
      </c>
      <c r="AE300" s="34">
        <v>2</v>
      </c>
      <c r="AG300" s="34">
        <v>111058</v>
      </c>
      <c r="AH300" s="46">
        <v>222116</v>
      </c>
      <c r="AL300" s="36">
        <v>8</v>
      </c>
      <c r="AN300" s="34">
        <v>17769</v>
      </c>
      <c r="AO300" s="37" t="s">
        <v>1856</v>
      </c>
      <c r="AQ300" s="38" t="s">
        <v>1857</v>
      </c>
      <c r="AR300" s="38" t="s">
        <v>1858</v>
      </c>
      <c r="AS300" s="38" t="s">
        <v>1859</v>
      </c>
    </row>
    <row r="301" spans="3:45" hidden="1">
      <c r="C301" s="47" t="str">
        <f>VLOOKUP(O301,'mã đối tượng'!$C:$F,4,0)</f>
        <v>B</v>
      </c>
      <c r="D301" s="30" t="s">
        <v>950</v>
      </c>
      <c r="E301" s="30" t="s">
        <v>24</v>
      </c>
      <c r="F301" s="31">
        <v>45889</v>
      </c>
      <c r="G301" s="31">
        <v>45889</v>
      </c>
      <c r="H301" s="32" t="s">
        <v>1340</v>
      </c>
      <c r="I301" s="31">
        <v>45889</v>
      </c>
      <c r="J301" s="41" t="s">
        <v>2057</v>
      </c>
      <c r="L301" s="43" t="s">
        <v>25</v>
      </c>
      <c r="M301" s="32" t="s">
        <v>881</v>
      </c>
      <c r="N301" s="33">
        <v>45889</v>
      </c>
      <c r="O301" s="32" t="s">
        <v>1548</v>
      </c>
      <c r="S301" s="32" t="s">
        <v>2228</v>
      </c>
      <c r="V301" s="32" t="s">
        <v>2228</v>
      </c>
      <c r="Y301" s="32" t="s">
        <v>1539</v>
      </c>
      <c r="AB301" s="30" t="s">
        <v>1854</v>
      </c>
      <c r="AC301" s="30" t="s">
        <v>1855</v>
      </c>
      <c r="AE301" s="34">
        <v>1</v>
      </c>
      <c r="AG301" s="34">
        <v>111058</v>
      </c>
      <c r="AH301" s="46">
        <v>111058</v>
      </c>
      <c r="AL301" s="36">
        <v>8</v>
      </c>
      <c r="AN301" s="34">
        <v>8885</v>
      </c>
      <c r="AO301" s="37" t="s">
        <v>1856</v>
      </c>
      <c r="AQ301" s="38" t="s">
        <v>1857</v>
      </c>
      <c r="AR301" s="38" t="s">
        <v>1858</v>
      </c>
      <c r="AS301" s="38" t="s">
        <v>1859</v>
      </c>
    </row>
    <row r="302" spans="3:45">
      <c r="C302" s="47" t="str">
        <f>VLOOKUP(O302,'mã đối tượng'!$C:$F,4,0)</f>
        <v>N</v>
      </c>
      <c r="D302" s="30" t="s">
        <v>950</v>
      </c>
      <c r="E302" s="30" t="s">
        <v>24</v>
      </c>
      <c r="F302" s="31">
        <v>45889</v>
      </c>
      <c r="G302" s="31">
        <v>45889</v>
      </c>
      <c r="H302" s="32" t="s">
        <v>1178</v>
      </c>
      <c r="I302" s="31">
        <v>45889</v>
      </c>
      <c r="J302" s="41" t="s">
        <v>2058</v>
      </c>
      <c r="L302" s="43" t="s">
        <v>25</v>
      </c>
      <c r="M302" s="32" t="s">
        <v>884</v>
      </c>
      <c r="N302" s="33">
        <v>45889</v>
      </c>
      <c r="O302" s="32" t="s">
        <v>1534</v>
      </c>
      <c r="S302" s="32" t="s">
        <v>2164</v>
      </c>
      <c r="V302" s="32" t="s">
        <v>2164</v>
      </c>
      <c r="Y302" s="32" t="s">
        <v>1536</v>
      </c>
      <c r="AB302" s="30" t="s">
        <v>1854</v>
      </c>
      <c r="AC302" s="30" t="s">
        <v>1855</v>
      </c>
      <c r="AE302" s="34">
        <v>2</v>
      </c>
      <c r="AG302" s="34">
        <v>70950</v>
      </c>
      <c r="AH302" s="46">
        <v>141900</v>
      </c>
      <c r="AL302" s="36">
        <v>8</v>
      </c>
      <c r="AN302" s="34">
        <v>11352</v>
      </c>
      <c r="AO302" s="37" t="s">
        <v>1856</v>
      </c>
      <c r="AQ302" s="38" t="s">
        <v>1857</v>
      </c>
      <c r="AR302" s="38" t="s">
        <v>1858</v>
      </c>
      <c r="AS302" s="38" t="s">
        <v>1859</v>
      </c>
    </row>
    <row r="303" spans="3:45">
      <c r="C303" s="47" t="str">
        <f>VLOOKUP(O303,'mã đối tượng'!$C:$F,4,0)</f>
        <v>N</v>
      </c>
      <c r="D303" s="30" t="s">
        <v>950</v>
      </c>
      <c r="E303" s="30" t="s">
        <v>24</v>
      </c>
      <c r="F303" s="31">
        <v>45889</v>
      </c>
      <c r="G303" s="31">
        <v>45889</v>
      </c>
      <c r="H303" s="32" t="s">
        <v>1178</v>
      </c>
      <c r="I303" s="31">
        <v>45889</v>
      </c>
      <c r="J303" s="41" t="s">
        <v>2058</v>
      </c>
      <c r="L303" s="43" t="s">
        <v>25</v>
      </c>
      <c r="M303" s="32" t="s">
        <v>884</v>
      </c>
      <c r="N303" s="33">
        <v>45889</v>
      </c>
      <c r="O303" s="32" t="s">
        <v>1534</v>
      </c>
      <c r="S303" s="32" t="s">
        <v>2164</v>
      </c>
      <c r="V303" s="32" t="s">
        <v>2164</v>
      </c>
      <c r="Y303" s="32" t="s">
        <v>1539</v>
      </c>
      <c r="AB303" s="30" t="s">
        <v>1854</v>
      </c>
      <c r="AC303" s="30" t="s">
        <v>1855</v>
      </c>
      <c r="AE303" s="34">
        <v>3</v>
      </c>
      <c r="AG303" s="34">
        <v>111058</v>
      </c>
      <c r="AH303" s="46">
        <v>333174</v>
      </c>
      <c r="AL303" s="36">
        <v>8</v>
      </c>
      <c r="AN303" s="34">
        <v>26654</v>
      </c>
      <c r="AO303" s="37" t="s">
        <v>1856</v>
      </c>
      <c r="AQ303" s="38" t="s">
        <v>1857</v>
      </c>
      <c r="AR303" s="38" t="s">
        <v>1858</v>
      </c>
      <c r="AS303" s="38" t="s">
        <v>1859</v>
      </c>
    </row>
    <row r="304" spans="3:45">
      <c r="C304" s="47" t="str">
        <f>VLOOKUP(O304,'mã đối tượng'!$C:$F,4,0)</f>
        <v>N</v>
      </c>
      <c r="D304" s="30" t="s">
        <v>950</v>
      </c>
      <c r="E304" s="30" t="s">
        <v>24</v>
      </c>
      <c r="F304" s="31">
        <v>45889</v>
      </c>
      <c r="G304" s="31">
        <v>45889</v>
      </c>
      <c r="H304" s="32" t="s">
        <v>1178</v>
      </c>
      <c r="I304" s="31">
        <v>45889</v>
      </c>
      <c r="J304" s="41" t="s">
        <v>2058</v>
      </c>
      <c r="L304" s="43" t="s">
        <v>25</v>
      </c>
      <c r="M304" s="32" t="s">
        <v>884</v>
      </c>
      <c r="N304" s="33">
        <v>45889</v>
      </c>
      <c r="O304" s="32" t="s">
        <v>1534</v>
      </c>
      <c r="S304" s="32" t="s">
        <v>2164</v>
      </c>
      <c r="V304" s="32" t="s">
        <v>2164</v>
      </c>
      <c r="Y304" s="32" t="s">
        <v>1533</v>
      </c>
      <c r="AB304" s="30" t="s">
        <v>1854</v>
      </c>
      <c r="AC304" s="30" t="s">
        <v>1855</v>
      </c>
      <c r="AE304" s="34">
        <v>1</v>
      </c>
      <c r="AG304" s="34">
        <v>111606</v>
      </c>
      <c r="AH304" s="46">
        <v>111606</v>
      </c>
      <c r="AL304" s="36">
        <v>8</v>
      </c>
      <c r="AN304" s="34">
        <v>8928</v>
      </c>
      <c r="AO304" s="37" t="s">
        <v>1856</v>
      </c>
      <c r="AQ304" s="38" t="s">
        <v>1857</v>
      </c>
      <c r="AR304" s="38" t="s">
        <v>1858</v>
      </c>
      <c r="AS304" s="38" t="s">
        <v>1859</v>
      </c>
    </row>
    <row r="305" spans="3:45" hidden="1">
      <c r="C305" s="47" t="str">
        <f>VLOOKUP(O305,'mã đối tượng'!$C:$F,4,0)</f>
        <v>B</v>
      </c>
      <c r="D305" s="30" t="s">
        <v>950</v>
      </c>
      <c r="E305" s="30" t="s">
        <v>24</v>
      </c>
      <c r="F305" s="31">
        <v>45889</v>
      </c>
      <c r="G305" s="31">
        <v>45889</v>
      </c>
      <c r="H305" s="32" t="s">
        <v>1095</v>
      </c>
      <c r="I305" s="31">
        <v>45889</v>
      </c>
      <c r="J305" s="41" t="s">
        <v>2059</v>
      </c>
      <c r="L305" s="43" t="s">
        <v>25</v>
      </c>
      <c r="M305" s="32" t="s">
        <v>889</v>
      </c>
      <c r="N305" s="33">
        <v>45889</v>
      </c>
      <c r="O305" s="32" t="s">
        <v>1569</v>
      </c>
      <c r="S305" s="32" t="s">
        <v>2229</v>
      </c>
      <c r="V305" s="32" t="s">
        <v>2229</v>
      </c>
      <c r="Y305" s="32" t="s">
        <v>1539</v>
      </c>
      <c r="AB305" s="30" t="s">
        <v>1854</v>
      </c>
      <c r="AC305" s="30" t="s">
        <v>1855</v>
      </c>
      <c r="AE305" s="34">
        <v>5</v>
      </c>
      <c r="AG305" s="34">
        <v>111058</v>
      </c>
      <c r="AH305" s="46">
        <v>555290</v>
      </c>
      <c r="AL305" s="36">
        <v>8</v>
      </c>
      <c r="AN305" s="34">
        <v>44423</v>
      </c>
      <c r="AO305" s="37" t="s">
        <v>1856</v>
      </c>
      <c r="AQ305" s="38" t="s">
        <v>1857</v>
      </c>
      <c r="AR305" s="38" t="s">
        <v>1858</v>
      </c>
      <c r="AS305" s="38" t="s">
        <v>1859</v>
      </c>
    </row>
    <row r="306" spans="3:45" hidden="1">
      <c r="C306" s="47" t="str">
        <f>VLOOKUP(O306,'mã đối tượng'!$C:$F,4,0)</f>
        <v>B</v>
      </c>
      <c r="D306" s="30" t="s">
        <v>950</v>
      </c>
      <c r="E306" s="30" t="s">
        <v>24</v>
      </c>
      <c r="F306" s="31">
        <v>45889</v>
      </c>
      <c r="G306" s="31">
        <v>45889</v>
      </c>
      <c r="H306" s="32" t="s">
        <v>1223</v>
      </c>
      <c r="I306" s="31">
        <v>45889</v>
      </c>
      <c r="J306" s="41" t="s">
        <v>2060</v>
      </c>
      <c r="L306" s="43" t="s">
        <v>25</v>
      </c>
      <c r="M306" s="32" t="s">
        <v>895</v>
      </c>
      <c r="N306" s="33">
        <v>45889</v>
      </c>
      <c r="O306" s="32" t="s">
        <v>1554</v>
      </c>
      <c r="S306" s="32" t="s">
        <v>2230</v>
      </c>
      <c r="V306" s="32" t="s">
        <v>2230</v>
      </c>
      <c r="Y306" s="32" t="s">
        <v>1539</v>
      </c>
      <c r="AB306" s="30" t="s">
        <v>1854</v>
      </c>
      <c r="AC306" s="30" t="s">
        <v>1855</v>
      </c>
      <c r="AE306" s="34">
        <v>2</v>
      </c>
      <c r="AG306" s="34">
        <v>111058</v>
      </c>
      <c r="AH306" s="46">
        <v>222116</v>
      </c>
      <c r="AL306" s="36">
        <v>8</v>
      </c>
      <c r="AN306" s="34">
        <v>17769</v>
      </c>
      <c r="AO306" s="37" t="s">
        <v>1856</v>
      </c>
      <c r="AQ306" s="38" t="s">
        <v>1857</v>
      </c>
      <c r="AR306" s="38" t="s">
        <v>1858</v>
      </c>
      <c r="AS306" s="38" t="s">
        <v>1859</v>
      </c>
    </row>
    <row r="307" spans="3:45">
      <c r="C307" s="47" t="str">
        <f>VLOOKUP(O307,'mã đối tượng'!$C:$F,4,0)</f>
        <v>N</v>
      </c>
      <c r="D307" s="30" t="s">
        <v>950</v>
      </c>
      <c r="E307" s="30" t="s">
        <v>24</v>
      </c>
      <c r="F307" s="31">
        <v>45889</v>
      </c>
      <c r="G307" s="31">
        <v>45889</v>
      </c>
      <c r="H307" s="32" t="s">
        <v>1277</v>
      </c>
      <c r="I307" s="31">
        <v>45889</v>
      </c>
      <c r="J307" s="41" t="s">
        <v>2061</v>
      </c>
      <c r="L307" s="43" t="s">
        <v>25</v>
      </c>
      <c r="M307" s="32" t="s">
        <v>898</v>
      </c>
      <c r="N307" s="33">
        <v>45889</v>
      </c>
      <c r="O307" s="32" t="s">
        <v>1565</v>
      </c>
      <c r="S307" s="32" t="s">
        <v>2231</v>
      </c>
      <c r="V307" s="32" t="s">
        <v>2231</v>
      </c>
      <c r="Y307" s="32" t="s">
        <v>1533</v>
      </c>
      <c r="AB307" s="30" t="s">
        <v>1854</v>
      </c>
      <c r="AC307" s="30" t="s">
        <v>1855</v>
      </c>
      <c r="AE307" s="34">
        <v>2</v>
      </c>
      <c r="AG307" s="34">
        <v>111606</v>
      </c>
      <c r="AH307" s="46">
        <v>223212</v>
      </c>
      <c r="AL307" s="36">
        <v>8</v>
      </c>
      <c r="AN307" s="34">
        <v>17857</v>
      </c>
      <c r="AO307" s="37" t="s">
        <v>1856</v>
      </c>
      <c r="AQ307" s="38" t="s">
        <v>1857</v>
      </c>
      <c r="AR307" s="38" t="s">
        <v>1858</v>
      </c>
      <c r="AS307" s="38" t="s">
        <v>1859</v>
      </c>
    </row>
    <row r="308" spans="3:45" hidden="1">
      <c r="C308" s="47" t="str">
        <f>VLOOKUP(O308,'mã đối tượng'!$C:$F,4,0)</f>
        <v>B</v>
      </c>
      <c r="D308" s="30" t="s">
        <v>950</v>
      </c>
      <c r="E308" s="30" t="s">
        <v>24</v>
      </c>
      <c r="F308" s="31">
        <v>45889</v>
      </c>
      <c r="G308" s="31">
        <v>45889</v>
      </c>
      <c r="H308" s="32" t="s">
        <v>1219</v>
      </c>
      <c r="I308" s="31">
        <v>45889</v>
      </c>
      <c r="J308" s="41" t="s">
        <v>2062</v>
      </c>
      <c r="L308" s="43" t="s">
        <v>25</v>
      </c>
      <c r="M308" s="32" t="s">
        <v>904</v>
      </c>
      <c r="N308" s="33">
        <v>45889</v>
      </c>
      <c r="O308" s="32" t="s">
        <v>1554</v>
      </c>
      <c r="S308" s="32" t="s">
        <v>2230</v>
      </c>
      <c r="V308" s="32" t="s">
        <v>2230</v>
      </c>
      <c r="Y308" s="32" t="s">
        <v>1539</v>
      </c>
      <c r="AB308" s="30" t="s">
        <v>1854</v>
      </c>
      <c r="AC308" s="30" t="s">
        <v>1855</v>
      </c>
      <c r="AE308" s="34">
        <v>2</v>
      </c>
      <c r="AG308" s="34">
        <v>111058</v>
      </c>
      <c r="AH308" s="46">
        <v>222116</v>
      </c>
      <c r="AL308" s="36">
        <v>8</v>
      </c>
      <c r="AN308" s="34">
        <v>17769</v>
      </c>
      <c r="AO308" s="37" t="s">
        <v>1856</v>
      </c>
      <c r="AQ308" s="38" t="s">
        <v>1857</v>
      </c>
      <c r="AR308" s="38" t="s">
        <v>1858</v>
      </c>
      <c r="AS308" s="38" t="s">
        <v>1859</v>
      </c>
    </row>
    <row r="309" spans="3:45">
      <c r="C309" s="47" t="str">
        <f>VLOOKUP(O309,'mã đối tượng'!$C:$F,4,0)</f>
        <v>N</v>
      </c>
      <c r="D309" s="30" t="s">
        <v>950</v>
      </c>
      <c r="E309" s="30" t="s">
        <v>24</v>
      </c>
      <c r="F309" s="31">
        <v>45889</v>
      </c>
      <c r="G309" s="31">
        <v>45889</v>
      </c>
      <c r="H309" s="32" t="s">
        <v>1184</v>
      </c>
      <c r="I309" s="31">
        <v>45889</v>
      </c>
      <c r="J309" s="41" t="s">
        <v>2063</v>
      </c>
      <c r="L309" s="43" t="s">
        <v>25</v>
      </c>
      <c r="M309" s="32" t="s">
        <v>907</v>
      </c>
      <c r="N309" s="33">
        <v>45889</v>
      </c>
      <c r="O309" s="32" t="s">
        <v>1553</v>
      </c>
      <c r="S309" s="32" t="s">
        <v>2232</v>
      </c>
      <c r="V309" s="32" t="s">
        <v>2232</v>
      </c>
      <c r="Y309" s="32" t="s">
        <v>1539</v>
      </c>
      <c r="AB309" s="30" t="s">
        <v>1854</v>
      </c>
      <c r="AC309" s="30" t="s">
        <v>1855</v>
      </c>
      <c r="AE309" s="34">
        <v>1</v>
      </c>
      <c r="AG309" s="34">
        <v>111058</v>
      </c>
      <c r="AH309" s="46">
        <v>111058</v>
      </c>
      <c r="AL309" s="36">
        <v>8</v>
      </c>
      <c r="AN309" s="34">
        <v>8885</v>
      </c>
      <c r="AO309" s="37" t="s">
        <v>1856</v>
      </c>
      <c r="AQ309" s="38" t="s">
        <v>1857</v>
      </c>
      <c r="AR309" s="38" t="s">
        <v>1858</v>
      </c>
      <c r="AS309" s="38" t="s">
        <v>1859</v>
      </c>
    </row>
    <row r="310" spans="3:45" hidden="1">
      <c r="C310" s="47" t="str">
        <f>VLOOKUP(O310,'mã đối tượng'!$C:$F,4,0)</f>
        <v>B</v>
      </c>
      <c r="D310" s="30" t="s">
        <v>950</v>
      </c>
      <c r="E310" s="30" t="s">
        <v>24</v>
      </c>
      <c r="F310" s="31">
        <v>45889</v>
      </c>
      <c r="G310" s="31">
        <v>45889</v>
      </c>
      <c r="H310" s="32" t="s">
        <v>1212</v>
      </c>
      <c r="I310" s="31">
        <v>45889</v>
      </c>
      <c r="J310" s="41" t="s">
        <v>2064</v>
      </c>
      <c r="L310" s="43" t="s">
        <v>25</v>
      </c>
      <c r="M310" s="32" t="s">
        <v>910</v>
      </c>
      <c r="N310" s="33">
        <v>45889</v>
      </c>
      <c r="O310" s="32" t="s">
        <v>1554</v>
      </c>
      <c r="S310" s="32" t="s">
        <v>1870</v>
      </c>
      <c r="V310" s="32" t="s">
        <v>1870</v>
      </c>
      <c r="Y310" s="32" t="s">
        <v>1538</v>
      </c>
      <c r="AB310" s="30" t="s">
        <v>1854</v>
      </c>
      <c r="AC310" s="30" t="s">
        <v>1855</v>
      </c>
      <c r="AE310" s="34">
        <v>1</v>
      </c>
      <c r="AG310" s="34">
        <v>50182</v>
      </c>
      <c r="AH310" s="46">
        <v>50182</v>
      </c>
      <c r="AL310" s="36">
        <v>8</v>
      </c>
      <c r="AN310" s="34">
        <v>4015</v>
      </c>
      <c r="AO310" s="37" t="s">
        <v>1856</v>
      </c>
      <c r="AQ310" s="38" t="s">
        <v>1857</v>
      </c>
      <c r="AR310" s="38" t="s">
        <v>1858</v>
      </c>
      <c r="AS310" s="38" t="s">
        <v>1859</v>
      </c>
    </row>
    <row r="311" spans="3:45">
      <c r="C311" s="47" t="str">
        <f>VLOOKUP(O311,'mã đối tượng'!$C:$F,4,0)</f>
        <v>N</v>
      </c>
      <c r="D311" s="30" t="s">
        <v>950</v>
      </c>
      <c r="E311" s="30" t="s">
        <v>24</v>
      </c>
      <c r="F311" s="31">
        <v>45889</v>
      </c>
      <c r="G311" s="31">
        <v>45889</v>
      </c>
      <c r="H311" s="32" t="s">
        <v>1077</v>
      </c>
      <c r="I311" s="31">
        <v>45889</v>
      </c>
      <c r="J311" s="41" t="s">
        <v>2065</v>
      </c>
      <c r="L311" s="43" t="s">
        <v>25</v>
      </c>
      <c r="M311" s="32" t="s">
        <v>913</v>
      </c>
      <c r="N311" s="33">
        <v>45889</v>
      </c>
      <c r="O311" s="32" t="s">
        <v>1547</v>
      </c>
      <c r="S311" s="32" t="s">
        <v>2233</v>
      </c>
      <c r="V311" s="32" t="s">
        <v>2233</v>
      </c>
      <c r="Y311" s="32" t="s">
        <v>1536</v>
      </c>
      <c r="AB311" s="30" t="s">
        <v>1854</v>
      </c>
      <c r="AC311" s="30" t="s">
        <v>1855</v>
      </c>
      <c r="AE311" s="34">
        <v>1</v>
      </c>
      <c r="AG311" s="34">
        <v>70950</v>
      </c>
      <c r="AH311" s="46">
        <v>70950</v>
      </c>
      <c r="AL311" s="36">
        <v>8</v>
      </c>
      <c r="AN311" s="34">
        <v>5676</v>
      </c>
      <c r="AO311" s="37" t="s">
        <v>1856</v>
      </c>
      <c r="AQ311" s="38" t="s">
        <v>1857</v>
      </c>
      <c r="AR311" s="38" t="s">
        <v>1858</v>
      </c>
      <c r="AS311" s="38" t="s">
        <v>1859</v>
      </c>
    </row>
    <row r="312" spans="3:45" hidden="1">
      <c r="C312" s="47" t="str">
        <f>VLOOKUP(O312,'mã đối tượng'!$C:$F,4,0)</f>
        <v>B</v>
      </c>
      <c r="D312" s="30" t="s">
        <v>950</v>
      </c>
      <c r="E312" s="30" t="s">
        <v>24</v>
      </c>
      <c r="F312" s="31">
        <v>45889</v>
      </c>
      <c r="G312" s="31">
        <v>45889</v>
      </c>
      <c r="H312" s="32" t="s">
        <v>1252</v>
      </c>
      <c r="I312" s="31">
        <v>45889</v>
      </c>
      <c r="J312" s="41" t="s">
        <v>2066</v>
      </c>
      <c r="L312" s="43" t="s">
        <v>25</v>
      </c>
      <c r="M312" s="32" t="s">
        <v>916</v>
      </c>
      <c r="N312" s="33">
        <v>45889</v>
      </c>
      <c r="O312" s="32" t="s">
        <v>1548</v>
      </c>
      <c r="S312" s="32" t="s">
        <v>2234</v>
      </c>
      <c r="V312" s="32" t="s">
        <v>2234</v>
      </c>
      <c r="Y312" s="32" t="s">
        <v>1539</v>
      </c>
      <c r="AB312" s="30" t="s">
        <v>1854</v>
      </c>
      <c r="AC312" s="30" t="s">
        <v>1855</v>
      </c>
      <c r="AE312" s="34">
        <v>1</v>
      </c>
      <c r="AG312" s="34">
        <v>111058</v>
      </c>
      <c r="AH312" s="46">
        <v>111058</v>
      </c>
      <c r="AL312" s="36">
        <v>8</v>
      </c>
      <c r="AN312" s="34">
        <v>8885</v>
      </c>
      <c r="AO312" s="37" t="s">
        <v>1856</v>
      </c>
      <c r="AQ312" s="38" t="s">
        <v>1857</v>
      </c>
      <c r="AR312" s="38" t="s">
        <v>1858</v>
      </c>
      <c r="AS312" s="38" t="s">
        <v>1859</v>
      </c>
    </row>
    <row r="313" spans="3:45" hidden="1">
      <c r="C313" s="47" t="str">
        <f>VLOOKUP(O313,'mã đối tượng'!$C:$F,4,0)</f>
        <v>B</v>
      </c>
      <c r="D313" s="30" t="s">
        <v>950</v>
      </c>
      <c r="E313" s="30" t="s">
        <v>24</v>
      </c>
      <c r="F313" s="31">
        <v>45889</v>
      </c>
      <c r="G313" s="31">
        <v>45889</v>
      </c>
      <c r="H313" s="32" t="s">
        <v>1392</v>
      </c>
      <c r="I313" s="31">
        <v>45889</v>
      </c>
      <c r="J313" s="41" t="s">
        <v>2067</v>
      </c>
      <c r="L313" s="43" t="s">
        <v>25</v>
      </c>
      <c r="M313" s="32" t="s">
        <v>919</v>
      </c>
      <c r="N313" s="33">
        <v>45889</v>
      </c>
      <c r="O313" s="32" t="s">
        <v>1579</v>
      </c>
      <c r="S313" s="32" t="s">
        <v>2235</v>
      </c>
      <c r="V313" s="32" t="s">
        <v>2235</v>
      </c>
      <c r="Y313" s="32" t="s">
        <v>1539</v>
      </c>
      <c r="AB313" s="30" t="s">
        <v>1854</v>
      </c>
      <c r="AC313" s="30" t="s">
        <v>1855</v>
      </c>
      <c r="AE313" s="34">
        <v>1</v>
      </c>
      <c r="AG313" s="34">
        <v>111058</v>
      </c>
      <c r="AH313" s="46">
        <v>111058</v>
      </c>
      <c r="AL313" s="36">
        <v>8</v>
      </c>
      <c r="AN313" s="34">
        <v>8885</v>
      </c>
      <c r="AO313" s="37" t="s">
        <v>1856</v>
      </c>
      <c r="AQ313" s="38" t="s">
        <v>1857</v>
      </c>
      <c r="AR313" s="38" t="s">
        <v>1858</v>
      </c>
      <c r="AS313" s="38" t="s">
        <v>1859</v>
      </c>
    </row>
    <row r="314" spans="3:45">
      <c r="C314" s="47" t="str">
        <f>VLOOKUP(O314,'mã đối tượng'!$C:$F,4,0)</f>
        <v>N</v>
      </c>
      <c r="D314" s="30" t="s">
        <v>950</v>
      </c>
      <c r="E314" s="30" t="s">
        <v>24</v>
      </c>
      <c r="F314" s="31">
        <v>45889</v>
      </c>
      <c r="G314" s="31">
        <v>45889</v>
      </c>
      <c r="H314" s="32" t="s">
        <v>1074</v>
      </c>
      <c r="I314" s="31">
        <v>45889</v>
      </c>
      <c r="J314" s="41" t="s">
        <v>2068</v>
      </c>
      <c r="L314" s="43" t="s">
        <v>25</v>
      </c>
      <c r="M314" s="32" t="s">
        <v>922</v>
      </c>
      <c r="N314" s="33">
        <v>45889</v>
      </c>
      <c r="O314" s="32" t="s">
        <v>1547</v>
      </c>
      <c r="S314" s="32" t="s">
        <v>2224</v>
      </c>
      <c r="V314" s="32" t="s">
        <v>2224</v>
      </c>
      <c r="Y314" s="32" t="s">
        <v>1539</v>
      </c>
      <c r="AB314" s="30" t="s">
        <v>1854</v>
      </c>
      <c r="AC314" s="30" t="s">
        <v>1855</v>
      </c>
      <c r="AE314" s="34">
        <v>1</v>
      </c>
      <c r="AG314" s="34">
        <v>111058</v>
      </c>
      <c r="AH314" s="46">
        <v>111058</v>
      </c>
      <c r="AL314" s="36">
        <v>8</v>
      </c>
      <c r="AN314" s="34">
        <v>8885</v>
      </c>
      <c r="AO314" s="37" t="s">
        <v>1856</v>
      </c>
      <c r="AQ314" s="38" t="s">
        <v>1857</v>
      </c>
      <c r="AR314" s="38" t="s">
        <v>1858</v>
      </c>
      <c r="AS314" s="38" t="s">
        <v>1859</v>
      </c>
    </row>
    <row r="315" spans="3:45" hidden="1">
      <c r="C315" s="47" t="str">
        <f>VLOOKUP(O315,'mã đối tượng'!$C:$F,4,0)</f>
        <v>B</v>
      </c>
      <c r="D315" s="30" t="s">
        <v>950</v>
      </c>
      <c r="E315" s="30" t="s">
        <v>24</v>
      </c>
      <c r="F315" s="31">
        <v>45889</v>
      </c>
      <c r="G315" s="31">
        <v>45889</v>
      </c>
      <c r="H315" s="32" t="s">
        <v>1022</v>
      </c>
      <c r="I315" s="31">
        <v>45889</v>
      </c>
      <c r="J315" s="41" t="s">
        <v>2069</v>
      </c>
      <c r="L315" s="43" t="s">
        <v>25</v>
      </c>
      <c r="M315" s="32" t="s">
        <v>925</v>
      </c>
      <c r="N315" s="33">
        <v>45889</v>
      </c>
      <c r="O315" s="32" t="s">
        <v>1527</v>
      </c>
      <c r="S315" s="32" t="s">
        <v>2236</v>
      </c>
      <c r="V315" s="32" t="s">
        <v>2236</v>
      </c>
      <c r="Y315" s="32" t="s">
        <v>1546</v>
      </c>
      <c r="AB315" s="30" t="s">
        <v>1854</v>
      </c>
      <c r="AC315" s="30" t="s">
        <v>1855</v>
      </c>
      <c r="AE315" s="34">
        <v>4</v>
      </c>
      <c r="AG315" s="34">
        <v>74250</v>
      </c>
      <c r="AH315" s="46">
        <v>297000</v>
      </c>
      <c r="AL315" s="36">
        <v>8</v>
      </c>
      <c r="AN315" s="34">
        <v>23760</v>
      </c>
      <c r="AO315" s="37" t="s">
        <v>1856</v>
      </c>
      <c r="AQ315" s="38" t="s">
        <v>1857</v>
      </c>
      <c r="AR315" s="38" t="s">
        <v>1858</v>
      </c>
      <c r="AS315" s="38" t="s">
        <v>1859</v>
      </c>
    </row>
    <row r="316" spans="3:45" hidden="1">
      <c r="C316" s="47" t="str">
        <f>VLOOKUP(O316,'mã đối tượng'!$C:$F,4,0)</f>
        <v>B</v>
      </c>
      <c r="D316" s="30" t="s">
        <v>950</v>
      </c>
      <c r="E316" s="30" t="s">
        <v>24</v>
      </c>
      <c r="F316" s="31">
        <v>45889</v>
      </c>
      <c r="G316" s="31">
        <v>45889</v>
      </c>
      <c r="H316" s="32" t="s">
        <v>1022</v>
      </c>
      <c r="I316" s="31">
        <v>45889</v>
      </c>
      <c r="J316" s="41" t="s">
        <v>2069</v>
      </c>
      <c r="L316" s="43" t="s">
        <v>25</v>
      </c>
      <c r="M316" s="32" t="s">
        <v>925</v>
      </c>
      <c r="N316" s="33">
        <v>45889</v>
      </c>
      <c r="O316" s="32" t="s">
        <v>1527</v>
      </c>
      <c r="S316" s="32" t="s">
        <v>2236</v>
      </c>
      <c r="V316" s="32" t="s">
        <v>2236</v>
      </c>
      <c r="Y316" s="32" t="s">
        <v>1529</v>
      </c>
      <c r="AB316" s="30" t="s">
        <v>1854</v>
      </c>
      <c r="AC316" s="30" t="s">
        <v>1855</v>
      </c>
      <c r="AE316" s="34">
        <v>2</v>
      </c>
      <c r="AG316" s="34">
        <v>55595</v>
      </c>
      <c r="AH316" s="46">
        <v>111190</v>
      </c>
      <c r="AL316" s="36">
        <v>8</v>
      </c>
      <c r="AN316" s="34">
        <v>8895</v>
      </c>
      <c r="AO316" s="37" t="s">
        <v>1856</v>
      </c>
      <c r="AQ316" s="38" t="s">
        <v>1857</v>
      </c>
      <c r="AR316" s="38" t="s">
        <v>1858</v>
      </c>
      <c r="AS316" s="38" t="s">
        <v>1859</v>
      </c>
    </row>
    <row r="317" spans="3:45" hidden="1">
      <c r="C317" s="47" t="str">
        <f>VLOOKUP(O317,'mã đối tượng'!$C:$F,4,0)</f>
        <v>B</v>
      </c>
      <c r="D317" s="30" t="s">
        <v>950</v>
      </c>
      <c r="E317" s="30" t="s">
        <v>24</v>
      </c>
      <c r="F317" s="31">
        <v>45889</v>
      </c>
      <c r="G317" s="31">
        <v>45889</v>
      </c>
      <c r="H317" s="32" t="s">
        <v>1022</v>
      </c>
      <c r="I317" s="31">
        <v>45889</v>
      </c>
      <c r="J317" s="41" t="s">
        <v>2069</v>
      </c>
      <c r="L317" s="43" t="s">
        <v>25</v>
      </c>
      <c r="M317" s="32" t="s">
        <v>925</v>
      </c>
      <c r="N317" s="33">
        <v>45889</v>
      </c>
      <c r="O317" s="32" t="s">
        <v>1527</v>
      </c>
      <c r="S317" s="32" t="s">
        <v>2236</v>
      </c>
      <c r="V317" s="32" t="s">
        <v>2236</v>
      </c>
      <c r="Y317" s="32" t="s">
        <v>1538</v>
      </c>
      <c r="AB317" s="30" t="s">
        <v>1854</v>
      </c>
      <c r="AC317" s="30" t="s">
        <v>1855</v>
      </c>
      <c r="AE317" s="34">
        <v>7</v>
      </c>
      <c r="AG317" s="34">
        <v>50182</v>
      </c>
      <c r="AH317" s="46">
        <v>351274</v>
      </c>
      <c r="AL317" s="36">
        <v>8</v>
      </c>
      <c r="AN317" s="34">
        <v>28102</v>
      </c>
      <c r="AO317" s="37" t="s">
        <v>1856</v>
      </c>
      <c r="AQ317" s="38" t="s">
        <v>1857</v>
      </c>
      <c r="AR317" s="38" t="s">
        <v>1858</v>
      </c>
      <c r="AS317" s="38" t="s">
        <v>1859</v>
      </c>
    </row>
    <row r="318" spans="3:45">
      <c r="C318" s="47" t="str">
        <f>VLOOKUP(O318,'mã đối tượng'!$C:$F,4,0)</f>
        <v>N</v>
      </c>
      <c r="D318" s="30" t="s">
        <v>950</v>
      </c>
      <c r="E318" s="30" t="s">
        <v>24</v>
      </c>
      <c r="F318" s="31">
        <v>45889</v>
      </c>
      <c r="G318" s="31">
        <v>45889</v>
      </c>
      <c r="H318" s="32" t="s">
        <v>1370</v>
      </c>
      <c r="I318" s="31">
        <v>45889</v>
      </c>
      <c r="J318" s="41" t="s">
        <v>2070</v>
      </c>
      <c r="L318" s="43" t="s">
        <v>25</v>
      </c>
      <c r="M318" s="32" t="s">
        <v>930</v>
      </c>
      <c r="N318" s="33">
        <v>45889</v>
      </c>
      <c r="O318" s="32" t="s">
        <v>1534</v>
      </c>
      <c r="S318" s="32" t="s">
        <v>2237</v>
      </c>
      <c r="V318" s="32" t="s">
        <v>2237</v>
      </c>
      <c r="Y318" s="32" t="s">
        <v>1536</v>
      </c>
      <c r="AB318" s="30" t="s">
        <v>1854</v>
      </c>
      <c r="AC318" s="30" t="s">
        <v>1855</v>
      </c>
      <c r="AE318" s="34">
        <v>2</v>
      </c>
      <c r="AG318" s="34">
        <v>70950</v>
      </c>
      <c r="AH318" s="46">
        <v>141900</v>
      </c>
      <c r="AL318" s="36">
        <v>8</v>
      </c>
      <c r="AN318" s="34">
        <v>11352</v>
      </c>
      <c r="AO318" s="37" t="s">
        <v>1856</v>
      </c>
      <c r="AQ318" s="38" t="s">
        <v>1857</v>
      </c>
      <c r="AR318" s="38" t="s">
        <v>1858</v>
      </c>
      <c r="AS318" s="38" t="s">
        <v>1859</v>
      </c>
    </row>
    <row r="319" spans="3:45">
      <c r="C319" s="47" t="str">
        <f>VLOOKUP(O319,'mã đối tượng'!$C:$F,4,0)</f>
        <v>N</v>
      </c>
      <c r="D319" s="30" t="s">
        <v>950</v>
      </c>
      <c r="E319" s="30" t="s">
        <v>24</v>
      </c>
      <c r="F319" s="31">
        <v>45889</v>
      </c>
      <c r="G319" s="31">
        <v>45889</v>
      </c>
      <c r="H319" s="32" t="s">
        <v>1370</v>
      </c>
      <c r="I319" s="31">
        <v>45889</v>
      </c>
      <c r="J319" s="41" t="s">
        <v>2070</v>
      </c>
      <c r="L319" s="43" t="s">
        <v>25</v>
      </c>
      <c r="M319" s="32" t="s">
        <v>930</v>
      </c>
      <c r="N319" s="33">
        <v>45889</v>
      </c>
      <c r="O319" s="32" t="s">
        <v>1534</v>
      </c>
      <c r="S319" s="32" t="s">
        <v>2237</v>
      </c>
      <c r="V319" s="32" t="s">
        <v>2237</v>
      </c>
      <c r="Y319" s="32" t="s">
        <v>1546</v>
      </c>
      <c r="AB319" s="30" t="s">
        <v>1854</v>
      </c>
      <c r="AC319" s="30" t="s">
        <v>1855</v>
      </c>
      <c r="AE319" s="34">
        <v>2</v>
      </c>
      <c r="AG319" s="34">
        <v>74250</v>
      </c>
      <c r="AH319" s="46">
        <v>148500</v>
      </c>
      <c r="AL319" s="36">
        <v>8</v>
      </c>
      <c r="AN319" s="34">
        <v>11880</v>
      </c>
      <c r="AO319" s="37" t="s">
        <v>1856</v>
      </c>
      <c r="AQ319" s="38" t="s">
        <v>1857</v>
      </c>
      <c r="AR319" s="38" t="s">
        <v>1858</v>
      </c>
      <c r="AS319" s="38" t="s">
        <v>1859</v>
      </c>
    </row>
    <row r="320" spans="3:45">
      <c r="C320" s="47" t="str">
        <f>VLOOKUP(O320,'mã đối tượng'!$C:$F,4,0)</f>
        <v>N</v>
      </c>
      <c r="D320" s="30" t="s">
        <v>950</v>
      </c>
      <c r="E320" s="30" t="s">
        <v>24</v>
      </c>
      <c r="F320" s="31">
        <v>45889</v>
      </c>
      <c r="G320" s="31">
        <v>45889</v>
      </c>
      <c r="H320" s="32" t="s">
        <v>1370</v>
      </c>
      <c r="I320" s="31">
        <v>45889</v>
      </c>
      <c r="J320" s="41" t="s">
        <v>2070</v>
      </c>
      <c r="L320" s="43" t="s">
        <v>25</v>
      </c>
      <c r="M320" s="32" t="s">
        <v>930</v>
      </c>
      <c r="N320" s="33">
        <v>45889</v>
      </c>
      <c r="O320" s="32" t="s">
        <v>1534</v>
      </c>
      <c r="S320" s="32" t="s">
        <v>2237</v>
      </c>
      <c r="V320" s="32" t="s">
        <v>2237</v>
      </c>
      <c r="Y320" s="32" t="s">
        <v>1533</v>
      </c>
      <c r="AB320" s="30" t="s">
        <v>1854</v>
      </c>
      <c r="AC320" s="30" t="s">
        <v>1855</v>
      </c>
      <c r="AE320" s="34">
        <v>1</v>
      </c>
      <c r="AG320" s="34">
        <v>111606</v>
      </c>
      <c r="AH320" s="46">
        <v>111606</v>
      </c>
      <c r="AL320" s="36">
        <v>8</v>
      </c>
      <c r="AN320" s="34">
        <v>8928</v>
      </c>
      <c r="AO320" s="37" t="s">
        <v>1856</v>
      </c>
      <c r="AQ320" s="38" t="s">
        <v>1857</v>
      </c>
      <c r="AR320" s="38" t="s">
        <v>1858</v>
      </c>
      <c r="AS320" s="38" t="s">
        <v>1859</v>
      </c>
    </row>
    <row r="321" spans="3:45">
      <c r="C321" s="47" t="str">
        <f>VLOOKUP(O321,'mã đối tượng'!$C:$F,4,0)</f>
        <v>N</v>
      </c>
      <c r="D321" s="30" t="s">
        <v>950</v>
      </c>
      <c r="E321" s="30" t="s">
        <v>24</v>
      </c>
      <c r="F321" s="31">
        <v>45889</v>
      </c>
      <c r="G321" s="31">
        <v>45889</v>
      </c>
      <c r="H321" s="32" t="s">
        <v>1370</v>
      </c>
      <c r="I321" s="31">
        <v>45889</v>
      </c>
      <c r="J321" s="41" t="s">
        <v>2070</v>
      </c>
      <c r="L321" s="43" t="s">
        <v>25</v>
      </c>
      <c r="M321" s="32" t="s">
        <v>930</v>
      </c>
      <c r="N321" s="33">
        <v>45889</v>
      </c>
      <c r="O321" s="32" t="s">
        <v>1534</v>
      </c>
      <c r="S321" s="32" t="s">
        <v>2237</v>
      </c>
      <c r="V321" s="32" t="s">
        <v>2237</v>
      </c>
      <c r="Y321" s="32" t="s">
        <v>1539</v>
      </c>
      <c r="AB321" s="30" t="s">
        <v>1854</v>
      </c>
      <c r="AC321" s="30" t="s">
        <v>1855</v>
      </c>
      <c r="AE321" s="34">
        <v>1</v>
      </c>
      <c r="AG321" s="34">
        <v>111058</v>
      </c>
      <c r="AH321" s="46">
        <v>111058</v>
      </c>
      <c r="AL321" s="36">
        <v>8</v>
      </c>
      <c r="AN321" s="34">
        <v>8885</v>
      </c>
      <c r="AO321" s="37" t="s">
        <v>1856</v>
      </c>
      <c r="AQ321" s="38" t="s">
        <v>1857</v>
      </c>
      <c r="AR321" s="38" t="s">
        <v>1858</v>
      </c>
      <c r="AS321" s="38" t="s">
        <v>1859</v>
      </c>
    </row>
    <row r="322" spans="3:45" hidden="1">
      <c r="C322" s="47" t="str">
        <f>VLOOKUP(O322,'mã đối tượng'!$C:$F,4,0)</f>
        <v>B</v>
      </c>
      <c r="D322" s="30" t="s">
        <v>950</v>
      </c>
      <c r="E322" s="30" t="s">
        <v>24</v>
      </c>
      <c r="F322" s="31">
        <v>45889</v>
      </c>
      <c r="G322" s="31">
        <v>45889</v>
      </c>
      <c r="H322" s="32" t="s">
        <v>1296</v>
      </c>
      <c r="I322" s="31">
        <v>45889</v>
      </c>
      <c r="J322" s="41" t="s">
        <v>2071</v>
      </c>
      <c r="L322" s="43" t="s">
        <v>25</v>
      </c>
      <c r="M322" s="32" t="s">
        <v>935</v>
      </c>
      <c r="N322" s="33">
        <v>45889</v>
      </c>
      <c r="O322" s="32" t="s">
        <v>1579</v>
      </c>
      <c r="S322" s="32" t="s">
        <v>1867</v>
      </c>
      <c r="V322" s="32" t="s">
        <v>1867</v>
      </c>
      <c r="Y322" s="32" t="s">
        <v>1539</v>
      </c>
      <c r="AB322" s="30" t="s">
        <v>1854</v>
      </c>
      <c r="AC322" s="30" t="s">
        <v>1855</v>
      </c>
      <c r="AE322" s="34">
        <v>6</v>
      </c>
      <c r="AG322" s="34">
        <v>111058</v>
      </c>
      <c r="AH322" s="46">
        <v>666348</v>
      </c>
      <c r="AL322" s="36">
        <v>8</v>
      </c>
      <c r="AN322" s="34">
        <v>53308</v>
      </c>
      <c r="AO322" s="37" t="s">
        <v>1856</v>
      </c>
      <c r="AQ322" s="38" t="s">
        <v>1857</v>
      </c>
      <c r="AR322" s="38" t="s">
        <v>1858</v>
      </c>
      <c r="AS322" s="38" t="s">
        <v>1859</v>
      </c>
    </row>
    <row r="323" spans="3:45" hidden="1">
      <c r="C323" s="47" t="str">
        <f>VLOOKUP(O323,'mã đối tượng'!$C:$F,4,0)</f>
        <v>B</v>
      </c>
      <c r="D323" s="30" t="s">
        <v>950</v>
      </c>
      <c r="E323" s="30" t="s">
        <v>24</v>
      </c>
      <c r="F323" s="31">
        <v>45889</v>
      </c>
      <c r="G323" s="31">
        <v>45889</v>
      </c>
      <c r="H323" s="32" t="s">
        <v>987</v>
      </c>
      <c r="I323" s="31">
        <v>45889</v>
      </c>
      <c r="J323" s="41" t="s">
        <v>2072</v>
      </c>
      <c r="L323" s="43" t="s">
        <v>25</v>
      </c>
      <c r="M323" s="32" t="s">
        <v>938</v>
      </c>
      <c r="N323" s="33">
        <v>45889</v>
      </c>
      <c r="O323" s="32" t="s">
        <v>1544</v>
      </c>
      <c r="S323" s="32" t="s">
        <v>2238</v>
      </c>
      <c r="V323" s="32" t="s">
        <v>2238</v>
      </c>
      <c r="Y323" s="32" t="s">
        <v>1541</v>
      </c>
      <c r="AB323" s="30" t="s">
        <v>1854</v>
      </c>
      <c r="AC323" s="30" t="s">
        <v>1855</v>
      </c>
      <c r="AE323" s="34">
        <v>5</v>
      </c>
      <c r="AG323" s="34">
        <v>73431</v>
      </c>
      <c r="AH323" s="46">
        <v>367155</v>
      </c>
      <c r="AL323" s="36">
        <v>8</v>
      </c>
      <c r="AN323" s="34">
        <v>29372</v>
      </c>
      <c r="AO323" s="37" t="s">
        <v>1856</v>
      </c>
      <c r="AQ323" s="38" t="s">
        <v>1857</v>
      </c>
      <c r="AR323" s="38" t="s">
        <v>1858</v>
      </c>
      <c r="AS323" s="38" t="s">
        <v>1859</v>
      </c>
    </row>
    <row r="324" spans="3:45" hidden="1">
      <c r="C324" s="47" t="str">
        <f>VLOOKUP(O324,'mã đối tượng'!$C:$F,4,0)</f>
        <v>B</v>
      </c>
      <c r="D324" s="30" t="s">
        <v>950</v>
      </c>
      <c r="E324" s="30" t="s">
        <v>24</v>
      </c>
      <c r="F324" s="31">
        <v>45889</v>
      </c>
      <c r="G324" s="31">
        <v>45889</v>
      </c>
      <c r="H324" s="32" t="s">
        <v>1494</v>
      </c>
      <c r="I324" s="31">
        <v>45889</v>
      </c>
      <c r="J324" s="41" t="s">
        <v>2073</v>
      </c>
      <c r="L324" s="43" t="s">
        <v>25</v>
      </c>
      <c r="M324" s="32" t="s">
        <v>943</v>
      </c>
      <c r="N324" s="33">
        <v>45889</v>
      </c>
      <c r="O324" s="32" t="s">
        <v>1548</v>
      </c>
      <c r="S324" s="32" t="s">
        <v>2220</v>
      </c>
      <c r="V324" s="32" t="s">
        <v>2220</v>
      </c>
      <c r="Y324" s="32" t="s">
        <v>1537</v>
      </c>
      <c r="AB324" s="30" t="s">
        <v>1854</v>
      </c>
      <c r="AC324" s="30" t="s">
        <v>1855</v>
      </c>
      <c r="AE324" s="34">
        <v>2</v>
      </c>
      <c r="AG324" s="34">
        <v>46000</v>
      </c>
      <c r="AH324" s="46">
        <v>92000</v>
      </c>
      <c r="AL324" s="36">
        <v>8</v>
      </c>
      <c r="AN324" s="34">
        <v>7360</v>
      </c>
      <c r="AO324" s="37" t="s">
        <v>1856</v>
      </c>
      <c r="AQ324" s="38" t="s">
        <v>1857</v>
      </c>
      <c r="AR324" s="38" t="s">
        <v>1858</v>
      </c>
      <c r="AS324" s="38" t="s">
        <v>1859</v>
      </c>
    </row>
    <row r="325" spans="3:45">
      <c r="C325" s="47" t="str">
        <f>VLOOKUP(O325,'mã đối tượng'!$C:$F,4,0)</f>
        <v>N</v>
      </c>
      <c r="D325" s="30" t="s">
        <v>950</v>
      </c>
      <c r="E325" s="30" t="s">
        <v>24</v>
      </c>
      <c r="F325" s="31">
        <v>45889</v>
      </c>
      <c r="G325" s="31">
        <v>45889</v>
      </c>
      <c r="H325" s="32" t="s">
        <v>1235</v>
      </c>
      <c r="I325" s="31">
        <v>45889</v>
      </c>
      <c r="J325" s="41" t="s">
        <v>2074</v>
      </c>
      <c r="L325" s="43" t="s">
        <v>25</v>
      </c>
      <c r="M325" s="32" t="s">
        <v>946</v>
      </c>
      <c r="N325" s="33">
        <v>45889</v>
      </c>
      <c r="O325" s="32" t="s">
        <v>1547</v>
      </c>
      <c r="S325" s="32" t="s">
        <v>2239</v>
      </c>
      <c r="V325" s="32" t="s">
        <v>2239</v>
      </c>
      <c r="Y325" s="32" t="s">
        <v>1536</v>
      </c>
      <c r="AB325" s="30" t="s">
        <v>1854</v>
      </c>
      <c r="AC325" s="30" t="s">
        <v>1855</v>
      </c>
      <c r="AE325" s="34">
        <v>4</v>
      </c>
      <c r="AG325" s="34">
        <v>70950</v>
      </c>
      <c r="AH325" s="46">
        <v>283800</v>
      </c>
      <c r="AL325" s="36">
        <v>8</v>
      </c>
      <c r="AN325" s="34">
        <v>22704</v>
      </c>
      <c r="AO325" s="37" t="s">
        <v>1856</v>
      </c>
      <c r="AQ325" s="38" t="s">
        <v>1857</v>
      </c>
      <c r="AR325" s="38" t="s">
        <v>1858</v>
      </c>
      <c r="AS325" s="38" t="s">
        <v>1859</v>
      </c>
    </row>
    <row r="326" spans="3:45">
      <c r="C326" s="47" t="str">
        <f>VLOOKUP(O326,'mã đối tượng'!$C:$F,4,0)</f>
        <v>N</v>
      </c>
      <c r="D326" s="30" t="s">
        <v>950</v>
      </c>
      <c r="E326" s="30" t="s">
        <v>24</v>
      </c>
      <c r="F326" s="31">
        <v>45889</v>
      </c>
      <c r="G326" s="31">
        <v>45889</v>
      </c>
      <c r="H326" s="32" t="s">
        <v>1235</v>
      </c>
      <c r="I326" s="31">
        <v>45889</v>
      </c>
      <c r="J326" s="41" t="s">
        <v>2074</v>
      </c>
      <c r="L326" s="43" t="s">
        <v>25</v>
      </c>
      <c r="M326" s="32" t="s">
        <v>946</v>
      </c>
      <c r="N326" s="33">
        <v>45889</v>
      </c>
      <c r="O326" s="32" t="s">
        <v>1547</v>
      </c>
      <c r="S326" s="32" t="s">
        <v>2239</v>
      </c>
      <c r="V326" s="32" t="s">
        <v>2239</v>
      </c>
      <c r="Y326" s="32" t="s">
        <v>1546</v>
      </c>
      <c r="AB326" s="30" t="s">
        <v>1854</v>
      </c>
      <c r="AC326" s="30" t="s">
        <v>1855</v>
      </c>
      <c r="AE326" s="34">
        <v>4</v>
      </c>
      <c r="AG326" s="34">
        <v>74250</v>
      </c>
      <c r="AH326" s="46">
        <v>297000</v>
      </c>
      <c r="AL326" s="36">
        <v>8</v>
      </c>
      <c r="AN326" s="34">
        <v>23760</v>
      </c>
      <c r="AO326" s="37" t="s">
        <v>1856</v>
      </c>
      <c r="AQ326" s="38" t="s">
        <v>1857</v>
      </c>
      <c r="AR326" s="38" t="s">
        <v>1858</v>
      </c>
      <c r="AS326" s="38" t="s">
        <v>1859</v>
      </c>
    </row>
  </sheetData>
  <sheetProtection selectLockedCells="1" selectUnlockedCells="1"/>
  <autoFilter ref="A1:HX326">
    <filterColumn colId="2">
      <filters>
        <filter val="N"/>
      </filters>
    </filterColumn>
  </autoFilter>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326">
      <formula1>"0,1"</formula1>
    </dataValidation>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type="list" allowBlank="1" showInputMessage="1" showErrorMessage="1" promptTitle="MISA SME.NET" prompt="Nhập Kiêm phiếu nhập kho._x000a_Nhập 1 hoặc để trống: Kiêm phiếu nhập kho_x000a_Nhập 0: Không kiêm phiếu nhập kho" sqref="E2:E326">
      <formula1>"0,1"</formula1>
    </dataValidation>
    <dataValidation showInputMessage="1" showErrorMessage="1" errorTitle="MISA SME.NET 2012" error="Mã hàng không được để trống!" promptTitle="MISA SME.NET" prompt="Nhập Tài khoản trả lại/Tài khoản nợ_x000a_Tối đa 20 ký tự" sqref="AB2:AB326"/>
    <dataValidation showInputMessage="1" showErrorMessage="1" errorTitle="MISA SME.NET 2012" error="Mã hàng không được để trống!" promptTitle="MISA SME.NET" prompt="Nhập Tài khoản công nợ/Tài khoản tiền/Tài khoản có_x000a_Tối đa 20 ký tự" sqref="AC2:AC326"/>
    <dataValidation allowBlank="1" showInputMessage="1" promptTitle="MISA SME.NET" prompt="Nhập Tài khoản thuế giá trị gia tăng._x000a_Lưu ý chỉ nhập với Hình thức bán hàng là (Bán hàng hóa dịch vụ)" sqref="AO1:AO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Đơn giá_x000a_Tối đa 14 ký tự." sqref="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AG1:AG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Số hóa đơn._x000a_Tối đa 25 ký tự." sqref="WVU1:WVU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JI1:JI1048576 M1:M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Số phiếu nhập_x000a_Tối đa 20 ký tự._x000a_Lưu ý: Chỉ nhập với trả lại hàng bán kiêm phiếu nhập." sqref="J1:J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WVR1:WVR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Diễn giải phiếu nhập._x000a_Tối đa 255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AS1:AS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WXA1:WXA1048576"/>
    <dataValidation allowBlank="1" showInputMessage="1" showErrorMessage="1" promptTitle="MISA SME.NET" prompt="Nhập Tài khoản kho._x000a_Lưu ý: Chỉ nhập với trả lại hàng bán kiêm phiếu nhập." sqref="AR1:AR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WWZ1:WWZ1048576"/>
    <dataValidation allowBlank="1" showInputMessage="1" showErrorMessage="1" promptTitle="MISA SME.NET" prompt="Nhập Mã kho._x000a_Lưu ý: Chỉ nhập với trả lại hàng bán kiêm phiếu nhập." sqref="AQ1:AQ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WWY1:WWY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D10" sqref="D10"/>
    </sheetView>
  </sheetViews>
  <sheetFormatPr defaultRowHeight="15"/>
  <cols>
    <col min="1" max="1" width="23.75" style="13" customWidth="1"/>
    <col min="2" max="2" width="11.25" style="13" customWidth="1"/>
    <col min="3" max="3" width="8.375" style="13" customWidth="1"/>
    <col min="4" max="4" width="70.125" style="13" bestFit="1" customWidth="1"/>
    <col min="5" max="5" width="23.75" style="13" customWidth="1"/>
    <col min="6" max="6" width="8.375" style="13" customWidth="1"/>
    <col min="7" max="7" width="12" style="13" bestFit="1" customWidth="1"/>
    <col min="8" max="16384" width="9" style="13"/>
  </cols>
  <sheetData>
    <row r="1" spans="1:7" ht="21">
      <c r="A1" s="12" t="s">
        <v>1526</v>
      </c>
      <c r="B1" s="11" t="s">
        <v>1582</v>
      </c>
      <c r="C1" s="11" t="s">
        <v>1583</v>
      </c>
      <c r="D1" s="11" t="s">
        <v>1584</v>
      </c>
      <c r="E1" s="12" t="s">
        <v>1526</v>
      </c>
    </row>
    <row r="2" spans="1:7">
      <c r="A2" s="15" t="s">
        <v>157</v>
      </c>
      <c r="B2" s="14"/>
      <c r="C2" s="14" t="s">
        <v>1534</v>
      </c>
      <c r="D2" s="14" t="s">
        <v>1585</v>
      </c>
      <c r="E2" s="15" t="s">
        <v>157</v>
      </c>
      <c r="F2" s="13" t="s">
        <v>1535</v>
      </c>
    </row>
    <row r="3" spans="1:7">
      <c r="A3" s="14" t="s">
        <v>1551</v>
      </c>
      <c r="B3" s="14" t="s">
        <v>1586</v>
      </c>
      <c r="C3" s="14" t="s">
        <v>1552</v>
      </c>
      <c r="D3" s="14" t="s">
        <v>1587</v>
      </c>
      <c r="E3" s="14" t="s">
        <v>1551</v>
      </c>
      <c r="F3" s="16" t="s">
        <v>1528</v>
      </c>
      <c r="G3" s="16" t="s">
        <v>1588</v>
      </c>
    </row>
    <row r="4" spans="1:7">
      <c r="A4" s="14" t="s">
        <v>76</v>
      </c>
      <c r="B4" s="14" t="s">
        <v>1589</v>
      </c>
      <c r="C4" s="14" t="s">
        <v>1548</v>
      </c>
      <c r="D4" s="14" t="s">
        <v>1590</v>
      </c>
      <c r="E4" s="14" t="s">
        <v>76</v>
      </c>
      <c r="F4" s="16" t="s">
        <v>1528</v>
      </c>
      <c r="G4" s="16" t="s">
        <v>1591</v>
      </c>
    </row>
    <row r="5" spans="1:7">
      <c r="A5" s="14" t="s">
        <v>244</v>
      </c>
      <c r="B5" s="14" t="s">
        <v>1592</v>
      </c>
      <c r="C5" s="14" t="s">
        <v>1560</v>
      </c>
      <c r="D5" s="14" t="s">
        <v>1593</v>
      </c>
      <c r="E5" s="14" t="s">
        <v>244</v>
      </c>
      <c r="F5" s="16" t="s">
        <v>1528</v>
      </c>
      <c r="G5" s="17" t="s">
        <v>1594</v>
      </c>
    </row>
    <row r="6" spans="1:7">
      <c r="A6" s="14" t="s">
        <v>109</v>
      </c>
      <c r="B6" s="14" t="s">
        <v>1595</v>
      </c>
      <c r="C6" s="14" t="s">
        <v>1550</v>
      </c>
      <c r="D6" s="14" t="s">
        <v>1596</v>
      </c>
      <c r="E6" s="14" t="s">
        <v>109</v>
      </c>
      <c r="F6" s="17" t="s">
        <v>1528</v>
      </c>
      <c r="G6" s="17" t="s">
        <v>1597</v>
      </c>
    </row>
    <row r="7" spans="1:7">
      <c r="A7" s="14" t="s">
        <v>231</v>
      </c>
      <c r="B7" s="14" t="s">
        <v>1598</v>
      </c>
      <c r="C7" s="14" t="s">
        <v>1554</v>
      </c>
      <c r="D7" s="14" t="s">
        <v>1599</v>
      </c>
      <c r="E7" s="14" t="s">
        <v>231</v>
      </c>
      <c r="F7" s="17" t="s">
        <v>1528</v>
      </c>
      <c r="G7" s="17" t="s">
        <v>1600</v>
      </c>
    </row>
    <row r="8" spans="1:7">
      <c r="A8" s="14" t="s">
        <v>31</v>
      </c>
      <c r="B8" s="14" t="s">
        <v>1601</v>
      </c>
      <c r="C8" s="14" t="s">
        <v>1527</v>
      </c>
      <c r="D8" s="14" t="s">
        <v>1602</v>
      </c>
      <c r="E8" s="14" t="s">
        <v>31</v>
      </c>
      <c r="F8" s="17" t="s">
        <v>1528</v>
      </c>
      <c r="G8" s="17" t="s">
        <v>1603</v>
      </c>
    </row>
    <row r="9" spans="1:7">
      <c r="A9" s="14" t="s">
        <v>1607</v>
      </c>
      <c r="B9" s="14" t="s">
        <v>1604</v>
      </c>
      <c r="C9" s="14" t="s">
        <v>1605</v>
      </c>
      <c r="D9" s="14" t="s">
        <v>1606</v>
      </c>
      <c r="E9" s="14" t="s">
        <v>1607</v>
      </c>
      <c r="F9" s="17" t="s">
        <v>1535</v>
      </c>
      <c r="G9" s="17" t="s">
        <v>1608</v>
      </c>
    </row>
    <row r="10" spans="1:7">
      <c r="A10" s="14" t="s">
        <v>279</v>
      </c>
      <c r="B10" s="14" t="s">
        <v>1609</v>
      </c>
      <c r="C10" s="14" t="s">
        <v>1547</v>
      </c>
      <c r="D10" s="14" t="s">
        <v>1610</v>
      </c>
      <c r="E10" s="14" t="s">
        <v>279</v>
      </c>
      <c r="F10" s="17" t="s">
        <v>1535</v>
      </c>
      <c r="G10" s="17" t="s">
        <v>1611</v>
      </c>
    </row>
    <row r="11" spans="1:7">
      <c r="A11" s="14" t="s">
        <v>95</v>
      </c>
      <c r="B11" s="14" t="s">
        <v>1612</v>
      </c>
      <c r="C11" s="14" t="s">
        <v>1553</v>
      </c>
      <c r="D11" s="14" t="s">
        <v>1613</v>
      </c>
      <c r="E11" s="14" t="s">
        <v>95</v>
      </c>
      <c r="F11" s="17" t="s">
        <v>1535</v>
      </c>
      <c r="G11" s="17" t="s">
        <v>1614</v>
      </c>
    </row>
    <row r="12" spans="1:7">
      <c r="A12" s="14" t="s">
        <v>1566</v>
      </c>
      <c r="B12" s="14" t="s">
        <v>1615</v>
      </c>
      <c r="C12" s="14" t="s">
        <v>1567</v>
      </c>
      <c r="D12" s="14" t="s">
        <v>1616</v>
      </c>
      <c r="E12" s="14" t="s">
        <v>1566</v>
      </c>
      <c r="F12" s="17" t="s">
        <v>1535</v>
      </c>
      <c r="G12" s="17" t="s">
        <v>1617</v>
      </c>
    </row>
    <row r="13" spans="1:7">
      <c r="A13" s="14" t="s">
        <v>715</v>
      </c>
      <c r="B13" s="14" t="s">
        <v>1618</v>
      </c>
      <c r="C13" s="14" t="s">
        <v>1619</v>
      </c>
      <c r="D13" s="14" t="s">
        <v>1620</v>
      </c>
      <c r="E13" s="14" t="s">
        <v>715</v>
      </c>
      <c r="F13" s="17" t="s">
        <v>1535</v>
      </c>
      <c r="G13" s="17" t="s">
        <v>1621</v>
      </c>
    </row>
    <row r="14" spans="1:7">
      <c r="A14" s="14" t="s">
        <v>188</v>
      </c>
      <c r="B14" s="14" t="s">
        <v>1622</v>
      </c>
      <c r="C14" s="14" t="s">
        <v>1558</v>
      </c>
      <c r="D14" s="14" t="s">
        <v>1623</v>
      </c>
      <c r="E14" s="14" t="s">
        <v>188</v>
      </c>
      <c r="F14" s="17" t="s">
        <v>1535</v>
      </c>
      <c r="G14" s="17" t="s">
        <v>1624</v>
      </c>
    </row>
    <row r="15" spans="1:7">
      <c r="A15" s="14" t="s">
        <v>1628</v>
      </c>
      <c r="B15" s="14" t="s">
        <v>1625</v>
      </c>
      <c r="C15" s="14" t="s">
        <v>1626</v>
      </c>
      <c r="D15" s="14" t="s">
        <v>1627</v>
      </c>
      <c r="E15" s="14" t="s">
        <v>1628</v>
      </c>
      <c r="F15" s="17" t="s">
        <v>1535</v>
      </c>
      <c r="G15" s="17" t="s">
        <v>1629</v>
      </c>
    </row>
    <row r="16" spans="1:7">
      <c r="A16" s="14" t="s">
        <v>1633</v>
      </c>
      <c r="B16" s="14" t="s">
        <v>1630</v>
      </c>
      <c r="C16" s="14" t="s">
        <v>1631</v>
      </c>
      <c r="D16" s="14" t="s">
        <v>1632</v>
      </c>
      <c r="E16" s="14" t="s">
        <v>1633</v>
      </c>
      <c r="F16" s="17" t="s">
        <v>1535</v>
      </c>
      <c r="G16" s="17" t="s">
        <v>1634</v>
      </c>
    </row>
    <row r="17" spans="1:7">
      <c r="A17" s="14" t="s">
        <v>1638</v>
      </c>
      <c r="B17" s="14" t="s">
        <v>1635</v>
      </c>
      <c r="C17" s="14" t="s">
        <v>1636</v>
      </c>
      <c r="D17" s="14" t="s">
        <v>1637</v>
      </c>
      <c r="E17" s="14" t="s">
        <v>1638</v>
      </c>
      <c r="F17" s="17" t="s">
        <v>1535</v>
      </c>
      <c r="G17" s="17" t="s">
        <v>1639</v>
      </c>
    </row>
    <row r="18" spans="1:7">
      <c r="A18" s="14" t="s">
        <v>299</v>
      </c>
      <c r="B18" s="14" t="s">
        <v>1640</v>
      </c>
      <c r="C18" s="14" t="s">
        <v>1559</v>
      </c>
      <c r="D18" s="14" t="s">
        <v>1641</v>
      </c>
      <c r="E18" s="14" t="s">
        <v>299</v>
      </c>
      <c r="F18" s="17" t="s">
        <v>1528</v>
      </c>
      <c r="G18" s="17" t="s">
        <v>1642</v>
      </c>
    </row>
    <row r="19" spans="1:7">
      <c r="A19" s="14" t="s">
        <v>373</v>
      </c>
      <c r="B19" s="14" t="s">
        <v>1643</v>
      </c>
      <c r="C19" s="14" t="s">
        <v>1644</v>
      </c>
      <c r="D19" s="14" t="s">
        <v>1645</v>
      </c>
      <c r="E19" s="14" t="s">
        <v>373</v>
      </c>
      <c r="F19" s="17" t="s">
        <v>1535</v>
      </c>
      <c r="G19" s="17" t="s">
        <v>1646</v>
      </c>
    </row>
    <row r="20" spans="1:7">
      <c r="A20" s="14" t="s">
        <v>359</v>
      </c>
      <c r="B20" s="14" t="s">
        <v>1647</v>
      </c>
      <c r="C20" s="14" t="s">
        <v>1576</v>
      </c>
      <c r="D20" s="14" t="s">
        <v>1648</v>
      </c>
      <c r="E20" s="14" t="s">
        <v>359</v>
      </c>
      <c r="F20" s="17" t="s">
        <v>1535</v>
      </c>
      <c r="G20" s="17" t="s">
        <v>1649</v>
      </c>
    </row>
    <row r="21" spans="1:7">
      <c r="A21" s="14" t="s">
        <v>743</v>
      </c>
      <c r="B21" s="14" t="s">
        <v>1650</v>
      </c>
      <c r="C21" s="14" t="s">
        <v>1651</v>
      </c>
      <c r="D21" s="14" t="s">
        <v>1652</v>
      </c>
      <c r="E21" s="14" t="s">
        <v>743</v>
      </c>
      <c r="F21" s="17" t="s">
        <v>1535</v>
      </c>
      <c r="G21" s="17" t="s">
        <v>1653</v>
      </c>
    </row>
    <row r="22" spans="1:7">
      <c r="A22" s="14" t="s">
        <v>250</v>
      </c>
      <c r="B22" s="14" t="s">
        <v>1654</v>
      </c>
      <c r="C22" s="14" t="s">
        <v>1564</v>
      </c>
      <c r="D22" s="14" t="s">
        <v>1655</v>
      </c>
      <c r="E22" s="14" t="s">
        <v>250</v>
      </c>
      <c r="F22" s="17" t="s">
        <v>1535</v>
      </c>
      <c r="G22" s="17" t="s">
        <v>1656</v>
      </c>
    </row>
    <row r="23" spans="1:7">
      <c r="A23" s="14" t="s">
        <v>103</v>
      </c>
      <c r="B23" s="14" t="s">
        <v>1657</v>
      </c>
      <c r="C23" s="14" t="s">
        <v>1561</v>
      </c>
      <c r="D23" s="14" t="s">
        <v>1658</v>
      </c>
      <c r="E23" s="14" t="s">
        <v>103</v>
      </c>
      <c r="F23" s="17" t="s">
        <v>1528</v>
      </c>
      <c r="G23" s="17" t="s">
        <v>1659</v>
      </c>
    </row>
    <row r="24" spans="1:7">
      <c r="A24" s="14" t="s">
        <v>1555</v>
      </c>
      <c r="B24" s="14" t="s">
        <v>1660</v>
      </c>
      <c r="C24" s="14" t="s">
        <v>1556</v>
      </c>
      <c r="D24" s="14" t="s">
        <v>1661</v>
      </c>
      <c r="E24" s="14" t="s">
        <v>1555</v>
      </c>
      <c r="F24" s="17" t="s">
        <v>1535</v>
      </c>
      <c r="G24" s="17" t="s">
        <v>1662</v>
      </c>
    </row>
    <row r="25" spans="1:7">
      <c r="A25" s="14" t="s">
        <v>673</v>
      </c>
      <c r="B25" s="14" t="s">
        <v>1663</v>
      </c>
      <c r="C25" s="14" t="s">
        <v>1664</v>
      </c>
      <c r="D25" s="14" t="s">
        <v>1665</v>
      </c>
      <c r="E25" s="14" t="s">
        <v>673</v>
      </c>
      <c r="F25" s="17" t="s">
        <v>1535</v>
      </c>
      <c r="G25" s="17" t="s">
        <v>1666</v>
      </c>
    </row>
    <row r="26" spans="1:7">
      <c r="A26" s="14" t="s">
        <v>118</v>
      </c>
      <c r="B26" s="14" t="s">
        <v>1667</v>
      </c>
      <c r="C26" s="14" t="s">
        <v>1563</v>
      </c>
      <c r="D26" s="14" t="s">
        <v>1668</v>
      </c>
      <c r="E26" s="14" t="s">
        <v>118</v>
      </c>
      <c r="F26" s="17" t="s">
        <v>1528</v>
      </c>
      <c r="G26" s="17" t="s">
        <v>1669</v>
      </c>
    </row>
    <row r="27" spans="1:7">
      <c r="A27" s="14" t="s">
        <v>494</v>
      </c>
      <c r="B27" s="14" t="s">
        <v>1670</v>
      </c>
      <c r="C27" s="14" t="s">
        <v>1572</v>
      </c>
      <c r="D27" s="14" t="s">
        <v>1671</v>
      </c>
      <c r="E27" s="14" t="s">
        <v>494</v>
      </c>
      <c r="F27" s="17" t="s">
        <v>1528</v>
      </c>
      <c r="G27" s="17" t="s">
        <v>1672</v>
      </c>
    </row>
    <row r="28" spans="1:7">
      <c r="A28" s="14" t="s">
        <v>46</v>
      </c>
      <c r="B28" s="14" t="s">
        <v>1673</v>
      </c>
      <c r="C28" s="14" t="s">
        <v>1545</v>
      </c>
      <c r="D28" s="14" t="s">
        <v>1674</v>
      </c>
      <c r="E28" s="14" t="s">
        <v>46</v>
      </c>
      <c r="F28" s="17" t="s">
        <v>1528</v>
      </c>
      <c r="G28" s="17" t="s">
        <v>1675</v>
      </c>
    </row>
    <row r="29" spans="1:7">
      <c r="A29" s="14" t="s">
        <v>1679</v>
      </c>
      <c r="B29" s="14" t="s">
        <v>1676</v>
      </c>
      <c r="C29" s="14" t="s">
        <v>1677</v>
      </c>
      <c r="D29" s="14" t="s">
        <v>1678</v>
      </c>
      <c r="E29" s="14" t="s">
        <v>1679</v>
      </c>
      <c r="F29" s="17" t="s">
        <v>1535</v>
      </c>
      <c r="G29" s="17" t="s">
        <v>1680</v>
      </c>
    </row>
    <row r="30" spans="1:7">
      <c r="A30" s="14" t="s">
        <v>1530</v>
      </c>
      <c r="B30" s="14" t="s">
        <v>1681</v>
      </c>
      <c r="C30" s="14" t="s">
        <v>1531</v>
      </c>
      <c r="D30" s="14" t="s">
        <v>1682</v>
      </c>
      <c r="E30" s="14" t="s">
        <v>1530</v>
      </c>
      <c r="F30" s="17" t="s">
        <v>1528</v>
      </c>
      <c r="G30" s="17" t="s">
        <v>1683</v>
      </c>
    </row>
    <row r="31" spans="1:7">
      <c r="A31" s="14" t="s">
        <v>858</v>
      </c>
      <c r="B31" s="14" t="s">
        <v>1684</v>
      </c>
      <c r="C31" s="14" t="s">
        <v>1579</v>
      </c>
      <c r="D31" s="14" t="s">
        <v>1685</v>
      </c>
      <c r="E31" s="14" t="s">
        <v>858</v>
      </c>
      <c r="F31" s="17" t="s">
        <v>1528</v>
      </c>
      <c r="G31" s="17" t="s">
        <v>1686</v>
      </c>
    </row>
    <row r="32" spans="1:7">
      <c r="A32" s="14" t="s">
        <v>500</v>
      </c>
      <c r="B32" s="14" t="s">
        <v>1687</v>
      </c>
      <c r="C32" s="14" t="s">
        <v>1562</v>
      </c>
      <c r="D32" s="14" t="s">
        <v>1688</v>
      </c>
      <c r="E32" s="14" t="s">
        <v>500</v>
      </c>
      <c r="F32" s="17" t="s">
        <v>1528</v>
      </c>
      <c r="G32" s="17" t="s">
        <v>1689</v>
      </c>
    </row>
    <row r="33" spans="1:7">
      <c r="A33" s="14" t="s">
        <v>1577</v>
      </c>
      <c r="B33" s="14" t="s">
        <v>1690</v>
      </c>
      <c r="C33" s="14" t="s">
        <v>1578</v>
      </c>
      <c r="D33" s="14" t="s">
        <v>1691</v>
      </c>
      <c r="E33" s="14" t="s">
        <v>1577</v>
      </c>
      <c r="F33" s="17" t="s">
        <v>1535</v>
      </c>
      <c r="G33" s="17" t="s">
        <v>1692</v>
      </c>
    </row>
    <row r="34" spans="1:7">
      <c r="A34" s="14" t="s">
        <v>1696</v>
      </c>
      <c r="B34" s="14" t="s">
        <v>1693</v>
      </c>
      <c r="C34" s="14" t="s">
        <v>1694</v>
      </c>
      <c r="D34" s="14" t="s">
        <v>1695</v>
      </c>
      <c r="E34" s="14" t="s">
        <v>1696</v>
      </c>
      <c r="F34" s="17" t="s">
        <v>1535</v>
      </c>
      <c r="G34" s="17" t="s">
        <v>1697</v>
      </c>
    </row>
    <row r="35" spans="1:7">
      <c r="A35" s="14" t="s">
        <v>709</v>
      </c>
      <c r="B35" s="14" t="s">
        <v>1698</v>
      </c>
      <c r="C35" s="14" t="s">
        <v>1540</v>
      </c>
      <c r="D35" s="14" t="s">
        <v>1699</v>
      </c>
      <c r="E35" s="14" t="s">
        <v>709</v>
      </c>
      <c r="F35" s="17" t="s">
        <v>1535</v>
      </c>
      <c r="G35" s="17" t="s">
        <v>1700</v>
      </c>
    </row>
    <row r="36" spans="1:7">
      <c r="A36" s="14" t="s">
        <v>411</v>
      </c>
      <c r="B36" s="14" t="s">
        <v>1701</v>
      </c>
      <c r="C36" s="14" t="s">
        <v>1568</v>
      </c>
      <c r="D36" s="14" t="s">
        <v>1702</v>
      </c>
      <c r="E36" s="14" t="s">
        <v>411</v>
      </c>
      <c r="F36" s="17" t="s">
        <v>1528</v>
      </c>
      <c r="G36" s="17" t="s">
        <v>1703</v>
      </c>
    </row>
    <row r="37" spans="1:7">
      <c r="A37" s="14" t="s">
        <v>890</v>
      </c>
      <c r="B37" s="14" t="s">
        <v>1704</v>
      </c>
      <c r="C37" s="14" t="s">
        <v>1569</v>
      </c>
      <c r="D37" s="14" t="s">
        <v>1705</v>
      </c>
      <c r="E37" s="14" t="s">
        <v>890</v>
      </c>
      <c r="F37" s="17" t="s">
        <v>1528</v>
      </c>
      <c r="G37" s="17" t="s">
        <v>1706</v>
      </c>
    </row>
    <row r="38" spans="1:7">
      <c r="A38" s="14" t="s">
        <v>1710</v>
      </c>
      <c r="B38" s="14" t="s">
        <v>1707</v>
      </c>
      <c r="C38" s="14" t="s">
        <v>1708</v>
      </c>
      <c r="D38" s="14" t="s">
        <v>1709</v>
      </c>
      <c r="E38" s="14" t="s">
        <v>1710</v>
      </c>
      <c r="F38" s="17" t="s">
        <v>1535</v>
      </c>
      <c r="G38" s="17" t="s">
        <v>1711</v>
      </c>
    </row>
    <row r="39" spans="1:7">
      <c r="A39" s="14" t="s">
        <v>899</v>
      </c>
      <c r="B39" s="14" t="s">
        <v>1712</v>
      </c>
      <c r="C39" s="14" t="s">
        <v>1565</v>
      </c>
      <c r="D39" s="14" t="s">
        <v>1713</v>
      </c>
      <c r="E39" s="14" t="s">
        <v>899</v>
      </c>
      <c r="F39" s="17" t="s">
        <v>1535</v>
      </c>
      <c r="G39" s="17" t="s">
        <v>1714</v>
      </c>
    </row>
    <row r="40" spans="1:7">
      <c r="A40" s="18" t="s">
        <v>157</v>
      </c>
      <c r="B40" s="14" t="s">
        <v>1715</v>
      </c>
      <c r="C40" s="14" t="s">
        <v>1534</v>
      </c>
      <c r="D40" s="14" t="s">
        <v>1716</v>
      </c>
      <c r="E40" s="18" t="s">
        <v>157</v>
      </c>
      <c r="F40" s="17" t="s">
        <v>1535</v>
      </c>
      <c r="G40" s="17" t="s">
        <v>1717</v>
      </c>
    </row>
    <row r="41" spans="1:7">
      <c r="A41" s="14" t="s">
        <v>126</v>
      </c>
      <c r="B41" s="14" t="s">
        <v>1718</v>
      </c>
      <c r="C41" s="14" t="s">
        <v>1581</v>
      </c>
      <c r="D41" s="14" t="s">
        <v>1719</v>
      </c>
      <c r="E41" s="14" t="s">
        <v>126</v>
      </c>
      <c r="F41" s="17" t="s">
        <v>1528</v>
      </c>
      <c r="G41" s="17" t="s">
        <v>1720</v>
      </c>
    </row>
    <row r="42" spans="1:7">
      <c r="A42" s="14" t="s">
        <v>1724</v>
      </c>
      <c r="B42" s="14" t="s">
        <v>1721</v>
      </c>
      <c r="C42" s="14" t="s">
        <v>1722</v>
      </c>
      <c r="D42" s="14" t="s">
        <v>1723</v>
      </c>
      <c r="E42" s="14" t="s">
        <v>1724</v>
      </c>
      <c r="F42" s="17" t="s">
        <v>1528</v>
      </c>
      <c r="G42" s="17" t="s">
        <v>1725</v>
      </c>
    </row>
    <row r="43" spans="1:7">
      <c r="A43" s="14" t="s">
        <v>1729</v>
      </c>
      <c r="B43" s="14" t="s">
        <v>1726</v>
      </c>
      <c r="C43" s="14" t="s">
        <v>1727</v>
      </c>
      <c r="D43" s="14" t="s">
        <v>1728</v>
      </c>
      <c r="E43" s="14" t="s">
        <v>1729</v>
      </c>
      <c r="F43" s="17" t="s">
        <v>1535</v>
      </c>
      <c r="G43" s="17" t="s">
        <v>1730</v>
      </c>
    </row>
    <row r="44" spans="1:7">
      <c r="A44" s="14" t="s">
        <v>68</v>
      </c>
      <c r="B44" s="14" t="s">
        <v>1731</v>
      </c>
      <c r="C44" s="14" t="s">
        <v>1570</v>
      </c>
      <c r="D44" s="14" t="s">
        <v>1732</v>
      </c>
      <c r="E44" s="14" t="s">
        <v>68</v>
      </c>
      <c r="F44" s="17" t="s">
        <v>1528</v>
      </c>
      <c r="G44" s="17" t="s">
        <v>1733</v>
      </c>
    </row>
    <row r="45" spans="1:7">
      <c r="A45" s="14" t="s">
        <v>480</v>
      </c>
      <c r="B45" s="14" t="s">
        <v>1734</v>
      </c>
      <c r="C45" s="14" t="s">
        <v>1735</v>
      </c>
      <c r="D45" s="14" t="s">
        <v>1736</v>
      </c>
      <c r="E45" s="14" t="s">
        <v>480</v>
      </c>
      <c r="F45" s="17" t="s">
        <v>1535</v>
      </c>
      <c r="G45" s="17" t="s">
        <v>1737</v>
      </c>
    </row>
    <row r="46" spans="1:7">
      <c r="A46" s="14" t="s">
        <v>55</v>
      </c>
      <c r="B46" s="14" t="s">
        <v>1738</v>
      </c>
      <c r="C46" s="14" t="s">
        <v>1544</v>
      </c>
      <c r="D46" s="14" t="s">
        <v>1739</v>
      </c>
      <c r="E46" s="14" t="s">
        <v>55</v>
      </c>
      <c r="F46" s="17" t="s">
        <v>1528</v>
      </c>
      <c r="G46" s="17" t="s">
        <v>1740</v>
      </c>
    </row>
    <row r="47" spans="1:7">
      <c r="A47" s="14" t="s">
        <v>87</v>
      </c>
      <c r="B47" s="14" t="s">
        <v>1741</v>
      </c>
      <c r="C47" s="14" t="s">
        <v>1557</v>
      </c>
      <c r="D47" s="14" t="s">
        <v>1742</v>
      </c>
      <c r="E47" s="14" t="s">
        <v>87</v>
      </c>
      <c r="F47" s="17" t="s">
        <v>1528</v>
      </c>
      <c r="G47" s="17" t="s">
        <v>1743</v>
      </c>
    </row>
    <row r="48" spans="1:7">
      <c r="A48" s="14" t="s">
        <v>1747</v>
      </c>
      <c r="B48" s="14" t="s">
        <v>1744</v>
      </c>
      <c r="C48" s="14" t="s">
        <v>1745</v>
      </c>
      <c r="D48" s="14" t="s">
        <v>1746</v>
      </c>
      <c r="E48" s="14" t="s">
        <v>1747</v>
      </c>
      <c r="F48" s="17" t="s">
        <v>1535</v>
      </c>
      <c r="G48" s="17" t="s">
        <v>1748</v>
      </c>
    </row>
    <row r="49" spans="1:7">
      <c r="A49" s="14" t="s">
        <v>217</v>
      </c>
      <c r="B49" s="14" t="s">
        <v>1749</v>
      </c>
      <c r="C49" s="14" t="s">
        <v>1750</v>
      </c>
      <c r="D49" s="14" t="s">
        <v>1751</v>
      </c>
      <c r="E49" s="14" t="s">
        <v>217</v>
      </c>
      <c r="F49" s="17" t="s">
        <v>1535</v>
      </c>
      <c r="G49" s="17" t="s">
        <v>1752</v>
      </c>
    </row>
    <row r="50" spans="1:7">
      <c r="A50" s="14" t="s">
        <v>1756</v>
      </c>
      <c r="B50" s="14" t="s">
        <v>1753</v>
      </c>
      <c r="C50" s="14" t="s">
        <v>1754</v>
      </c>
      <c r="D50" s="14" t="s">
        <v>1755</v>
      </c>
      <c r="E50" s="14" t="s">
        <v>1756</v>
      </c>
      <c r="F50" s="17" t="s">
        <v>1535</v>
      </c>
      <c r="G50" s="17" t="s">
        <v>1757</v>
      </c>
    </row>
    <row r="51" spans="1:7">
      <c r="A51" s="14" t="s">
        <v>606</v>
      </c>
      <c r="B51" s="14" t="s">
        <v>1758</v>
      </c>
      <c r="C51" s="14" t="s">
        <v>1759</v>
      </c>
      <c r="D51" s="14" t="s">
        <v>1760</v>
      </c>
      <c r="E51" s="14" t="s">
        <v>606</v>
      </c>
      <c r="F51" s="17" t="s">
        <v>1535</v>
      </c>
      <c r="G51" s="17" t="s">
        <v>1761</v>
      </c>
    </row>
    <row r="52" spans="1:7">
      <c r="A52" s="14" t="s">
        <v>1542</v>
      </c>
      <c r="B52" s="14" t="s">
        <v>1762</v>
      </c>
      <c r="C52" s="14" t="s">
        <v>1543</v>
      </c>
      <c r="D52" s="14" t="s">
        <v>1763</v>
      </c>
      <c r="E52" s="14" t="s">
        <v>1542</v>
      </c>
      <c r="F52" s="17" t="s">
        <v>1528</v>
      </c>
      <c r="G52" s="17" t="s">
        <v>1764</v>
      </c>
    </row>
    <row r="53" spans="1:7">
      <c r="A53" s="14" t="s">
        <v>506</v>
      </c>
      <c r="B53" s="14" t="s">
        <v>1765</v>
      </c>
      <c r="C53" s="14" t="s">
        <v>1575</v>
      </c>
      <c r="D53" s="14" t="s">
        <v>1766</v>
      </c>
      <c r="E53" s="14" t="s">
        <v>506</v>
      </c>
      <c r="F53" s="17" t="s">
        <v>1528</v>
      </c>
      <c r="G53" s="17" t="s">
        <v>1767</v>
      </c>
    </row>
    <row r="54" spans="1:7">
      <c r="A54" s="14" t="s">
        <v>1771</v>
      </c>
      <c r="B54" s="14" t="s">
        <v>1768</v>
      </c>
      <c r="C54" s="14" t="s">
        <v>1769</v>
      </c>
      <c r="D54" s="14" t="s">
        <v>1770</v>
      </c>
      <c r="E54" s="14" t="s">
        <v>1771</v>
      </c>
      <c r="F54" s="17" t="s">
        <v>1535</v>
      </c>
      <c r="G54" s="17" t="s">
        <v>1772</v>
      </c>
    </row>
    <row r="55" spans="1:7">
      <c r="A55" s="14" t="s">
        <v>770</v>
      </c>
      <c r="B55" s="14" t="s">
        <v>1773</v>
      </c>
      <c r="C55" s="14" t="s">
        <v>1580</v>
      </c>
      <c r="D55" s="14" t="s">
        <v>1774</v>
      </c>
      <c r="E55" s="14" t="s">
        <v>770</v>
      </c>
      <c r="F55" s="17" t="s">
        <v>1535</v>
      </c>
      <c r="G55" s="17" t="s">
        <v>1775</v>
      </c>
    </row>
    <row r="56" spans="1:7">
      <c r="A56" s="14" t="s">
        <v>1573</v>
      </c>
      <c r="B56" s="14" t="s">
        <v>1776</v>
      </c>
      <c r="C56" s="14" t="s">
        <v>1574</v>
      </c>
      <c r="D56" s="14" t="s">
        <v>1777</v>
      </c>
      <c r="E56" s="14" t="s">
        <v>1573</v>
      </c>
      <c r="F56" s="17" t="s">
        <v>1528</v>
      </c>
      <c r="G56" s="17" t="s">
        <v>1778</v>
      </c>
    </row>
    <row r="57" spans="1:7">
      <c r="A57" s="14" t="s">
        <v>179</v>
      </c>
      <c r="B57" s="14" t="s">
        <v>1779</v>
      </c>
      <c r="C57" s="14" t="s">
        <v>1571</v>
      </c>
      <c r="D57" s="14" t="s">
        <v>1780</v>
      </c>
      <c r="E57" s="14" t="s">
        <v>179</v>
      </c>
      <c r="F57" s="17" t="s">
        <v>1535</v>
      </c>
      <c r="G57" s="17" t="s">
        <v>1781</v>
      </c>
    </row>
    <row r="58" spans="1:7">
      <c r="A58" s="14" t="s">
        <v>735</v>
      </c>
      <c r="B58" s="14" t="s">
        <v>1782</v>
      </c>
      <c r="C58" s="14" t="s">
        <v>1783</v>
      </c>
      <c r="D58" s="14" t="s">
        <v>1784</v>
      </c>
      <c r="E58" s="14" t="s">
        <v>735</v>
      </c>
      <c r="F58" s="17" t="s">
        <v>1528</v>
      </c>
      <c r="G58" s="17" t="s">
        <v>1785</v>
      </c>
    </row>
    <row r="59" spans="1:7">
      <c r="A59" s="14" t="s">
        <v>209</v>
      </c>
      <c r="B59" s="14" t="s">
        <v>1786</v>
      </c>
      <c r="C59" s="14" t="s">
        <v>1787</v>
      </c>
      <c r="D59" s="14" t="s">
        <v>1788</v>
      </c>
      <c r="E59" s="14" t="s">
        <v>209</v>
      </c>
      <c r="F59" s="17" t="s">
        <v>1528</v>
      </c>
      <c r="G59" s="17" t="s">
        <v>1789</v>
      </c>
    </row>
    <row r="60" spans="1:7">
      <c r="A60" s="14" t="s">
        <v>1793</v>
      </c>
      <c r="B60" s="14" t="s">
        <v>1790</v>
      </c>
      <c r="C60" s="14" t="s">
        <v>1791</v>
      </c>
      <c r="D60" s="14" t="s">
        <v>1792</v>
      </c>
      <c r="E60" s="14" t="s">
        <v>1793</v>
      </c>
      <c r="F60" s="17" t="s">
        <v>1535</v>
      </c>
      <c r="G60" s="17" t="s">
        <v>1794</v>
      </c>
    </row>
    <row r="61" spans="1:7">
      <c r="A61" s="14" t="s">
        <v>1798</v>
      </c>
      <c r="B61" s="14" t="s">
        <v>1795</v>
      </c>
      <c r="C61" s="14" t="s">
        <v>1796</v>
      </c>
      <c r="D61" s="14" t="s">
        <v>1797</v>
      </c>
      <c r="E61" s="14" t="s">
        <v>1798</v>
      </c>
      <c r="F61" s="17" t="s">
        <v>1528</v>
      </c>
      <c r="G61" s="17" t="s">
        <v>1799</v>
      </c>
    </row>
    <row r="62" spans="1:7">
      <c r="A62" s="14" t="s">
        <v>1803</v>
      </c>
      <c r="B62" s="14" t="s">
        <v>1800</v>
      </c>
      <c r="C62" s="14" t="s">
        <v>1801</v>
      </c>
      <c r="D62" s="14" t="s">
        <v>1802</v>
      </c>
      <c r="E62" s="14" t="s">
        <v>1803</v>
      </c>
      <c r="F62" s="17" t="s">
        <v>1528</v>
      </c>
      <c r="G62" s="17" t="s">
        <v>1804</v>
      </c>
    </row>
    <row r="63" spans="1:7">
      <c r="A63" s="14" t="s">
        <v>1808</v>
      </c>
      <c r="B63" s="14" t="s">
        <v>1805</v>
      </c>
      <c r="C63" s="14" t="s">
        <v>1806</v>
      </c>
      <c r="D63" s="14" t="s">
        <v>1807</v>
      </c>
      <c r="E63" s="14" t="s">
        <v>1808</v>
      </c>
      <c r="F63" s="17" t="s">
        <v>1528</v>
      </c>
      <c r="G63" s="17" t="s">
        <v>1809</v>
      </c>
    </row>
    <row r="64" spans="1:7">
      <c r="A64" s="14" t="s">
        <v>1813</v>
      </c>
      <c r="B64" s="14" t="s">
        <v>1810</v>
      </c>
      <c r="C64" s="14" t="s">
        <v>1811</v>
      </c>
      <c r="D64" s="14" t="s">
        <v>1812</v>
      </c>
      <c r="E64" s="14" t="s">
        <v>1813</v>
      </c>
      <c r="F64" s="17" t="s">
        <v>1528</v>
      </c>
      <c r="G64" s="17" t="s">
        <v>1814</v>
      </c>
    </row>
  </sheetData>
  <autoFilter ref="B1:G6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6"/>
  <sheetViews>
    <sheetView workbookViewId="0">
      <selection activeCell="G18" sqref="G18"/>
    </sheetView>
  </sheetViews>
  <sheetFormatPr defaultRowHeight="15"/>
  <cols>
    <col min="1" max="1" width="9" style="2"/>
    <col min="2" max="2" width="17.5" style="2" customWidth="1"/>
    <col min="3" max="5" width="13" style="2" customWidth="1"/>
    <col min="6" max="7" width="17.5" style="2" customWidth="1"/>
    <col min="8" max="8" width="13.5" style="2" customWidth="1"/>
    <col min="9" max="10" width="28.5" style="2" customWidth="1"/>
    <col min="11" max="11" width="33.75" style="2" customWidth="1"/>
    <col min="12" max="12" width="11.875" style="2" customWidth="1"/>
    <col min="13" max="13" width="9" style="2"/>
    <col min="14" max="14" width="15.75" style="2" customWidth="1"/>
    <col min="15" max="15" width="10.125" style="2" customWidth="1"/>
    <col min="16" max="16" width="12.375" style="2" customWidth="1"/>
    <col min="17" max="17" width="10.875" style="2" customWidth="1"/>
    <col min="18" max="16384" width="9" style="2"/>
  </cols>
  <sheetData>
    <row r="1" spans="1:17">
      <c r="A1" s="4"/>
      <c r="B1" s="4" t="s">
        <v>1520</v>
      </c>
      <c r="C1" s="4"/>
      <c r="D1" s="4"/>
      <c r="E1" s="4"/>
      <c r="F1" s="4"/>
      <c r="G1" s="4"/>
      <c r="H1" s="4" t="s">
        <v>1519</v>
      </c>
      <c r="I1" s="4" t="s">
        <v>1518</v>
      </c>
      <c r="J1" s="4"/>
      <c r="K1" s="4" t="s">
        <v>1517</v>
      </c>
      <c r="L1" s="4"/>
      <c r="M1" s="4" t="s">
        <v>1514</v>
      </c>
      <c r="N1" s="4" t="s">
        <v>1515</v>
      </c>
      <c r="O1" s="2" t="s">
        <v>1524</v>
      </c>
      <c r="P1" s="2" t="s">
        <v>8</v>
      </c>
      <c r="Q1" s="2" t="s">
        <v>1525</v>
      </c>
    </row>
    <row r="2" spans="1:17">
      <c r="A2" s="2">
        <f>MATCH(B2,Data!B:B,0)</f>
        <v>2</v>
      </c>
      <c r="B2" s="3" t="s">
        <v>1302</v>
      </c>
      <c r="C2" s="3" t="s">
        <v>1528</v>
      </c>
      <c r="D2" s="44">
        <v>45889</v>
      </c>
      <c r="E2" s="44" t="str">
        <f>VLOOKUP(B2,Data!$B:$G,6,0)</f>
        <v>00039451</v>
      </c>
      <c r="F2" s="3" t="str">
        <f>VLOOKUP(B2,Data!$B:$M,12,0)</f>
        <v>0104918404-007</v>
      </c>
      <c r="G2" s="3" t="s">
        <v>1527</v>
      </c>
      <c r="H2" s="3" t="s">
        <v>1301</v>
      </c>
      <c r="I2" s="2" t="s">
        <v>1300</v>
      </c>
      <c r="J2" s="2" t="str">
        <f>H2&amp;" "&amp;I2</f>
        <v>3967 WM+ QNH 112 Thanh Niên</v>
      </c>
      <c r="K2" s="2" t="s">
        <v>959</v>
      </c>
      <c r="L2" s="2" t="s">
        <v>1536</v>
      </c>
      <c r="M2" s="2">
        <v>2</v>
      </c>
      <c r="N2" s="2">
        <v>70950</v>
      </c>
      <c r="O2" s="2">
        <f>N2*M2</f>
        <v>141900</v>
      </c>
      <c r="P2" s="2">
        <f>ROUND(O2*0.08,0)</f>
        <v>11352</v>
      </c>
      <c r="Q2" s="2">
        <f>O2+P2</f>
        <v>153252</v>
      </c>
    </row>
    <row r="3" spans="1:17">
      <c r="A3" s="2">
        <f>MATCH(B3,Data!B:B,0)</f>
        <v>3</v>
      </c>
      <c r="B3" s="3" t="s">
        <v>1046</v>
      </c>
      <c r="C3" s="3" t="s">
        <v>1528</v>
      </c>
      <c r="D3" s="44">
        <v>45889</v>
      </c>
      <c r="E3" s="44" t="str">
        <f>VLOOKUP(B3,Data!$B:$G,6,0)</f>
        <v>00016428</v>
      </c>
      <c r="F3" s="3" t="str">
        <f>VLOOKUP(B3,Data!$B:$M,12,0)</f>
        <v>0104918404-031</v>
      </c>
      <c r="G3" s="3" t="s">
        <v>1545</v>
      </c>
      <c r="H3" s="3" t="s">
        <v>1045</v>
      </c>
      <c r="I3" s="2" t="s">
        <v>1044</v>
      </c>
      <c r="J3" s="2" t="str">
        <f t="shared" ref="J3:J66" si="0">H3&amp;" "&amp;I3</f>
        <v>6149 WM+ BNH Mao Dộc, Quế Võ</v>
      </c>
      <c r="K3" s="2" t="s">
        <v>955</v>
      </c>
      <c r="L3" s="2" t="s">
        <v>1537</v>
      </c>
      <c r="M3" s="2">
        <v>3</v>
      </c>
      <c r="N3" s="2">
        <v>46000</v>
      </c>
      <c r="O3" s="2">
        <f>N3*M3</f>
        <v>138000</v>
      </c>
      <c r="P3" s="2">
        <f t="shared" ref="P3:P66" si="1">ROUND(O3*0.08,0)</f>
        <v>11040</v>
      </c>
      <c r="Q3" s="2">
        <f t="shared" ref="Q3:Q66" si="2">O3+P3</f>
        <v>149040</v>
      </c>
    </row>
    <row r="4" spans="1:17">
      <c r="A4" s="2">
        <f>MATCH(B4,Data!B:B,0)</f>
        <v>3</v>
      </c>
      <c r="B4" s="3" t="s">
        <v>1046</v>
      </c>
      <c r="C4" s="3" t="s">
        <v>1528</v>
      </c>
      <c r="D4" s="44">
        <v>45889</v>
      </c>
      <c r="E4" s="44" t="str">
        <f>VLOOKUP(B4,Data!$B:$G,6,0)</f>
        <v>00016428</v>
      </c>
      <c r="F4" s="3" t="str">
        <f>VLOOKUP(B4,Data!$B:$M,12,0)</f>
        <v>0104918404-031</v>
      </c>
      <c r="G4" s="3" t="s">
        <v>1545</v>
      </c>
      <c r="H4" s="3" t="s">
        <v>1045</v>
      </c>
      <c r="I4" s="2" t="s">
        <v>1044</v>
      </c>
      <c r="J4" s="2" t="str">
        <f t="shared" si="0"/>
        <v>6149 WM+ BNH Mao Dộc, Quế Võ</v>
      </c>
      <c r="K4" s="2" t="s">
        <v>951</v>
      </c>
      <c r="L4" s="2" t="s">
        <v>1539</v>
      </c>
      <c r="M4" s="2">
        <v>1</v>
      </c>
      <c r="N4" s="2">
        <v>111058</v>
      </c>
      <c r="O4" s="2">
        <f>N4*M4</f>
        <v>111058</v>
      </c>
      <c r="P4" s="2">
        <f t="shared" si="1"/>
        <v>8885</v>
      </c>
      <c r="Q4" s="2">
        <f t="shared" si="2"/>
        <v>119943</v>
      </c>
    </row>
    <row r="5" spans="1:17">
      <c r="A5" s="2">
        <f>MATCH(B5,Data!B:B,0)</f>
        <v>4</v>
      </c>
      <c r="B5" s="3" t="s">
        <v>1485</v>
      </c>
      <c r="C5" s="3" t="s">
        <v>1528</v>
      </c>
      <c r="D5" s="44">
        <v>45889</v>
      </c>
      <c r="E5" s="44" t="str">
        <f>VLOOKUP(B5,Data!$B:$G,6,0)</f>
        <v>00031714</v>
      </c>
      <c r="F5" s="3" t="str">
        <f>VLOOKUP(B5,Data!$B:$M,12,0)</f>
        <v>0104918404-058</v>
      </c>
      <c r="G5" s="3" t="s">
        <v>1544</v>
      </c>
      <c r="H5" s="3" t="s">
        <v>1484</v>
      </c>
      <c r="I5" s="2" t="s">
        <v>1483</v>
      </c>
      <c r="J5" s="2" t="str">
        <f t="shared" si="0"/>
        <v>2AI6 WM+ NAN 400 Phạm Nguyễn Du</v>
      </c>
      <c r="K5" s="2" t="s">
        <v>955</v>
      </c>
      <c r="L5" s="2" t="s">
        <v>1537</v>
      </c>
      <c r="M5" s="2">
        <v>1</v>
      </c>
      <c r="N5" s="2">
        <v>46000</v>
      </c>
      <c r="O5" s="2">
        <f>N5*M5</f>
        <v>46000</v>
      </c>
      <c r="P5" s="2">
        <f t="shared" si="1"/>
        <v>3680</v>
      </c>
      <c r="Q5" s="2">
        <f t="shared" si="2"/>
        <v>49680</v>
      </c>
    </row>
    <row r="6" spans="1:17">
      <c r="A6" s="2">
        <f>MATCH(B6,Data!B:B,0)</f>
        <v>5</v>
      </c>
      <c r="B6" s="3" t="s">
        <v>1012</v>
      </c>
      <c r="C6" s="3" t="s">
        <v>1528</v>
      </c>
      <c r="D6" s="44">
        <v>45889</v>
      </c>
      <c r="E6" s="44" t="str">
        <f>VLOOKUP(B6,Data!$B:$G,6,0)</f>
        <v>00016434</v>
      </c>
      <c r="F6" s="3" t="str">
        <f>VLOOKUP(B6,Data!$B:$M,12,0)</f>
        <v>0104918404-031</v>
      </c>
      <c r="G6" s="3" t="s">
        <v>1545</v>
      </c>
      <c r="H6" s="3" t="s">
        <v>1011</v>
      </c>
      <c r="I6" s="2" t="s">
        <v>1010</v>
      </c>
      <c r="J6" s="2" t="str">
        <f t="shared" si="0"/>
        <v>2AGM WM+ BNH 1170 Quang Trung</v>
      </c>
      <c r="K6" s="2" t="s">
        <v>955</v>
      </c>
      <c r="L6" s="2" t="s">
        <v>1537</v>
      </c>
      <c r="M6" s="2">
        <v>3</v>
      </c>
      <c r="N6" s="2">
        <v>46000</v>
      </c>
      <c r="O6" s="2">
        <f>N6*M6</f>
        <v>138000</v>
      </c>
      <c r="P6" s="2">
        <f t="shared" si="1"/>
        <v>11040</v>
      </c>
      <c r="Q6" s="2">
        <f t="shared" si="2"/>
        <v>149040</v>
      </c>
    </row>
    <row r="7" spans="1:17">
      <c r="A7" s="2">
        <f>MATCH(B7,Data!B:B,0)</f>
        <v>6</v>
      </c>
      <c r="B7" s="3" t="s">
        <v>1092</v>
      </c>
      <c r="C7" s="3" t="s">
        <v>1528</v>
      </c>
      <c r="D7" s="44">
        <v>45889</v>
      </c>
      <c r="E7" s="44" t="str">
        <f>VLOOKUP(B7,Data!$B:$G,6,0)</f>
        <v>00024953</v>
      </c>
      <c r="F7" s="3" t="str">
        <f>VLOOKUP(B7,Data!$B:$M,12,0)</f>
        <v>0104918404-056</v>
      </c>
      <c r="G7" s="3" t="s">
        <v>1570</v>
      </c>
      <c r="H7" s="3" t="s">
        <v>1081</v>
      </c>
      <c r="I7" s="2" t="s">
        <v>1080</v>
      </c>
      <c r="J7" s="2" t="str">
        <f t="shared" si="0"/>
        <v>5592 WM+ HYN 9 Nguyễn Thiện Thuật</v>
      </c>
      <c r="K7" s="2" t="s">
        <v>981</v>
      </c>
      <c r="L7" s="2" t="s">
        <v>1538</v>
      </c>
      <c r="M7" s="2">
        <v>1</v>
      </c>
      <c r="N7" s="2">
        <v>50182</v>
      </c>
      <c r="O7" s="2">
        <f>N7*M7</f>
        <v>50182</v>
      </c>
      <c r="P7" s="2">
        <f t="shared" si="1"/>
        <v>4015</v>
      </c>
      <c r="Q7" s="2">
        <f t="shared" si="2"/>
        <v>54197</v>
      </c>
    </row>
    <row r="8" spans="1:17">
      <c r="A8" s="2">
        <f>MATCH(B8,Data!B:B,0)</f>
        <v>7</v>
      </c>
      <c r="B8" s="3" t="s">
        <v>1015</v>
      </c>
      <c r="C8" s="3" t="s">
        <v>1528</v>
      </c>
      <c r="D8" s="44">
        <v>45889</v>
      </c>
      <c r="E8" s="44" t="str">
        <f>VLOOKUP(B8,Data!$B:$G,6,0)</f>
        <v>00407192</v>
      </c>
      <c r="F8" s="3" t="str">
        <f>VLOOKUP(B8,Data!$B:$M,12,0)</f>
        <v>0104918404-002</v>
      </c>
      <c r="G8" s="3" t="s">
        <v>1548</v>
      </c>
      <c r="H8" s="3" t="s">
        <v>1014</v>
      </c>
      <c r="I8" s="2" t="s">
        <v>1013</v>
      </c>
      <c r="J8" s="2" t="str">
        <f t="shared" si="0"/>
        <v>5439 WM+ HNI 17A ngõ 9 Nguyễn Tri Phương</v>
      </c>
      <c r="K8" s="2" t="s">
        <v>959</v>
      </c>
      <c r="L8" s="2" t="s">
        <v>1536</v>
      </c>
      <c r="M8" s="2">
        <v>2</v>
      </c>
      <c r="N8" s="2">
        <v>70950</v>
      </c>
      <c r="O8" s="2">
        <f>N8*M8</f>
        <v>141900</v>
      </c>
      <c r="P8" s="2">
        <f t="shared" si="1"/>
        <v>11352</v>
      </c>
      <c r="Q8" s="2">
        <f t="shared" si="2"/>
        <v>153252</v>
      </c>
    </row>
    <row r="9" spans="1:17">
      <c r="A9" s="2">
        <f>MATCH(B9,Data!B:B,0)</f>
        <v>7</v>
      </c>
      <c r="B9" s="3" t="s">
        <v>1015</v>
      </c>
      <c r="C9" s="3" t="s">
        <v>1528</v>
      </c>
      <c r="D9" s="44">
        <v>45889</v>
      </c>
      <c r="E9" s="44" t="str">
        <f>VLOOKUP(B9,Data!$B:$G,6,0)</f>
        <v>00407192</v>
      </c>
      <c r="F9" s="3" t="str">
        <f>VLOOKUP(B9,Data!$B:$M,12,0)</f>
        <v>0104918404-002</v>
      </c>
      <c r="G9" s="3" t="s">
        <v>1548</v>
      </c>
      <c r="H9" s="3" t="s">
        <v>1014</v>
      </c>
      <c r="I9" s="2" t="s">
        <v>1013</v>
      </c>
      <c r="J9" s="2" t="str">
        <f t="shared" si="0"/>
        <v>5439 WM+ HNI 17A ngõ 9 Nguyễn Tri Phương</v>
      </c>
      <c r="K9" s="2" t="s">
        <v>965</v>
      </c>
      <c r="L9" s="2" t="s">
        <v>1546</v>
      </c>
      <c r="M9" s="2">
        <v>3</v>
      </c>
      <c r="N9" s="2">
        <v>74250</v>
      </c>
      <c r="O9" s="2">
        <f>N9*M9</f>
        <v>222750</v>
      </c>
      <c r="P9" s="2">
        <f t="shared" si="1"/>
        <v>17820</v>
      </c>
      <c r="Q9" s="2">
        <f t="shared" si="2"/>
        <v>240570</v>
      </c>
    </row>
    <row r="10" spans="1:17">
      <c r="A10" s="2">
        <f>MATCH(B10,Data!B:B,0)</f>
        <v>7</v>
      </c>
      <c r="B10" s="3" t="s">
        <v>1015</v>
      </c>
      <c r="C10" s="3" t="s">
        <v>1528</v>
      </c>
      <c r="D10" s="44">
        <v>45889</v>
      </c>
      <c r="E10" s="44" t="str">
        <f>VLOOKUP(B10,Data!$B:$G,6,0)</f>
        <v>00407192</v>
      </c>
      <c r="F10" s="3" t="str">
        <f>VLOOKUP(B10,Data!$B:$M,12,0)</f>
        <v>0104918404-002</v>
      </c>
      <c r="G10" s="3" t="s">
        <v>1548</v>
      </c>
      <c r="H10" s="3" t="s">
        <v>1014</v>
      </c>
      <c r="I10" s="2" t="s">
        <v>1013</v>
      </c>
      <c r="J10" s="2" t="str">
        <f t="shared" si="0"/>
        <v>5439 WM+ HNI 17A ngõ 9 Nguyễn Tri Phương</v>
      </c>
      <c r="K10" s="2" t="s">
        <v>981</v>
      </c>
      <c r="L10" s="2" t="s">
        <v>1538</v>
      </c>
      <c r="M10" s="2">
        <v>1</v>
      </c>
      <c r="N10" s="2">
        <v>50182</v>
      </c>
      <c r="O10" s="2">
        <f>N10*M10</f>
        <v>50182</v>
      </c>
      <c r="P10" s="2">
        <f t="shared" si="1"/>
        <v>4015</v>
      </c>
      <c r="Q10" s="2">
        <f t="shared" si="2"/>
        <v>54197</v>
      </c>
    </row>
    <row r="11" spans="1:17">
      <c r="A11" s="2">
        <f>MATCH(B11,Data!B:B,0)</f>
        <v>8</v>
      </c>
      <c r="B11" s="3" t="s">
        <v>1009</v>
      </c>
      <c r="C11" s="3" t="s">
        <v>1528</v>
      </c>
      <c r="D11" s="44">
        <v>45889</v>
      </c>
      <c r="E11" s="44" t="str">
        <f>VLOOKUP(B11,Data!$B:$G,6,0)</f>
        <v>00039539</v>
      </c>
      <c r="F11" s="3" t="str">
        <f>VLOOKUP(B11,Data!$B:$M,12,0)</f>
        <v>0104918404-007</v>
      </c>
      <c r="G11" s="3" t="s">
        <v>1527</v>
      </c>
      <c r="H11" s="3" t="s">
        <v>1008</v>
      </c>
      <c r="I11" s="2" t="s">
        <v>1007</v>
      </c>
      <c r="J11" s="2" t="str">
        <f t="shared" si="0"/>
        <v>6954 WM+ QNH 15&amp;16 KĐT MKL, Hồng Hải</v>
      </c>
      <c r="K11" s="2" t="s">
        <v>961</v>
      </c>
      <c r="L11" s="2" t="s">
        <v>1541</v>
      </c>
      <c r="M11" s="2">
        <v>1</v>
      </c>
      <c r="N11" s="2">
        <v>73431</v>
      </c>
      <c r="O11" s="2">
        <f>N11*M11</f>
        <v>73431</v>
      </c>
      <c r="P11" s="2">
        <f t="shared" si="1"/>
        <v>5874</v>
      </c>
      <c r="Q11" s="2">
        <f t="shared" si="2"/>
        <v>79305</v>
      </c>
    </row>
    <row r="12" spans="1:17">
      <c r="A12" s="2">
        <f>MATCH(B12,Data!B:B,0)</f>
        <v>9</v>
      </c>
      <c r="B12" s="3" t="s">
        <v>1386</v>
      </c>
      <c r="C12" s="3" t="s">
        <v>1528</v>
      </c>
      <c r="D12" s="44">
        <v>45889</v>
      </c>
      <c r="E12" s="44" t="str">
        <f>VLOOKUP(B12,Data!$B:$G,6,0)</f>
        <v>00009295</v>
      </c>
      <c r="F12" s="3" t="str">
        <f>VLOOKUP(B12,Data!$B:$M,12,0)</f>
        <v>0104918404-059</v>
      </c>
      <c r="G12" s="3" t="s">
        <v>1557</v>
      </c>
      <c r="H12" s="3" t="s">
        <v>1385</v>
      </c>
      <c r="I12" s="2" t="s">
        <v>1384</v>
      </c>
      <c r="J12" s="2" t="str">
        <f t="shared" si="0"/>
        <v>6274 WM+ TNN 190 Dương Tự Minh</v>
      </c>
      <c r="K12" s="2" t="s">
        <v>955</v>
      </c>
      <c r="L12" s="2" t="s">
        <v>1537</v>
      </c>
      <c r="M12" s="2">
        <v>1</v>
      </c>
      <c r="N12" s="2">
        <v>46000</v>
      </c>
      <c r="O12" s="2">
        <f>N12*M12</f>
        <v>46000</v>
      </c>
      <c r="P12" s="2">
        <f t="shared" si="1"/>
        <v>3680</v>
      </c>
      <c r="Q12" s="2">
        <f t="shared" si="2"/>
        <v>49680</v>
      </c>
    </row>
    <row r="13" spans="1:17">
      <c r="A13" s="2">
        <f>MATCH(B13,Data!B:B,0)</f>
        <v>10</v>
      </c>
      <c r="B13" s="3" t="s">
        <v>1018</v>
      </c>
      <c r="C13" s="3" t="s">
        <v>1535</v>
      </c>
      <c r="D13" s="44">
        <v>45889</v>
      </c>
      <c r="E13" s="44" t="str">
        <f>VLOOKUP(B13,Data!$B:$G,6,0)</f>
        <v>00009336</v>
      </c>
      <c r="F13" s="3" t="str">
        <f>VLOOKUP(B13,Data!$B:$M,12,0)</f>
        <v>0104918404-010</v>
      </c>
      <c r="G13" s="3" t="s">
        <v>1553</v>
      </c>
      <c r="H13" s="3" t="s">
        <v>1017</v>
      </c>
      <c r="I13" s="2" t="s">
        <v>1016</v>
      </c>
      <c r="J13" s="2" t="str">
        <f t="shared" si="0"/>
        <v>5518 WM+ AGG 141/5 Nguyễn Thái Học</v>
      </c>
      <c r="K13" s="2" t="s">
        <v>960</v>
      </c>
      <c r="L13" s="2" t="s">
        <v>1529</v>
      </c>
      <c r="M13" s="2">
        <v>1</v>
      </c>
      <c r="N13" s="2">
        <v>55595</v>
      </c>
      <c r="O13" s="2">
        <f>N13*M13</f>
        <v>55595</v>
      </c>
      <c r="P13" s="2">
        <f t="shared" si="1"/>
        <v>4448</v>
      </c>
      <c r="Q13" s="2">
        <f t="shared" si="2"/>
        <v>60043</v>
      </c>
    </row>
    <row r="14" spans="1:17">
      <c r="A14" s="2">
        <f>MATCH(B14,Data!B:B,0)</f>
        <v>11</v>
      </c>
      <c r="B14" s="3" t="s">
        <v>1322</v>
      </c>
      <c r="C14" s="3" t="s">
        <v>1528</v>
      </c>
      <c r="D14" s="44">
        <v>45889</v>
      </c>
      <c r="E14" s="44" t="str">
        <f>VLOOKUP(B14,Data!$B:$G,6,0)</f>
        <v>00030052</v>
      </c>
      <c r="F14" s="3" t="str">
        <f>VLOOKUP(B14,Data!$B:$M,12,0)</f>
        <v>0104918404-025</v>
      </c>
      <c r="G14" s="3" t="s">
        <v>1561</v>
      </c>
      <c r="H14" s="3" t="s">
        <v>1320</v>
      </c>
      <c r="I14" s="2" t="s">
        <v>1319</v>
      </c>
      <c r="J14" s="2" t="str">
        <f t="shared" si="0"/>
        <v>3450 WM+ HPG 261 Tôn Đức Thắng</v>
      </c>
      <c r="K14" s="2" t="s">
        <v>951</v>
      </c>
      <c r="L14" s="2" t="s">
        <v>1539</v>
      </c>
      <c r="M14" s="2">
        <v>1</v>
      </c>
      <c r="N14" s="2">
        <v>111058</v>
      </c>
      <c r="O14" s="2">
        <f>N14*M14</f>
        <v>111058</v>
      </c>
      <c r="P14" s="2">
        <f t="shared" si="1"/>
        <v>8885</v>
      </c>
      <c r="Q14" s="2">
        <f t="shared" si="2"/>
        <v>119943</v>
      </c>
    </row>
    <row r="15" spans="1:17">
      <c r="A15" s="2">
        <f>MATCH(B15,Data!B:B,0)</f>
        <v>11</v>
      </c>
      <c r="B15" s="3" t="s">
        <v>1322</v>
      </c>
      <c r="C15" s="3" t="s">
        <v>1528</v>
      </c>
      <c r="D15" s="44">
        <v>45889</v>
      </c>
      <c r="E15" s="44" t="str">
        <f>VLOOKUP(B15,Data!$B:$G,6,0)</f>
        <v>00030052</v>
      </c>
      <c r="F15" s="3" t="str">
        <f>VLOOKUP(B15,Data!$B:$M,12,0)</f>
        <v>0104918404-025</v>
      </c>
      <c r="G15" s="3" t="s">
        <v>1561</v>
      </c>
      <c r="H15" s="3" t="s">
        <v>1320</v>
      </c>
      <c r="I15" s="2" t="s">
        <v>1319</v>
      </c>
      <c r="J15" s="2" t="str">
        <f t="shared" si="0"/>
        <v>3450 WM+ HPG 261 Tôn Đức Thắng</v>
      </c>
      <c r="K15" s="2" t="s">
        <v>955</v>
      </c>
      <c r="L15" s="2" t="s">
        <v>1537</v>
      </c>
      <c r="M15" s="2">
        <v>4</v>
      </c>
      <c r="N15" s="2">
        <v>46000</v>
      </c>
      <c r="O15" s="2">
        <f>N15*M15</f>
        <v>184000</v>
      </c>
      <c r="P15" s="2">
        <f t="shared" si="1"/>
        <v>14720</v>
      </c>
      <c r="Q15" s="2">
        <f t="shared" si="2"/>
        <v>198720</v>
      </c>
    </row>
    <row r="16" spans="1:17">
      <c r="A16" s="2">
        <f>MATCH(B16,Data!B:B,0)</f>
        <v>12</v>
      </c>
      <c r="B16" s="3" t="s">
        <v>1507</v>
      </c>
      <c r="C16" s="3" t="s">
        <v>1528</v>
      </c>
      <c r="D16" s="44">
        <v>45889</v>
      </c>
      <c r="E16" s="44" t="str">
        <f>VLOOKUP(B16,Data!$B:$G,6,0)</f>
        <v>00012499</v>
      </c>
      <c r="F16" s="3" t="str">
        <f>VLOOKUP(B16,Data!$B:$M,12,0)</f>
        <v>0104918404-004</v>
      </c>
      <c r="G16" s="3" t="s">
        <v>1550</v>
      </c>
      <c r="H16" s="3" t="s">
        <v>1502</v>
      </c>
      <c r="I16" s="2" t="s">
        <v>1501</v>
      </c>
      <c r="J16" s="2" t="str">
        <f t="shared" si="0"/>
        <v>6996 WM+ HTH Tân Dinh, Cẩm Xuyên</v>
      </c>
      <c r="K16" s="2" t="s">
        <v>955</v>
      </c>
      <c r="L16" s="2" t="s">
        <v>1537</v>
      </c>
      <c r="M16" s="2">
        <v>1</v>
      </c>
      <c r="N16" s="2">
        <v>46000</v>
      </c>
      <c r="O16" s="2">
        <f>N16*M16</f>
        <v>46000</v>
      </c>
      <c r="P16" s="2">
        <f t="shared" si="1"/>
        <v>3680</v>
      </c>
      <c r="Q16" s="2">
        <f t="shared" si="2"/>
        <v>49680</v>
      </c>
    </row>
    <row r="17" spans="1:17">
      <c r="A17" s="2">
        <f>MATCH(B17,Data!B:B,0)</f>
        <v>13</v>
      </c>
      <c r="B17" s="3" t="s">
        <v>1200</v>
      </c>
      <c r="C17" s="3" t="s">
        <v>1528</v>
      </c>
      <c r="D17" s="44">
        <v>45889</v>
      </c>
      <c r="E17" s="44" t="str">
        <f>VLOOKUP(B17,Data!$B:$G,6,0)</f>
        <v>00009492</v>
      </c>
      <c r="F17" s="3" t="str">
        <f>VLOOKUP(B17,Data!$B:$M,12,0)</f>
        <v>0104918404-029</v>
      </c>
      <c r="G17" s="3" t="s">
        <v>1563</v>
      </c>
      <c r="H17" s="3" t="s">
        <v>1195</v>
      </c>
      <c r="I17" s="2" t="s">
        <v>1194</v>
      </c>
      <c r="J17" s="2" t="str">
        <f t="shared" si="0"/>
        <v>6018 WM+ VPC Bắc Cường, Vĩnh Tường</v>
      </c>
      <c r="K17" s="2" t="s">
        <v>965</v>
      </c>
      <c r="L17" s="2" t="s">
        <v>1546</v>
      </c>
      <c r="M17" s="2">
        <v>1</v>
      </c>
      <c r="N17" s="2">
        <v>74250</v>
      </c>
      <c r="O17" s="2">
        <f>N17*M17</f>
        <v>74250</v>
      </c>
      <c r="P17" s="2">
        <f t="shared" si="1"/>
        <v>5940</v>
      </c>
      <c r="Q17" s="2">
        <f t="shared" si="2"/>
        <v>80190</v>
      </c>
    </row>
    <row r="18" spans="1:17">
      <c r="A18" s="2">
        <f>MATCH(B18,Data!B:B,0)</f>
        <v>13</v>
      </c>
      <c r="B18" s="3" t="s">
        <v>1200</v>
      </c>
      <c r="C18" s="3" t="s">
        <v>1528</v>
      </c>
      <c r="D18" s="44">
        <v>45889</v>
      </c>
      <c r="E18" s="44" t="str">
        <f>VLOOKUP(B18,Data!$B:$G,6,0)</f>
        <v>00009492</v>
      </c>
      <c r="F18" s="3" t="str">
        <f>VLOOKUP(B18,Data!$B:$M,12,0)</f>
        <v>0104918404-029</v>
      </c>
      <c r="G18" s="3" t="s">
        <v>1563</v>
      </c>
      <c r="H18" s="3" t="s">
        <v>1195</v>
      </c>
      <c r="I18" s="2" t="s">
        <v>1194</v>
      </c>
      <c r="J18" s="2" t="str">
        <f t="shared" si="0"/>
        <v>6018 WM+ VPC Bắc Cường, Vĩnh Tường</v>
      </c>
      <c r="K18" s="2" t="s">
        <v>981</v>
      </c>
      <c r="L18" s="2" t="s">
        <v>1538</v>
      </c>
      <c r="M18" s="2">
        <v>16</v>
      </c>
      <c r="N18" s="2">
        <v>50182</v>
      </c>
      <c r="O18" s="2">
        <f>N18*M18</f>
        <v>802912</v>
      </c>
      <c r="P18" s="2">
        <f t="shared" si="1"/>
        <v>64233</v>
      </c>
      <c r="Q18" s="2">
        <f t="shared" si="2"/>
        <v>867145</v>
      </c>
    </row>
    <row r="19" spans="1:17">
      <c r="A19" s="2">
        <f>MATCH(B19,Data!B:B,0)</f>
        <v>13</v>
      </c>
      <c r="B19" s="3" t="s">
        <v>1200</v>
      </c>
      <c r="C19" s="3" t="s">
        <v>1528</v>
      </c>
      <c r="D19" s="44">
        <v>45889</v>
      </c>
      <c r="E19" s="44" t="str">
        <f>VLOOKUP(B19,Data!$B:$G,6,0)</f>
        <v>00009492</v>
      </c>
      <c r="F19" s="3" t="str">
        <f>VLOOKUP(B19,Data!$B:$M,12,0)</f>
        <v>0104918404-029</v>
      </c>
      <c r="G19" s="3" t="s">
        <v>1563</v>
      </c>
      <c r="H19" s="3" t="s">
        <v>1195</v>
      </c>
      <c r="I19" s="2" t="s">
        <v>1194</v>
      </c>
      <c r="J19" s="2" t="str">
        <f t="shared" si="0"/>
        <v>6018 WM+ VPC Bắc Cường, Vĩnh Tường</v>
      </c>
      <c r="K19" s="2" t="s">
        <v>960</v>
      </c>
      <c r="L19" s="2" t="s">
        <v>1529</v>
      </c>
      <c r="M19" s="2">
        <v>1</v>
      </c>
      <c r="N19" s="2">
        <v>55595</v>
      </c>
      <c r="O19" s="2">
        <f>N19*M19</f>
        <v>55595</v>
      </c>
      <c r="P19" s="2">
        <f t="shared" si="1"/>
        <v>4448</v>
      </c>
      <c r="Q19" s="2">
        <f t="shared" si="2"/>
        <v>60043</v>
      </c>
    </row>
    <row r="20" spans="1:17">
      <c r="A20" s="2">
        <f>MATCH(B20,Data!B:B,0)</f>
        <v>14</v>
      </c>
      <c r="B20" s="3" t="s">
        <v>1209</v>
      </c>
      <c r="C20" s="3" t="s">
        <v>1528</v>
      </c>
      <c r="D20" s="44">
        <v>45889</v>
      </c>
      <c r="E20" s="44" t="str">
        <f>VLOOKUP(B20,Data!$B:$G,6,0)</f>
        <v>00002584</v>
      </c>
      <c r="F20" s="3" t="str">
        <f>VLOOKUP(B20,Data!$B:$M,12,0)</f>
        <v>0104918404-049</v>
      </c>
      <c r="G20" s="3" t="s">
        <v>1581</v>
      </c>
      <c r="H20" s="3" t="s">
        <v>1208</v>
      </c>
      <c r="I20" s="2" t="s">
        <v>1207</v>
      </c>
      <c r="J20" s="2" t="str">
        <f t="shared" si="0"/>
        <v>2AUL WM+ SLA 12-14-16 Trần Huy Liệu</v>
      </c>
      <c r="K20" s="2" t="s">
        <v>961</v>
      </c>
      <c r="L20" s="2" t="s">
        <v>1541</v>
      </c>
      <c r="M20" s="2">
        <v>1</v>
      </c>
      <c r="N20" s="2">
        <v>73431</v>
      </c>
      <c r="O20" s="2">
        <f>N20*M20</f>
        <v>73431</v>
      </c>
      <c r="P20" s="2">
        <f t="shared" si="1"/>
        <v>5874</v>
      </c>
      <c r="Q20" s="2">
        <f t="shared" si="2"/>
        <v>79305</v>
      </c>
    </row>
    <row r="21" spans="1:17">
      <c r="A21" s="2">
        <f>MATCH(B21,Data!B:B,0)</f>
        <v>14</v>
      </c>
      <c r="B21" s="3" t="s">
        <v>1209</v>
      </c>
      <c r="C21" s="3" t="s">
        <v>1528</v>
      </c>
      <c r="D21" s="44">
        <v>45889</v>
      </c>
      <c r="E21" s="44" t="str">
        <f>VLOOKUP(B21,Data!$B:$G,6,0)</f>
        <v>00002584</v>
      </c>
      <c r="F21" s="3" t="str">
        <f>VLOOKUP(B21,Data!$B:$M,12,0)</f>
        <v>0104918404-049</v>
      </c>
      <c r="G21" s="3" t="s">
        <v>1581</v>
      </c>
      <c r="H21" s="3" t="s">
        <v>1208</v>
      </c>
      <c r="I21" s="2" t="s">
        <v>1207</v>
      </c>
      <c r="J21" s="2" t="str">
        <f t="shared" si="0"/>
        <v>2AUL WM+ SLA 12-14-16 Trần Huy Liệu</v>
      </c>
      <c r="K21" s="2" t="s">
        <v>951</v>
      </c>
      <c r="L21" s="2" t="s">
        <v>1539</v>
      </c>
      <c r="M21" s="2">
        <v>1</v>
      </c>
      <c r="N21" s="2">
        <v>111058</v>
      </c>
      <c r="O21" s="2">
        <f>N21*M21</f>
        <v>111058</v>
      </c>
      <c r="P21" s="2">
        <f t="shared" si="1"/>
        <v>8885</v>
      </c>
      <c r="Q21" s="2">
        <f t="shared" si="2"/>
        <v>119943</v>
      </c>
    </row>
    <row r="22" spans="1:17">
      <c r="A22" s="2">
        <f>MATCH(B22,Data!B:B,0)</f>
        <v>15</v>
      </c>
      <c r="B22" s="3" t="s">
        <v>1506</v>
      </c>
      <c r="C22" s="3" t="s">
        <v>1528</v>
      </c>
      <c r="D22" s="44">
        <v>45889</v>
      </c>
      <c r="E22" s="44" t="str">
        <f>VLOOKUP(B22,Data!$B:$G,6,0)</f>
        <v>00012500</v>
      </c>
      <c r="F22" s="3" t="str">
        <f>VLOOKUP(B22,Data!$B:$M,12,0)</f>
        <v>0104918404-004</v>
      </c>
      <c r="G22" s="3" t="s">
        <v>1550</v>
      </c>
      <c r="H22" s="3" t="s">
        <v>1505</v>
      </c>
      <c r="I22" s="2" t="s">
        <v>1504</v>
      </c>
      <c r="J22" s="2" t="str">
        <f t="shared" si="0"/>
        <v>6686 WM+ HTH 46 Nguyễn Trãi, TT Phố Châu</v>
      </c>
      <c r="K22" s="2" t="s">
        <v>981</v>
      </c>
      <c r="L22" s="2" t="s">
        <v>1538</v>
      </c>
      <c r="M22" s="2">
        <v>1</v>
      </c>
      <c r="N22" s="2">
        <v>50182</v>
      </c>
      <c r="O22" s="2">
        <f>N22*M22</f>
        <v>50182</v>
      </c>
      <c r="P22" s="2">
        <f t="shared" si="1"/>
        <v>4015</v>
      </c>
      <c r="Q22" s="2">
        <f t="shared" si="2"/>
        <v>54197</v>
      </c>
    </row>
    <row r="23" spans="1:17">
      <c r="A23" s="2">
        <f>MATCH(B23,Data!B:B,0)</f>
        <v>16</v>
      </c>
      <c r="B23" s="3" t="s">
        <v>1196</v>
      </c>
      <c r="C23" s="3" t="s">
        <v>1528</v>
      </c>
      <c r="D23" s="44">
        <v>45889</v>
      </c>
      <c r="E23" s="44" t="str">
        <f>VLOOKUP(B23,Data!$B:$G,6,0)</f>
        <v>00009493</v>
      </c>
      <c r="F23" s="3" t="str">
        <f>VLOOKUP(B23,Data!$B:$M,12,0)</f>
        <v>0104918404-029</v>
      </c>
      <c r="G23" s="3" t="s">
        <v>1563</v>
      </c>
      <c r="H23" s="3" t="s">
        <v>1195</v>
      </c>
      <c r="I23" s="2" t="s">
        <v>1194</v>
      </c>
      <c r="J23" s="2" t="str">
        <f t="shared" si="0"/>
        <v>6018 WM+ VPC Bắc Cường, Vĩnh Tường</v>
      </c>
      <c r="K23" s="2" t="s">
        <v>951</v>
      </c>
      <c r="L23" s="2" t="s">
        <v>1539</v>
      </c>
      <c r="M23" s="2">
        <v>2</v>
      </c>
      <c r="N23" s="2">
        <v>111058</v>
      </c>
      <c r="O23" s="2">
        <f>N23*M23</f>
        <v>222116</v>
      </c>
      <c r="P23" s="2">
        <f t="shared" si="1"/>
        <v>17769</v>
      </c>
      <c r="Q23" s="2">
        <f t="shared" si="2"/>
        <v>239885</v>
      </c>
    </row>
    <row r="24" spans="1:17">
      <c r="A24" s="2">
        <f>MATCH(B24,Data!B:B,0)</f>
        <v>17</v>
      </c>
      <c r="B24" s="3" t="s">
        <v>1503</v>
      </c>
      <c r="C24" s="3" t="s">
        <v>1528</v>
      </c>
      <c r="D24" s="44">
        <v>45889</v>
      </c>
      <c r="E24" s="44" t="str">
        <f>VLOOKUP(B24,Data!$B:$G,6,0)</f>
        <v>00012503</v>
      </c>
      <c r="F24" s="3" t="str">
        <f>VLOOKUP(B24,Data!$B:$M,12,0)</f>
        <v>0104918404-004</v>
      </c>
      <c r="G24" s="3" t="s">
        <v>1550</v>
      </c>
      <c r="H24" s="3" t="s">
        <v>1502</v>
      </c>
      <c r="I24" s="2" t="s">
        <v>1501</v>
      </c>
      <c r="J24" s="2" t="str">
        <f t="shared" si="0"/>
        <v>6996 WM+ HTH Tân Dinh, Cẩm Xuyên</v>
      </c>
      <c r="K24" s="2" t="s">
        <v>951</v>
      </c>
      <c r="L24" s="2" t="s">
        <v>1539</v>
      </c>
      <c r="M24" s="2">
        <v>1</v>
      </c>
      <c r="N24" s="2">
        <v>111058</v>
      </c>
      <c r="O24" s="2">
        <f>N24*M24</f>
        <v>111058</v>
      </c>
      <c r="P24" s="2">
        <f t="shared" si="1"/>
        <v>8885</v>
      </c>
      <c r="Q24" s="2">
        <f t="shared" si="2"/>
        <v>119943</v>
      </c>
    </row>
    <row r="25" spans="1:17">
      <c r="A25" s="2">
        <f>MATCH(B25,Data!B:B,0)</f>
        <v>18</v>
      </c>
      <c r="B25" s="3" t="s">
        <v>1455</v>
      </c>
      <c r="C25" s="3" t="s">
        <v>1528</v>
      </c>
      <c r="D25" s="44">
        <v>45889</v>
      </c>
      <c r="E25" s="44" t="str">
        <f>VLOOKUP(B25,Data!$B:$G,6,0)</f>
        <v>00405793</v>
      </c>
      <c r="F25" s="3" t="str">
        <f>VLOOKUP(B25,Data!$B:$M,12,0)</f>
        <v>0104918404-002</v>
      </c>
      <c r="G25" s="3" t="s">
        <v>1548</v>
      </c>
      <c r="H25" s="3" t="s">
        <v>1454</v>
      </c>
      <c r="I25" s="2" t="s">
        <v>1453</v>
      </c>
      <c r="J25" s="2" t="str">
        <f t="shared" si="0"/>
        <v>2763 WM+ HNI 179 Thịnh Liệt</v>
      </c>
      <c r="K25" s="2" t="s">
        <v>981</v>
      </c>
      <c r="L25" s="2" t="s">
        <v>1538</v>
      </c>
      <c r="M25" s="2">
        <v>1</v>
      </c>
      <c r="N25" s="2">
        <v>50182</v>
      </c>
      <c r="O25" s="2">
        <f>N25*M25</f>
        <v>50182</v>
      </c>
      <c r="P25" s="2">
        <f t="shared" si="1"/>
        <v>4015</v>
      </c>
      <c r="Q25" s="2">
        <f t="shared" si="2"/>
        <v>54197</v>
      </c>
    </row>
    <row r="26" spans="1:17">
      <c r="A26" s="2">
        <f>MATCH(B26,Data!B:B,0)</f>
        <v>18</v>
      </c>
      <c r="B26" s="3" t="s">
        <v>1455</v>
      </c>
      <c r="C26" s="3" t="s">
        <v>1528</v>
      </c>
      <c r="D26" s="44">
        <v>45889</v>
      </c>
      <c r="E26" s="44" t="str">
        <f>VLOOKUP(B26,Data!$B:$G,6,0)</f>
        <v>00405793</v>
      </c>
      <c r="F26" s="3" t="str">
        <f>VLOOKUP(B26,Data!$B:$M,12,0)</f>
        <v>0104918404-002</v>
      </c>
      <c r="G26" s="3" t="s">
        <v>1548</v>
      </c>
      <c r="H26" s="3" t="s">
        <v>1454</v>
      </c>
      <c r="I26" s="2" t="s">
        <v>1453</v>
      </c>
      <c r="J26" s="2" t="str">
        <f t="shared" si="0"/>
        <v>2763 WM+ HNI 179 Thịnh Liệt</v>
      </c>
      <c r="K26" s="2" t="s">
        <v>955</v>
      </c>
      <c r="L26" s="2" t="s">
        <v>1537</v>
      </c>
      <c r="M26" s="2">
        <v>3</v>
      </c>
      <c r="N26" s="2">
        <v>46000</v>
      </c>
      <c r="O26" s="2">
        <f>N26*M26</f>
        <v>138000</v>
      </c>
      <c r="P26" s="2">
        <f t="shared" si="1"/>
        <v>11040</v>
      </c>
      <c r="Q26" s="2">
        <f t="shared" si="2"/>
        <v>149040</v>
      </c>
    </row>
    <row r="27" spans="1:17">
      <c r="A27" s="2">
        <f>MATCH(B27,Data!B:B,0)</f>
        <v>18</v>
      </c>
      <c r="B27" s="3" t="s">
        <v>1455</v>
      </c>
      <c r="C27" s="3" t="s">
        <v>1528</v>
      </c>
      <c r="D27" s="44">
        <v>45889</v>
      </c>
      <c r="E27" s="44" t="str">
        <f>VLOOKUP(B27,Data!$B:$G,6,0)</f>
        <v>00405793</v>
      </c>
      <c r="F27" s="3" t="str">
        <f>VLOOKUP(B27,Data!$B:$M,12,0)</f>
        <v>0104918404-002</v>
      </c>
      <c r="G27" s="3" t="s">
        <v>1548</v>
      </c>
      <c r="H27" s="3" t="s">
        <v>1454</v>
      </c>
      <c r="I27" s="2" t="s">
        <v>1453</v>
      </c>
      <c r="J27" s="2" t="str">
        <f t="shared" si="0"/>
        <v>2763 WM+ HNI 179 Thịnh Liệt</v>
      </c>
      <c r="K27" s="2" t="s">
        <v>959</v>
      </c>
      <c r="L27" s="2" t="s">
        <v>1536</v>
      </c>
      <c r="M27" s="2">
        <v>3</v>
      </c>
      <c r="N27" s="2">
        <v>70950</v>
      </c>
      <c r="O27" s="2">
        <f>N27*M27</f>
        <v>212850</v>
      </c>
      <c r="P27" s="2">
        <f t="shared" si="1"/>
        <v>17028</v>
      </c>
      <c r="Q27" s="2">
        <f t="shared" si="2"/>
        <v>229878</v>
      </c>
    </row>
    <row r="28" spans="1:17">
      <c r="A28" s="2">
        <f>MATCH(B28,Data!B:B,0)</f>
        <v>19</v>
      </c>
      <c r="B28" s="3" t="s">
        <v>1082</v>
      </c>
      <c r="C28" s="3" t="s">
        <v>1528</v>
      </c>
      <c r="D28" s="44">
        <v>45889</v>
      </c>
      <c r="E28" s="44" t="str">
        <f>VLOOKUP(B28,Data!$B:$G,6,0)</f>
        <v>00024954</v>
      </c>
      <c r="F28" s="3" t="str">
        <f>VLOOKUP(B28,Data!$B:$M,12,0)</f>
        <v>0104918404-056</v>
      </c>
      <c r="G28" s="3" t="s">
        <v>1570</v>
      </c>
      <c r="H28" s="3" t="s">
        <v>1081</v>
      </c>
      <c r="I28" s="2" t="s">
        <v>1080</v>
      </c>
      <c r="J28" s="2" t="str">
        <f t="shared" si="0"/>
        <v>5592 WM+ HYN 9 Nguyễn Thiện Thuật</v>
      </c>
      <c r="K28" s="2" t="s">
        <v>960</v>
      </c>
      <c r="L28" s="2" t="s">
        <v>1529</v>
      </c>
      <c r="M28" s="2">
        <v>3</v>
      </c>
      <c r="N28" s="2">
        <v>55595</v>
      </c>
      <c r="O28" s="2">
        <f>N28*M28</f>
        <v>166785</v>
      </c>
      <c r="P28" s="2">
        <f t="shared" si="1"/>
        <v>13343</v>
      </c>
      <c r="Q28" s="2">
        <f t="shared" si="2"/>
        <v>180128</v>
      </c>
    </row>
    <row r="29" spans="1:17">
      <c r="A29" s="2">
        <f>MATCH(B29,Data!B:B,0)</f>
        <v>20</v>
      </c>
      <c r="B29" s="3" t="s">
        <v>1162</v>
      </c>
      <c r="C29" s="3" t="s">
        <v>1535</v>
      </c>
      <c r="D29" s="44">
        <v>45889</v>
      </c>
      <c r="E29" s="44" t="str">
        <f>VLOOKUP(B29,Data!$B:$G,6,0)</f>
        <v>00132985</v>
      </c>
      <c r="F29" s="3" t="str">
        <f>VLOOKUP(B29,Data!$B:$M,12,0)</f>
        <v>0104918404</v>
      </c>
      <c r="G29" s="3" t="s">
        <v>1534</v>
      </c>
      <c r="H29" s="3" t="s">
        <v>1161</v>
      </c>
      <c r="I29" s="2" t="s">
        <v>1160</v>
      </c>
      <c r="J29" s="2" t="str">
        <f t="shared" si="0"/>
        <v>2AE2 WM+ HCM 79 Đường số 1</v>
      </c>
      <c r="K29" s="2" t="s">
        <v>960</v>
      </c>
      <c r="L29" s="2" t="s">
        <v>1529</v>
      </c>
      <c r="M29" s="2">
        <v>2</v>
      </c>
      <c r="N29" s="2">
        <v>55595</v>
      </c>
      <c r="O29" s="2">
        <f>N29*M29</f>
        <v>111190</v>
      </c>
      <c r="P29" s="2">
        <f t="shared" si="1"/>
        <v>8895</v>
      </c>
      <c r="Q29" s="2">
        <f t="shared" si="2"/>
        <v>120085</v>
      </c>
    </row>
    <row r="30" spans="1:17">
      <c r="A30" s="2">
        <f>MATCH(B30,Data!B:B,0)</f>
        <v>21</v>
      </c>
      <c r="B30" s="3" t="s">
        <v>1165</v>
      </c>
      <c r="C30" s="3" t="s">
        <v>1535</v>
      </c>
      <c r="D30" s="44">
        <v>45889</v>
      </c>
      <c r="E30" s="44" t="str">
        <f>VLOOKUP(B30,Data!$B:$G,6,0)</f>
        <v>00132988</v>
      </c>
      <c r="F30" s="3" t="str">
        <f>VLOOKUP(B30,Data!$B:$M,12,0)</f>
        <v>0104918404</v>
      </c>
      <c r="G30" s="3" t="s">
        <v>1534</v>
      </c>
      <c r="H30" s="3" t="s">
        <v>1164</v>
      </c>
      <c r="I30" s="2" t="s">
        <v>1163</v>
      </c>
      <c r="J30" s="2" t="str">
        <f t="shared" si="0"/>
        <v>6123 WIN HCM 107 - 109 Độc Lập</v>
      </c>
      <c r="K30" s="2" t="s">
        <v>961</v>
      </c>
      <c r="L30" s="2" t="s">
        <v>1541</v>
      </c>
      <c r="M30" s="2">
        <v>1</v>
      </c>
      <c r="N30" s="2">
        <v>73431</v>
      </c>
      <c r="O30" s="2">
        <f>N30*M30</f>
        <v>73431</v>
      </c>
      <c r="P30" s="2">
        <f t="shared" si="1"/>
        <v>5874</v>
      </c>
      <c r="Q30" s="2">
        <f t="shared" si="2"/>
        <v>79305</v>
      </c>
    </row>
    <row r="31" spans="1:17">
      <c r="A31" s="2">
        <f>MATCH(B31,Data!B:B,0)</f>
        <v>22</v>
      </c>
      <c r="B31" s="3" t="s">
        <v>1500</v>
      </c>
      <c r="C31" s="3" t="s">
        <v>1528</v>
      </c>
      <c r="D31" s="44">
        <v>45889</v>
      </c>
      <c r="E31" s="44" t="str">
        <f>VLOOKUP(B31,Data!$B:$G,6,0)</f>
        <v>00012504</v>
      </c>
      <c r="F31" s="3" t="str">
        <f>VLOOKUP(B31,Data!$B:$M,12,0)</f>
        <v>0104918404-004</v>
      </c>
      <c r="G31" s="3" t="s">
        <v>1550</v>
      </c>
      <c r="H31" s="3" t="s">
        <v>1499</v>
      </c>
      <c r="I31" s="2" t="s">
        <v>1498</v>
      </c>
      <c r="J31" s="2" t="str">
        <f t="shared" si="0"/>
        <v>5723 WM+ HTH 234 Xô Viết Nghệ Tĩnh, TT N</v>
      </c>
      <c r="K31" s="2" t="s">
        <v>981</v>
      </c>
      <c r="L31" s="2" t="s">
        <v>1538</v>
      </c>
      <c r="M31" s="2">
        <v>2</v>
      </c>
      <c r="N31" s="2">
        <v>50182</v>
      </c>
      <c r="O31" s="2">
        <f>N31*M31</f>
        <v>100364</v>
      </c>
      <c r="P31" s="2">
        <f t="shared" si="1"/>
        <v>8029</v>
      </c>
      <c r="Q31" s="2">
        <f t="shared" si="2"/>
        <v>108393</v>
      </c>
    </row>
    <row r="32" spans="1:17">
      <c r="A32" s="2">
        <f>MATCH(B32,Data!B:B,0)</f>
        <v>23</v>
      </c>
      <c r="B32" s="3" t="s">
        <v>1321</v>
      </c>
      <c r="C32" s="3" t="s">
        <v>1528</v>
      </c>
      <c r="D32" s="44">
        <v>45889</v>
      </c>
      <c r="E32" s="44" t="str">
        <f>VLOOKUP(B32,Data!$B:$G,6,0)</f>
        <v>00030054</v>
      </c>
      <c r="F32" s="3" t="str">
        <f>VLOOKUP(B32,Data!$B:$M,12,0)</f>
        <v>0104918404-025</v>
      </c>
      <c r="G32" s="3" t="s">
        <v>1561</v>
      </c>
      <c r="H32" s="3" t="s">
        <v>1320</v>
      </c>
      <c r="I32" s="2" t="s">
        <v>1319</v>
      </c>
      <c r="J32" s="2" t="str">
        <f t="shared" si="0"/>
        <v>3450 WM+ HPG 261 Tôn Đức Thắng</v>
      </c>
      <c r="K32" s="2" t="s">
        <v>951</v>
      </c>
      <c r="L32" s="2" t="s">
        <v>1539</v>
      </c>
      <c r="M32" s="2">
        <v>7</v>
      </c>
      <c r="N32" s="2">
        <v>111058</v>
      </c>
      <c r="O32" s="2">
        <f>N32*M32</f>
        <v>777406</v>
      </c>
      <c r="P32" s="2">
        <f t="shared" si="1"/>
        <v>62192</v>
      </c>
      <c r="Q32" s="2">
        <f t="shared" si="2"/>
        <v>839598</v>
      </c>
    </row>
    <row r="33" spans="1:17">
      <c r="A33" s="2">
        <f>MATCH(B33,Data!B:B,0)</f>
        <v>24</v>
      </c>
      <c r="B33" s="3" t="s">
        <v>1399</v>
      </c>
      <c r="C33" s="3" t="s">
        <v>1535</v>
      </c>
      <c r="D33" s="44">
        <v>45889</v>
      </c>
      <c r="E33" s="44" t="str">
        <f>VLOOKUP(B33,Data!$B:$G,6,0)</f>
        <v>00007480</v>
      </c>
      <c r="F33" s="3" t="str">
        <f>VLOOKUP(B33,Data!$B:$M,12,0)</f>
        <v>0104918404-071</v>
      </c>
      <c r="G33" s="3" t="s">
        <v>1571</v>
      </c>
      <c r="H33" s="3" t="s">
        <v>1241</v>
      </c>
      <c r="I33" s="2" t="s">
        <v>1240</v>
      </c>
      <c r="J33" s="2" t="str">
        <f t="shared" si="0"/>
        <v>2AD2 WM+ BDH238 -240 Nguyễn Chí Thanh</v>
      </c>
      <c r="K33" s="2" t="s">
        <v>977</v>
      </c>
      <c r="L33" s="2" t="s">
        <v>1549</v>
      </c>
      <c r="M33" s="2">
        <v>2</v>
      </c>
      <c r="N33" s="2">
        <v>50400</v>
      </c>
      <c r="O33" s="2">
        <f>N33*M33</f>
        <v>100800</v>
      </c>
      <c r="P33" s="2">
        <f>ROUND(O33*0.08,0)+1</f>
        <v>8065</v>
      </c>
      <c r="Q33" s="2">
        <f t="shared" si="2"/>
        <v>108865</v>
      </c>
    </row>
    <row r="34" spans="1:17">
      <c r="A34" s="2">
        <f>MATCH(B34,Data!B:B,0)</f>
        <v>24</v>
      </c>
      <c r="B34" s="3" t="s">
        <v>1399</v>
      </c>
      <c r="C34" s="3" t="s">
        <v>1535</v>
      </c>
      <c r="D34" s="44">
        <v>45889</v>
      </c>
      <c r="E34" s="44" t="str">
        <f>VLOOKUP(B34,Data!$B:$G,6,0)</f>
        <v>00007480</v>
      </c>
      <c r="F34" s="3" t="str">
        <f>VLOOKUP(B34,Data!$B:$M,12,0)</f>
        <v>0104918404-071</v>
      </c>
      <c r="G34" s="3" t="s">
        <v>1571</v>
      </c>
      <c r="H34" s="3" t="s">
        <v>1241</v>
      </c>
      <c r="I34" s="2" t="s">
        <v>1240</v>
      </c>
      <c r="J34" s="2" t="str">
        <f t="shared" si="0"/>
        <v>2AD2 WM+ BDH238 -240 Nguyễn Chí Thanh</v>
      </c>
      <c r="K34" s="2" t="s">
        <v>1079</v>
      </c>
      <c r="L34" s="2" t="s">
        <v>1532</v>
      </c>
      <c r="M34" s="2">
        <v>4</v>
      </c>
      <c r="N34" s="2">
        <v>49500</v>
      </c>
      <c r="O34" s="2">
        <f>N34*M34</f>
        <v>198000</v>
      </c>
      <c r="P34" s="2">
        <f t="shared" si="1"/>
        <v>15840</v>
      </c>
      <c r="Q34" s="2">
        <f t="shared" si="2"/>
        <v>213840</v>
      </c>
    </row>
    <row r="35" spans="1:17">
      <c r="A35" s="2">
        <f>MATCH(B35,Data!B:B,0)</f>
        <v>24</v>
      </c>
      <c r="B35" s="3" t="s">
        <v>1399</v>
      </c>
      <c r="C35" s="3" t="s">
        <v>1535</v>
      </c>
      <c r="D35" s="44">
        <v>45889</v>
      </c>
      <c r="E35" s="44" t="str">
        <f>VLOOKUP(B35,Data!$B:$G,6,0)</f>
        <v>00007480</v>
      </c>
      <c r="F35" s="3" t="str">
        <f>VLOOKUP(B35,Data!$B:$M,12,0)</f>
        <v>0104918404-071</v>
      </c>
      <c r="G35" s="3" t="s">
        <v>1571</v>
      </c>
      <c r="H35" s="3" t="s">
        <v>1241</v>
      </c>
      <c r="I35" s="2" t="s">
        <v>1240</v>
      </c>
      <c r="J35" s="2" t="str">
        <f t="shared" si="0"/>
        <v>2AD2 WM+ BDH238 -240 Nguyễn Chí Thanh</v>
      </c>
      <c r="K35" s="2" t="s">
        <v>951</v>
      </c>
      <c r="L35" s="2" t="s">
        <v>1539</v>
      </c>
      <c r="M35" s="2">
        <v>5</v>
      </c>
      <c r="N35" s="2">
        <v>111058</v>
      </c>
      <c r="O35" s="2">
        <f>N35*M35</f>
        <v>555290</v>
      </c>
      <c r="P35" s="2">
        <f t="shared" si="1"/>
        <v>44423</v>
      </c>
      <c r="Q35" s="2">
        <f t="shared" si="2"/>
        <v>599713</v>
      </c>
    </row>
    <row r="36" spans="1:17">
      <c r="A36" s="2">
        <f>MATCH(B36,Data!B:B,0)</f>
        <v>24</v>
      </c>
      <c r="B36" s="3" t="s">
        <v>1399</v>
      </c>
      <c r="C36" s="3" t="s">
        <v>1535</v>
      </c>
      <c r="D36" s="44">
        <v>45889</v>
      </c>
      <c r="E36" s="44" t="str">
        <f>VLOOKUP(B36,Data!$B:$G,6,0)</f>
        <v>00007480</v>
      </c>
      <c r="F36" s="3" t="str">
        <f>VLOOKUP(B36,Data!$B:$M,12,0)</f>
        <v>0104918404-071</v>
      </c>
      <c r="G36" s="3" t="s">
        <v>1571</v>
      </c>
      <c r="H36" s="3" t="s">
        <v>1241</v>
      </c>
      <c r="I36" s="2" t="s">
        <v>1240</v>
      </c>
      <c r="J36" s="2" t="str">
        <f t="shared" si="0"/>
        <v>2AD2 WM+ BDH238 -240 Nguyễn Chí Thanh</v>
      </c>
      <c r="K36" s="2" t="s">
        <v>965</v>
      </c>
      <c r="L36" s="2" t="s">
        <v>1546</v>
      </c>
      <c r="M36" s="2">
        <v>1</v>
      </c>
      <c r="N36" s="2">
        <v>74250</v>
      </c>
      <c r="O36" s="2">
        <f>N36*M36</f>
        <v>74250</v>
      </c>
      <c r="P36" s="2">
        <f t="shared" si="1"/>
        <v>5940</v>
      </c>
      <c r="Q36" s="2">
        <f t="shared" si="2"/>
        <v>80190</v>
      </c>
    </row>
    <row r="37" spans="1:17">
      <c r="A37" s="2">
        <f>MATCH(B37,Data!B:B,0)</f>
        <v>24</v>
      </c>
      <c r="B37" s="3" t="s">
        <v>1399</v>
      </c>
      <c r="C37" s="3" t="s">
        <v>1535</v>
      </c>
      <c r="D37" s="44">
        <v>45889</v>
      </c>
      <c r="E37" s="44" t="str">
        <f>VLOOKUP(B37,Data!$B:$G,6,0)</f>
        <v>00007480</v>
      </c>
      <c r="F37" s="3" t="str">
        <f>VLOOKUP(B37,Data!$B:$M,12,0)</f>
        <v>0104918404-071</v>
      </c>
      <c r="G37" s="3" t="s">
        <v>1571</v>
      </c>
      <c r="H37" s="3" t="s">
        <v>1241</v>
      </c>
      <c r="I37" s="2" t="s">
        <v>1240</v>
      </c>
      <c r="J37" s="2" t="str">
        <f t="shared" si="0"/>
        <v>2AD2 WM+ BDH238 -240 Nguyễn Chí Thanh</v>
      </c>
      <c r="K37" s="2" t="s">
        <v>961</v>
      </c>
      <c r="L37" s="2" t="s">
        <v>1541</v>
      </c>
      <c r="M37" s="2">
        <v>3</v>
      </c>
      <c r="N37" s="2">
        <v>73431</v>
      </c>
      <c r="O37" s="2">
        <f>N37*M37</f>
        <v>220293</v>
      </c>
      <c r="P37" s="2">
        <f t="shared" si="1"/>
        <v>17623</v>
      </c>
      <c r="Q37" s="2">
        <f t="shared" si="2"/>
        <v>237916</v>
      </c>
    </row>
    <row r="38" spans="1:17">
      <c r="A38" s="2">
        <f>MATCH(B38,Data!B:B,0)</f>
        <v>25</v>
      </c>
      <c r="B38" s="3" t="s">
        <v>1371</v>
      </c>
      <c r="C38" s="3" t="s">
        <v>1528</v>
      </c>
      <c r="D38" s="44">
        <v>45889</v>
      </c>
      <c r="E38" s="44" t="str">
        <f>VLOOKUP(B38,Data!$B:$G,6,0)</f>
        <v>00406162</v>
      </c>
      <c r="F38" s="3" t="str">
        <f>VLOOKUP(B38,Data!$B:$M,12,0)</f>
        <v>0104918404-002</v>
      </c>
      <c r="G38" s="3" t="s">
        <v>1548</v>
      </c>
      <c r="H38" s="3" t="s">
        <v>1366</v>
      </c>
      <c r="I38" s="2" t="s">
        <v>1365</v>
      </c>
      <c r="J38" s="2" t="str">
        <f t="shared" si="0"/>
        <v>2797 WM+ HNI TTTM Chợ Sủi</v>
      </c>
      <c r="K38" s="2" t="s">
        <v>951</v>
      </c>
      <c r="L38" s="2" t="s">
        <v>1539</v>
      </c>
      <c r="M38" s="2">
        <v>1</v>
      </c>
      <c r="N38" s="2">
        <v>111058</v>
      </c>
      <c r="O38" s="2">
        <f>N38*M38</f>
        <v>111058</v>
      </c>
      <c r="P38" s="2">
        <f t="shared" si="1"/>
        <v>8885</v>
      </c>
      <c r="Q38" s="2">
        <f t="shared" si="2"/>
        <v>119943</v>
      </c>
    </row>
    <row r="39" spans="1:17">
      <c r="A39" s="2">
        <f>MATCH(B39,Data!B:B,0)</f>
        <v>26</v>
      </c>
      <c r="B39" s="3" t="s">
        <v>1497</v>
      </c>
      <c r="C39" s="3" t="s">
        <v>1535</v>
      </c>
      <c r="D39" s="44">
        <v>45889</v>
      </c>
      <c r="E39" s="44" t="str">
        <f>VLOOKUP(B39,Data!$B:$G,6,0)</f>
        <v>00021566</v>
      </c>
      <c r="F39" s="3" t="str">
        <f>VLOOKUP(B39,Data!$B:$M,12,0)</f>
        <v>0104918404-016</v>
      </c>
      <c r="G39" s="3" t="s">
        <v>1558</v>
      </c>
      <c r="H39" s="3" t="s">
        <v>1496</v>
      </c>
      <c r="I39" s="2" t="s">
        <v>1495</v>
      </c>
      <c r="J39" s="2" t="str">
        <f t="shared" si="0"/>
        <v>4661 WM+ CTO 140B/1 Nguyễn Văn Cừ</v>
      </c>
      <c r="K39" s="2" t="s">
        <v>955</v>
      </c>
      <c r="L39" s="2" t="s">
        <v>1537</v>
      </c>
      <c r="M39" s="2">
        <v>1</v>
      </c>
      <c r="N39" s="2">
        <v>46000</v>
      </c>
      <c r="O39" s="2">
        <f>N39*M39</f>
        <v>46000</v>
      </c>
      <c r="P39" s="2">
        <f t="shared" si="1"/>
        <v>3680</v>
      </c>
      <c r="Q39" s="2">
        <f t="shared" si="2"/>
        <v>49680</v>
      </c>
    </row>
    <row r="40" spans="1:17">
      <c r="A40" s="2">
        <f>MATCH(B40,Data!B:B,0)</f>
        <v>27</v>
      </c>
      <c r="B40" s="3" t="s">
        <v>1367</v>
      </c>
      <c r="C40" s="3" t="s">
        <v>1528</v>
      </c>
      <c r="D40" s="44">
        <v>45889</v>
      </c>
      <c r="E40" s="44" t="str">
        <f>VLOOKUP(B40,Data!$B:$G,6,0)</f>
        <v>00406163</v>
      </c>
      <c r="F40" s="3" t="str">
        <f>VLOOKUP(B40,Data!$B:$M,12,0)</f>
        <v>0104918404-002</v>
      </c>
      <c r="G40" s="3" t="s">
        <v>1548</v>
      </c>
      <c r="H40" s="3" t="s">
        <v>1366</v>
      </c>
      <c r="I40" s="2" t="s">
        <v>1365</v>
      </c>
      <c r="J40" s="2" t="str">
        <f t="shared" si="0"/>
        <v>2797 WM+ HNI TTTM Chợ Sủi</v>
      </c>
      <c r="K40" s="2" t="s">
        <v>955</v>
      </c>
      <c r="L40" s="2" t="s">
        <v>1537</v>
      </c>
      <c r="M40" s="2">
        <v>4</v>
      </c>
      <c r="N40" s="2">
        <v>46000</v>
      </c>
      <c r="O40" s="2">
        <f>N40*M40</f>
        <v>184000</v>
      </c>
      <c r="P40" s="2">
        <f t="shared" si="1"/>
        <v>14720</v>
      </c>
      <c r="Q40" s="2">
        <f t="shared" si="2"/>
        <v>198720</v>
      </c>
    </row>
    <row r="41" spans="1:17">
      <c r="A41" s="2">
        <f>MATCH(B41,Data!B:B,0)</f>
        <v>27</v>
      </c>
      <c r="B41" s="3" t="s">
        <v>1367</v>
      </c>
      <c r="C41" s="3" t="s">
        <v>1528</v>
      </c>
      <c r="D41" s="44">
        <v>45889</v>
      </c>
      <c r="E41" s="44" t="str">
        <f>VLOOKUP(B41,Data!$B:$G,6,0)</f>
        <v>00406163</v>
      </c>
      <c r="F41" s="3" t="str">
        <f>VLOOKUP(B41,Data!$B:$M,12,0)</f>
        <v>0104918404-002</v>
      </c>
      <c r="G41" s="3" t="s">
        <v>1548</v>
      </c>
      <c r="H41" s="3" t="s">
        <v>1366</v>
      </c>
      <c r="I41" s="2" t="s">
        <v>1365</v>
      </c>
      <c r="J41" s="2" t="str">
        <f t="shared" si="0"/>
        <v>2797 WM+ HNI TTTM Chợ Sủi</v>
      </c>
      <c r="K41" s="2" t="s">
        <v>961</v>
      </c>
      <c r="L41" s="2" t="s">
        <v>1541</v>
      </c>
      <c r="M41" s="2">
        <v>1</v>
      </c>
      <c r="N41" s="2">
        <v>73431</v>
      </c>
      <c r="O41" s="2">
        <f>N41*M41</f>
        <v>73431</v>
      </c>
      <c r="P41" s="2">
        <f t="shared" si="1"/>
        <v>5874</v>
      </c>
      <c r="Q41" s="2">
        <f t="shared" si="2"/>
        <v>79305</v>
      </c>
    </row>
    <row r="42" spans="1:17">
      <c r="A42" s="2">
        <f>MATCH(B42,Data!B:B,0)</f>
        <v>28</v>
      </c>
      <c r="B42" s="3" t="s">
        <v>1417</v>
      </c>
      <c r="C42" s="3" t="s">
        <v>1528</v>
      </c>
      <c r="D42" s="44">
        <v>45889</v>
      </c>
      <c r="E42" s="44" t="str">
        <f>VLOOKUP(B42,Data!$B:$G,6,0)</f>
        <v>00031727</v>
      </c>
      <c r="F42" s="3" t="str">
        <f>VLOOKUP(B42,Data!$B:$M,12,0)</f>
        <v>0104918404-058</v>
      </c>
      <c r="G42" s="3" t="s">
        <v>1544</v>
      </c>
      <c r="H42" s="3" t="s">
        <v>1416</v>
      </c>
      <c r="I42" s="2" t="s">
        <v>1415</v>
      </c>
      <c r="J42" s="2" t="str">
        <f t="shared" si="0"/>
        <v>6526 WM+ NAN Diễn Yên, Diễn Châu</v>
      </c>
      <c r="K42" s="2" t="s">
        <v>961</v>
      </c>
      <c r="L42" s="2" t="s">
        <v>1541</v>
      </c>
      <c r="M42" s="2">
        <v>1</v>
      </c>
      <c r="N42" s="2">
        <v>73431</v>
      </c>
      <c r="O42" s="2">
        <f>N42*M42</f>
        <v>73431</v>
      </c>
      <c r="P42" s="2">
        <f t="shared" si="1"/>
        <v>5874</v>
      </c>
      <c r="Q42" s="2">
        <f t="shared" si="2"/>
        <v>79305</v>
      </c>
    </row>
    <row r="43" spans="1:17">
      <c r="A43" s="2">
        <f>MATCH(B43,Data!B:B,0)</f>
        <v>29</v>
      </c>
      <c r="B43" s="3" t="s">
        <v>1245</v>
      </c>
      <c r="C43" s="3" t="s">
        <v>1528</v>
      </c>
      <c r="D43" s="44">
        <v>45889</v>
      </c>
      <c r="E43" s="44" t="str">
        <f>VLOOKUP(B43,Data!$B:$G,6,0)</f>
        <v>00406521</v>
      </c>
      <c r="F43" s="3" t="str">
        <f>VLOOKUP(B43,Data!$B:$M,12,0)</f>
        <v>0104918404-002</v>
      </c>
      <c r="G43" s="3" t="s">
        <v>1548</v>
      </c>
      <c r="H43" s="3" t="s">
        <v>1244</v>
      </c>
      <c r="I43" s="2" t="s">
        <v>1243</v>
      </c>
      <c r="J43" s="2" t="str">
        <f t="shared" si="0"/>
        <v>4504 WM+ HNI Xóm 4 Đông Dư</v>
      </c>
      <c r="K43" s="2" t="s">
        <v>951</v>
      </c>
      <c r="L43" s="2" t="s">
        <v>1539</v>
      </c>
      <c r="M43" s="2">
        <v>1</v>
      </c>
      <c r="N43" s="2">
        <v>111058</v>
      </c>
      <c r="O43" s="2">
        <f>N43*M43</f>
        <v>111058</v>
      </c>
      <c r="P43" s="2">
        <f t="shared" si="1"/>
        <v>8885</v>
      </c>
      <c r="Q43" s="2">
        <f t="shared" si="2"/>
        <v>119943</v>
      </c>
    </row>
    <row r="44" spans="1:17">
      <c r="A44" s="2">
        <f>MATCH(B44,Data!B:B,0)</f>
        <v>29</v>
      </c>
      <c r="B44" s="3" t="s">
        <v>1245</v>
      </c>
      <c r="C44" s="3" t="s">
        <v>1528</v>
      </c>
      <c r="D44" s="44">
        <v>45889</v>
      </c>
      <c r="E44" s="44" t="str">
        <f>VLOOKUP(B44,Data!$B:$G,6,0)</f>
        <v>00406521</v>
      </c>
      <c r="F44" s="3" t="str">
        <f>VLOOKUP(B44,Data!$B:$M,12,0)</f>
        <v>0104918404-002</v>
      </c>
      <c r="G44" s="3" t="s">
        <v>1548</v>
      </c>
      <c r="H44" s="3" t="s">
        <v>1244</v>
      </c>
      <c r="I44" s="2" t="s">
        <v>1243</v>
      </c>
      <c r="J44" s="2" t="str">
        <f t="shared" si="0"/>
        <v>4504 WM+ HNI Xóm 4 Đông Dư</v>
      </c>
      <c r="K44" s="2" t="s">
        <v>965</v>
      </c>
      <c r="L44" s="2" t="s">
        <v>1546</v>
      </c>
      <c r="M44" s="2">
        <v>2</v>
      </c>
      <c r="N44" s="2">
        <v>74250</v>
      </c>
      <c r="O44" s="2">
        <f>N44*M44</f>
        <v>148500</v>
      </c>
      <c r="P44" s="2">
        <f t="shared" si="1"/>
        <v>11880</v>
      </c>
      <c r="Q44" s="2">
        <f t="shared" si="2"/>
        <v>160380</v>
      </c>
    </row>
    <row r="45" spans="1:17">
      <c r="A45" s="2">
        <f>MATCH(B45,Data!B:B,0)</f>
        <v>30</v>
      </c>
      <c r="B45" s="3" t="s">
        <v>1470</v>
      </c>
      <c r="C45" s="3" t="s">
        <v>1528</v>
      </c>
      <c r="D45" s="44">
        <v>45889</v>
      </c>
      <c r="E45" s="44" t="str">
        <f>VLOOKUP(B45,Data!$B:$G,6,0)</f>
        <v>00002058</v>
      </c>
      <c r="F45" s="3" t="str">
        <f>VLOOKUP(B45,Data!$B:$M,12,0)</f>
        <v>0104918404-091</v>
      </c>
      <c r="G45" s="3" t="s">
        <v>1787</v>
      </c>
      <c r="H45" s="3" t="s">
        <v>1469</v>
      </c>
      <c r="I45" s="2" t="s">
        <v>1468</v>
      </c>
      <c r="J45" s="2" t="str">
        <f t="shared" si="0"/>
        <v>2ABX WM+ HGG Tổ 6 Việt Lâm</v>
      </c>
      <c r="K45" s="2" t="s">
        <v>951</v>
      </c>
      <c r="L45" s="2" t="s">
        <v>1539</v>
      </c>
      <c r="M45" s="2">
        <v>1</v>
      </c>
      <c r="N45" s="2">
        <v>111058</v>
      </c>
      <c r="O45" s="2">
        <f>N45*M45</f>
        <v>111058</v>
      </c>
      <c r="P45" s="2">
        <f>ROUND(O45*0.08,0)</f>
        <v>8885</v>
      </c>
      <c r="Q45" s="2">
        <f t="shared" si="2"/>
        <v>119943</v>
      </c>
    </row>
    <row r="46" spans="1:17">
      <c r="A46" s="2">
        <f>MATCH(B46,Data!B:B,0)</f>
        <v>30</v>
      </c>
      <c r="B46" s="3" t="s">
        <v>1470</v>
      </c>
      <c r="C46" s="3" t="s">
        <v>1528</v>
      </c>
      <c r="D46" s="44">
        <v>45889</v>
      </c>
      <c r="E46" s="44" t="str">
        <f>VLOOKUP(B46,Data!$B:$G,6,0)</f>
        <v>00002058</v>
      </c>
      <c r="F46" s="3" t="str">
        <f>VLOOKUP(B46,Data!$B:$M,12,0)</f>
        <v>0104918404-091</v>
      </c>
      <c r="G46" s="3" t="s">
        <v>1787</v>
      </c>
      <c r="H46" s="3" t="s">
        <v>1469</v>
      </c>
      <c r="I46" s="2" t="s">
        <v>1468</v>
      </c>
      <c r="J46" s="2" t="str">
        <f t="shared" si="0"/>
        <v>2ABX WM+ HGG Tổ 6 Việt Lâm</v>
      </c>
      <c r="K46" s="2" t="s">
        <v>951</v>
      </c>
      <c r="L46" s="2" t="s">
        <v>1539</v>
      </c>
      <c r="M46" s="2">
        <v>1</v>
      </c>
      <c r="N46" s="2">
        <v>111058</v>
      </c>
      <c r="O46" s="2">
        <f>N46*M46</f>
        <v>111058</v>
      </c>
      <c r="P46" s="2">
        <f t="shared" si="1"/>
        <v>8885</v>
      </c>
      <c r="Q46" s="2">
        <f t="shared" si="2"/>
        <v>119943</v>
      </c>
    </row>
    <row r="47" spans="1:17">
      <c r="A47" s="2">
        <f>MATCH(B47,Data!B:B,0)</f>
        <v>30</v>
      </c>
      <c r="B47" s="3" t="s">
        <v>1470</v>
      </c>
      <c r="C47" s="3" t="s">
        <v>1528</v>
      </c>
      <c r="D47" s="44">
        <v>45889</v>
      </c>
      <c r="E47" s="44" t="str">
        <f>VLOOKUP(B47,Data!$B:$G,6,0)</f>
        <v>00002058</v>
      </c>
      <c r="F47" s="3" t="str">
        <f>VLOOKUP(B47,Data!$B:$M,12,0)</f>
        <v>0104918404-091</v>
      </c>
      <c r="G47" s="3" t="s">
        <v>1787</v>
      </c>
      <c r="H47" s="3" t="s">
        <v>1469</v>
      </c>
      <c r="I47" s="2" t="s">
        <v>1468</v>
      </c>
      <c r="J47" s="2" t="str">
        <f t="shared" si="0"/>
        <v>2ABX WM+ HGG Tổ 6 Việt Lâm</v>
      </c>
      <c r="K47" s="2" t="s">
        <v>955</v>
      </c>
      <c r="L47" s="2" t="s">
        <v>1537</v>
      </c>
      <c r="M47" s="2">
        <v>1</v>
      </c>
      <c r="N47" s="2">
        <v>46000</v>
      </c>
      <c r="O47" s="2">
        <f>N47*M47</f>
        <v>46000</v>
      </c>
      <c r="P47" s="2">
        <f>ROUND(O47*0.08,0)-1</f>
        <v>3679</v>
      </c>
      <c r="Q47" s="2">
        <f t="shared" si="2"/>
        <v>49679</v>
      </c>
    </row>
    <row r="48" spans="1:17">
      <c r="A48" s="2">
        <f>MATCH(B48,Data!B:B,0)</f>
        <v>31</v>
      </c>
      <c r="B48" s="3" t="s">
        <v>1328</v>
      </c>
      <c r="C48" s="3" t="s">
        <v>1535</v>
      </c>
      <c r="D48" s="44">
        <v>45889</v>
      </c>
      <c r="E48" s="44" t="str">
        <f>VLOOKUP(B48,Data!$B:$G,6,0)</f>
        <v>00012451</v>
      </c>
      <c r="F48" s="3" t="str">
        <f>VLOOKUP(B48,Data!$B:$M,12,0)</f>
        <v>0104918404-061</v>
      </c>
      <c r="G48" s="3" t="s">
        <v>1750</v>
      </c>
      <c r="H48" s="3" t="s">
        <v>1327</v>
      </c>
      <c r="I48" s="2" t="s">
        <v>1326</v>
      </c>
      <c r="J48" s="2" t="str">
        <f t="shared" si="0"/>
        <v>2AVW WM+ QNM Thôn Hòa Hạ, Tam Thanh</v>
      </c>
      <c r="K48" s="2" t="s">
        <v>965</v>
      </c>
      <c r="L48" s="2" t="s">
        <v>1546</v>
      </c>
      <c r="M48" s="2">
        <v>1</v>
      </c>
      <c r="N48" s="2">
        <v>74250</v>
      </c>
      <c r="O48" s="2">
        <f>N48*M48</f>
        <v>74250</v>
      </c>
      <c r="P48" s="2">
        <f t="shared" si="1"/>
        <v>5940</v>
      </c>
      <c r="Q48" s="2">
        <f t="shared" si="2"/>
        <v>80190</v>
      </c>
    </row>
    <row r="49" spans="1:17">
      <c r="A49" s="2">
        <f>MATCH(B49,Data!B:B,0)</f>
        <v>32</v>
      </c>
      <c r="B49" s="3" t="s">
        <v>1476</v>
      </c>
      <c r="C49" s="3" t="s">
        <v>1528</v>
      </c>
      <c r="D49" s="44">
        <v>45889</v>
      </c>
      <c r="E49" s="44" t="str">
        <f>VLOOKUP(B49,Data!$B:$G,6,0)</f>
        <v>00405615</v>
      </c>
      <c r="F49" s="3" t="str">
        <f>VLOOKUP(B49,Data!$B:$M,12,0)</f>
        <v>0104918404-002</v>
      </c>
      <c r="G49" s="3" t="s">
        <v>1548</v>
      </c>
      <c r="H49" s="3" t="s">
        <v>1475</v>
      </c>
      <c r="I49" s="2" t="s">
        <v>1474</v>
      </c>
      <c r="J49" s="2" t="str">
        <f t="shared" si="0"/>
        <v>6991 WM+ HNI Xuân Sơn, Sóc Sơn</v>
      </c>
      <c r="K49" s="2" t="s">
        <v>951</v>
      </c>
      <c r="L49" s="2" t="s">
        <v>1539</v>
      </c>
      <c r="M49" s="2">
        <v>1</v>
      </c>
      <c r="N49" s="2">
        <v>111058</v>
      </c>
      <c r="O49" s="2">
        <f>N49*M49</f>
        <v>111058</v>
      </c>
      <c r="P49" s="2">
        <f t="shared" si="1"/>
        <v>8885</v>
      </c>
      <c r="Q49" s="2">
        <f t="shared" si="2"/>
        <v>119943</v>
      </c>
    </row>
    <row r="50" spans="1:17">
      <c r="A50" s="2">
        <f>MATCH(B50,Data!B:B,0)</f>
        <v>33</v>
      </c>
      <c r="B50" s="3" t="s">
        <v>1343</v>
      </c>
      <c r="C50" s="3" t="s">
        <v>1535</v>
      </c>
      <c r="D50" s="44">
        <v>45889</v>
      </c>
      <c r="E50" s="44" t="str">
        <f>VLOOKUP(B50,Data!$B:$G,6,0)</f>
        <v>00132819</v>
      </c>
      <c r="F50" s="3" t="str">
        <f>VLOOKUP(B50,Data!$B:$M,12,0)</f>
        <v>0104918404</v>
      </c>
      <c r="G50" s="3" t="s">
        <v>1534</v>
      </c>
      <c r="H50" s="3" t="s">
        <v>1342</v>
      </c>
      <c r="I50" s="2" t="s">
        <v>1341</v>
      </c>
      <c r="J50" s="2" t="str">
        <f t="shared" si="0"/>
        <v>3970 WIN HCM 169 Nguyễn Phúc Nguyên</v>
      </c>
      <c r="K50" s="2" t="s">
        <v>960</v>
      </c>
      <c r="L50" s="2" t="s">
        <v>1529</v>
      </c>
      <c r="M50" s="2">
        <v>2</v>
      </c>
      <c r="N50" s="2">
        <v>55595</v>
      </c>
      <c r="O50" s="2">
        <f>N50*M50</f>
        <v>111190</v>
      </c>
      <c r="P50" s="2">
        <f t="shared" si="1"/>
        <v>8895</v>
      </c>
      <c r="Q50" s="2">
        <f t="shared" si="2"/>
        <v>120085</v>
      </c>
    </row>
    <row r="51" spans="1:17">
      <c r="A51" s="2">
        <f>MATCH(B51,Data!B:B,0)</f>
        <v>34</v>
      </c>
      <c r="B51" s="3" t="s">
        <v>1098</v>
      </c>
      <c r="C51" s="3" t="s">
        <v>1528</v>
      </c>
      <c r="D51" s="44">
        <v>45889</v>
      </c>
      <c r="E51" s="44" t="str">
        <f>VLOOKUP(B51,Data!$B:$G,6,0)</f>
        <v>00012198</v>
      </c>
      <c r="F51" s="3" t="str">
        <f>VLOOKUP(B51,Data!$B:$M,12,0)</f>
        <v>0104918404-006</v>
      </c>
      <c r="G51" s="3" t="s">
        <v>1554</v>
      </c>
      <c r="H51" s="3" t="s">
        <v>1097</v>
      </c>
      <c r="I51" s="2" t="s">
        <v>1096</v>
      </c>
      <c r="J51" s="2" t="str">
        <f t="shared" si="0"/>
        <v>5894 WM+ HDG 263 Minh Tân</v>
      </c>
      <c r="K51" s="2" t="s">
        <v>960</v>
      </c>
      <c r="L51" s="2" t="s">
        <v>1529</v>
      </c>
      <c r="M51" s="2">
        <v>9</v>
      </c>
      <c r="N51" s="2">
        <v>55595</v>
      </c>
      <c r="O51" s="2">
        <f>N51*M51</f>
        <v>500355</v>
      </c>
      <c r="P51" s="2">
        <f>ROUND(O51*0.08,0)+1</f>
        <v>40029</v>
      </c>
      <c r="Q51" s="2">
        <f t="shared" si="2"/>
        <v>540384</v>
      </c>
    </row>
    <row r="52" spans="1:17">
      <c r="A52" s="2">
        <f>MATCH(B52,Data!B:B,0)</f>
        <v>34</v>
      </c>
      <c r="B52" s="3" t="s">
        <v>1098</v>
      </c>
      <c r="C52" s="3" t="s">
        <v>1528</v>
      </c>
      <c r="D52" s="44">
        <v>45889</v>
      </c>
      <c r="E52" s="44" t="str">
        <f>VLOOKUP(B52,Data!$B:$G,6,0)</f>
        <v>00012198</v>
      </c>
      <c r="F52" s="3" t="str">
        <f>VLOOKUP(B52,Data!$B:$M,12,0)</f>
        <v>0104918404-006</v>
      </c>
      <c r="G52" s="3" t="s">
        <v>1554</v>
      </c>
      <c r="H52" s="3" t="s">
        <v>1097</v>
      </c>
      <c r="I52" s="2" t="s">
        <v>1096</v>
      </c>
      <c r="J52" s="2" t="str">
        <f t="shared" si="0"/>
        <v>5894 WM+ HDG 263 Minh Tân</v>
      </c>
      <c r="K52" s="2" t="s">
        <v>981</v>
      </c>
      <c r="L52" s="2" t="s">
        <v>1538</v>
      </c>
      <c r="M52" s="2">
        <v>4</v>
      </c>
      <c r="N52" s="2">
        <v>50182</v>
      </c>
      <c r="O52" s="2">
        <f>N52*M52</f>
        <v>200728</v>
      </c>
      <c r="P52" s="2">
        <f t="shared" si="1"/>
        <v>16058</v>
      </c>
      <c r="Q52" s="2">
        <f t="shared" si="2"/>
        <v>216786</v>
      </c>
    </row>
    <row r="53" spans="1:17">
      <c r="A53" s="2">
        <f>MATCH(B53,Data!B:B,0)</f>
        <v>35</v>
      </c>
      <c r="B53" s="3" t="s">
        <v>1433</v>
      </c>
      <c r="C53" s="3" t="s">
        <v>1528</v>
      </c>
      <c r="D53" s="44">
        <v>45889</v>
      </c>
      <c r="E53" s="44" t="str">
        <f>VLOOKUP(B53,Data!$B:$G,6,0)</f>
        <v>00405894</v>
      </c>
      <c r="F53" s="3" t="str">
        <f>VLOOKUP(B53,Data!$B:$M,12,0)</f>
        <v>0104918404-002</v>
      </c>
      <c r="G53" s="3" t="s">
        <v>1548</v>
      </c>
      <c r="H53" s="3" t="s">
        <v>1432</v>
      </c>
      <c r="I53" s="2" t="s">
        <v>1431</v>
      </c>
      <c r="J53" s="2" t="str">
        <f t="shared" si="0"/>
        <v>6128 WM+ HNI Mạch Lũng, Đông Anh</v>
      </c>
      <c r="K53" s="2" t="s">
        <v>965</v>
      </c>
      <c r="L53" s="2" t="s">
        <v>1546</v>
      </c>
      <c r="M53" s="2">
        <v>2</v>
      </c>
      <c r="N53" s="2">
        <v>74250</v>
      </c>
      <c r="O53" s="2">
        <f>N53*M53</f>
        <v>148500</v>
      </c>
      <c r="P53" s="2">
        <f t="shared" si="1"/>
        <v>11880</v>
      </c>
      <c r="Q53" s="2">
        <f t="shared" si="2"/>
        <v>160380</v>
      </c>
    </row>
    <row r="54" spans="1:17">
      <c r="A54" s="2">
        <f>MATCH(B54,Data!B:B,0)</f>
        <v>36</v>
      </c>
      <c r="B54" s="3" t="s">
        <v>1283</v>
      </c>
      <c r="C54" s="3" t="s">
        <v>1528</v>
      </c>
      <c r="D54" s="44">
        <v>45889</v>
      </c>
      <c r="E54" s="44" t="str">
        <f>VLOOKUP(B54,Data!$B:$G,6,0)</f>
        <v>00015207</v>
      </c>
      <c r="F54" s="3" t="str">
        <f>VLOOKUP(B54,Data!$B:$M,12,0)</f>
        <v>0104918404-003</v>
      </c>
      <c r="G54" s="3" t="s">
        <v>1560</v>
      </c>
      <c r="H54" s="3" t="s">
        <v>1282</v>
      </c>
      <c r="I54" s="2" t="s">
        <v>1281</v>
      </c>
      <c r="J54" s="2" t="str">
        <f t="shared" si="0"/>
        <v>5891 WM+ PTO Khu 23 Vạn Xuân</v>
      </c>
      <c r="K54" s="2" t="s">
        <v>1079</v>
      </c>
      <c r="L54" s="2" t="s">
        <v>1532</v>
      </c>
      <c r="M54" s="2">
        <v>1</v>
      </c>
      <c r="N54" s="2">
        <v>49500</v>
      </c>
      <c r="O54" s="2">
        <f>N54*M54</f>
        <v>49500</v>
      </c>
      <c r="P54" s="2">
        <f t="shared" si="1"/>
        <v>3960</v>
      </c>
      <c r="Q54" s="2">
        <f t="shared" si="2"/>
        <v>53460</v>
      </c>
    </row>
    <row r="55" spans="1:17">
      <c r="A55" s="2">
        <f>MATCH(B55,Data!B:B,0)</f>
        <v>37</v>
      </c>
      <c r="B55" s="3" t="s">
        <v>1274</v>
      </c>
      <c r="C55" s="3" t="s">
        <v>1535</v>
      </c>
      <c r="D55" s="44">
        <v>45889</v>
      </c>
      <c r="E55" s="44" t="str">
        <f>VLOOKUP(B55,Data!$B:$G,6,0)</f>
        <v>00052669</v>
      </c>
      <c r="F55" s="3" t="str">
        <f>VLOOKUP(B55,Data!$B:$M,12,0)</f>
        <v>0104918404-024</v>
      </c>
      <c r="G55" s="3" t="s">
        <v>1564</v>
      </c>
      <c r="H55" s="3" t="s">
        <v>1273</v>
      </c>
      <c r="I55" s="2" t="s">
        <v>1272</v>
      </c>
      <c r="J55" s="2" t="str">
        <f t="shared" si="0"/>
        <v>3847 WM+ BDG Thửa 448- 449 Thuận Giao</v>
      </c>
      <c r="K55" s="2" t="s">
        <v>961</v>
      </c>
      <c r="L55" s="2" t="s">
        <v>1541</v>
      </c>
      <c r="M55" s="2">
        <v>1</v>
      </c>
      <c r="N55" s="2">
        <v>73431</v>
      </c>
      <c r="O55" s="2">
        <f>N55*M55</f>
        <v>73431</v>
      </c>
      <c r="P55" s="2">
        <f t="shared" si="1"/>
        <v>5874</v>
      </c>
      <c r="Q55" s="2">
        <f t="shared" si="2"/>
        <v>79305</v>
      </c>
    </row>
    <row r="56" spans="1:17">
      <c r="A56" s="2">
        <f>MATCH(B56,Data!B:B,0)</f>
        <v>38</v>
      </c>
      <c r="B56" s="3" t="s">
        <v>1116</v>
      </c>
      <c r="C56" s="3" t="s">
        <v>1528</v>
      </c>
      <c r="D56" s="44">
        <v>45889</v>
      </c>
      <c r="E56" s="44" t="str">
        <f>VLOOKUP(B56,Data!$B:$G,6,0)</f>
        <v>00009306</v>
      </c>
      <c r="F56" s="3" t="str">
        <f>VLOOKUP(B56,Data!$B:$M,12,0)</f>
        <v>0104918404-059</v>
      </c>
      <c r="G56" s="3" t="s">
        <v>1557</v>
      </c>
      <c r="H56" s="3" t="s">
        <v>1115</v>
      </c>
      <c r="I56" s="2" t="s">
        <v>1114</v>
      </c>
      <c r="J56" s="2" t="str">
        <f t="shared" si="0"/>
        <v>6941 WM+ TNN 162 Lưu Nhân Chú</v>
      </c>
      <c r="K56" s="2" t="s">
        <v>961</v>
      </c>
      <c r="L56" s="2" t="s">
        <v>1541</v>
      </c>
      <c r="M56" s="2">
        <v>2</v>
      </c>
      <c r="N56" s="2">
        <v>73431</v>
      </c>
      <c r="O56" s="2">
        <f>N56*M56</f>
        <v>146862</v>
      </c>
      <c r="P56" s="2">
        <f t="shared" si="1"/>
        <v>11749</v>
      </c>
      <c r="Q56" s="2">
        <f t="shared" si="2"/>
        <v>158611</v>
      </c>
    </row>
    <row r="57" spans="1:17">
      <c r="A57" s="2">
        <f>MATCH(B57,Data!B:B,0)</f>
        <v>39</v>
      </c>
      <c r="B57" s="3" t="s">
        <v>1408</v>
      </c>
      <c r="C57" s="3" t="s">
        <v>1528</v>
      </c>
      <c r="D57" s="44">
        <v>45889</v>
      </c>
      <c r="E57" s="44" t="str">
        <f>VLOOKUP(B57,Data!$B:$G,6,0)</f>
        <v>00031729</v>
      </c>
      <c r="F57" s="3" t="str">
        <f>VLOOKUP(B57,Data!$B:$M,12,0)</f>
        <v>0104918404-058</v>
      </c>
      <c r="G57" s="3" t="s">
        <v>1544</v>
      </c>
      <c r="H57" s="3" t="s">
        <v>1407</v>
      </c>
      <c r="I57" s="2" t="s">
        <v>1406</v>
      </c>
      <c r="J57" s="2" t="str">
        <f t="shared" si="0"/>
        <v>4637 WM+ NAN 79B Đốc Thiết</v>
      </c>
      <c r="K57" s="2" t="s">
        <v>951</v>
      </c>
      <c r="L57" s="2" t="s">
        <v>1539</v>
      </c>
      <c r="M57" s="2">
        <v>1</v>
      </c>
      <c r="N57" s="2">
        <v>111058</v>
      </c>
      <c r="O57" s="2">
        <f>N57*M57</f>
        <v>111058</v>
      </c>
      <c r="P57" s="2">
        <f t="shared" si="1"/>
        <v>8885</v>
      </c>
      <c r="Q57" s="2">
        <f t="shared" si="2"/>
        <v>119943</v>
      </c>
    </row>
    <row r="58" spans="1:17">
      <c r="A58" s="2">
        <f>MATCH(B58,Data!B:B,0)</f>
        <v>40</v>
      </c>
      <c r="B58" s="3" t="s">
        <v>1420</v>
      </c>
      <c r="C58" s="3" t="s">
        <v>1528</v>
      </c>
      <c r="D58" s="44">
        <v>45889</v>
      </c>
      <c r="E58" s="44" t="str">
        <f>VLOOKUP(B58,Data!$B:$G,6,0)</f>
        <v>00012513</v>
      </c>
      <c r="F58" s="3" t="str">
        <f>VLOOKUP(B58,Data!$B:$M,12,0)</f>
        <v>0104918404-004</v>
      </c>
      <c r="G58" s="3" t="s">
        <v>1550</v>
      </c>
      <c r="H58" s="3" t="s">
        <v>1419</v>
      </c>
      <c r="I58" s="2" t="s">
        <v>1418</v>
      </c>
      <c r="J58" s="2" t="str">
        <f t="shared" si="0"/>
        <v>6448 WM+ HTH TDP Phú Xuân, Lộc Hà</v>
      </c>
      <c r="K58" s="2" t="s">
        <v>951</v>
      </c>
      <c r="L58" s="2" t="s">
        <v>1539</v>
      </c>
      <c r="M58" s="2">
        <v>1</v>
      </c>
      <c r="N58" s="2">
        <v>111058</v>
      </c>
      <c r="O58" s="2">
        <f>N58*M58</f>
        <v>111058</v>
      </c>
      <c r="P58" s="2">
        <f t="shared" si="1"/>
        <v>8885</v>
      </c>
      <c r="Q58" s="2">
        <f t="shared" si="2"/>
        <v>119943</v>
      </c>
    </row>
    <row r="59" spans="1:17">
      <c r="A59" s="2">
        <f>MATCH(B59,Data!B:B,0)</f>
        <v>40</v>
      </c>
      <c r="B59" s="3" t="s">
        <v>1420</v>
      </c>
      <c r="C59" s="3" t="s">
        <v>1528</v>
      </c>
      <c r="D59" s="44">
        <v>45889</v>
      </c>
      <c r="E59" s="44" t="str">
        <f>VLOOKUP(B59,Data!$B:$G,6,0)</f>
        <v>00012513</v>
      </c>
      <c r="F59" s="3" t="str">
        <f>VLOOKUP(B59,Data!$B:$M,12,0)</f>
        <v>0104918404-004</v>
      </c>
      <c r="G59" s="3" t="s">
        <v>1550</v>
      </c>
      <c r="H59" s="3" t="s">
        <v>1419</v>
      </c>
      <c r="I59" s="2" t="s">
        <v>1418</v>
      </c>
      <c r="J59" s="2" t="str">
        <f t="shared" si="0"/>
        <v>6448 WM+ HTH TDP Phú Xuân, Lộc Hà</v>
      </c>
      <c r="K59" s="2" t="s">
        <v>955</v>
      </c>
      <c r="L59" s="2" t="s">
        <v>1537</v>
      </c>
      <c r="M59" s="2">
        <v>4</v>
      </c>
      <c r="N59" s="2">
        <v>46000</v>
      </c>
      <c r="O59" s="2">
        <f>N59*M59</f>
        <v>184000</v>
      </c>
      <c r="P59" s="2">
        <f t="shared" si="1"/>
        <v>14720</v>
      </c>
      <c r="Q59" s="2">
        <f t="shared" si="2"/>
        <v>198720</v>
      </c>
    </row>
    <row r="60" spans="1:17">
      <c r="A60" s="2">
        <f>MATCH(B60,Data!B:B,0)</f>
        <v>40</v>
      </c>
      <c r="B60" s="3" t="s">
        <v>1420</v>
      </c>
      <c r="C60" s="3" t="s">
        <v>1528</v>
      </c>
      <c r="D60" s="44">
        <v>45889</v>
      </c>
      <c r="E60" s="44" t="str">
        <f>VLOOKUP(B60,Data!$B:$G,6,0)</f>
        <v>00012513</v>
      </c>
      <c r="F60" s="3" t="str">
        <f>VLOOKUP(B60,Data!$B:$M,12,0)</f>
        <v>0104918404-004</v>
      </c>
      <c r="G60" s="3" t="s">
        <v>1550</v>
      </c>
      <c r="H60" s="3" t="s">
        <v>1419</v>
      </c>
      <c r="I60" s="2" t="s">
        <v>1418</v>
      </c>
      <c r="J60" s="2" t="str">
        <f t="shared" si="0"/>
        <v>6448 WM+ HTH TDP Phú Xuân, Lộc Hà</v>
      </c>
      <c r="K60" s="2" t="s">
        <v>1079</v>
      </c>
      <c r="L60" s="2" t="s">
        <v>1532</v>
      </c>
      <c r="M60" s="2">
        <v>2</v>
      </c>
      <c r="N60" s="2">
        <v>49500</v>
      </c>
      <c r="O60" s="2">
        <f>N60*M60</f>
        <v>99000</v>
      </c>
      <c r="P60" s="2">
        <f t="shared" si="1"/>
        <v>7920</v>
      </c>
      <c r="Q60" s="2">
        <f t="shared" si="2"/>
        <v>106920</v>
      </c>
    </row>
    <row r="61" spans="1:17">
      <c r="A61" s="2">
        <f>MATCH(B61,Data!B:B,0)</f>
        <v>41</v>
      </c>
      <c r="B61" s="3" t="s">
        <v>1249</v>
      </c>
      <c r="C61" s="3" t="s">
        <v>1528</v>
      </c>
      <c r="D61" s="44">
        <v>45889</v>
      </c>
      <c r="E61" s="44" t="str">
        <f>VLOOKUP(B61,Data!$B:$G,6,0)</f>
        <v>00002060</v>
      </c>
      <c r="F61" s="3" t="str">
        <f>VLOOKUP(B61,Data!$B:$M,12,0)</f>
        <v>0104918404-091</v>
      </c>
      <c r="G61" s="3" t="s">
        <v>1787</v>
      </c>
      <c r="H61" s="3" t="s">
        <v>1248</v>
      </c>
      <c r="I61" s="2" t="s">
        <v>1247</v>
      </c>
      <c r="J61" s="2" t="str">
        <f t="shared" si="0"/>
        <v>5828 WM+ HGG Tổ 8 Vị Xuyên</v>
      </c>
      <c r="K61" s="2" t="s">
        <v>951</v>
      </c>
      <c r="L61" s="2" t="s">
        <v>1539</v>
      </c>
      <c r="M61" s="2">
        <v>3</v>
      </c>
      <c r="N61" s="2">
        <v>111058</v>
      </c>
      <c r="O61" s="2">
        <f>N61*M61</f>
        <v>333174</v>
      </c>
      <c r="P61" s="2">
        <f t="shared" si="1"/>
        <v>26654</v>
      </c>
      <c r="Q61" s="2">
        <f t="shared" si="2"/>
        <v>359828</v>
      </c>
    </row>
    <row r="62" spans="1:17">
      <c r="A62" s="2">
        <f>MATCH(B62,Data!B:B,0)</f>
        <v>42</v>
      </c>
      <c r="B62" s="3" t="s">
        <v>1062</v>
      </c>
      <c r="C62" s="3" t="s">
        <v>1535</v>
      </c>
      <c r="D62" s="44">
        <v>45889</v>
      </c>
      <c r="E62" s="44" t="str">
        <f>VLOOKUP(B62,Data!$B:$G,6,0)</f>
        <v>00133093</v>
      </c>
      <c r="F62" s="3" t="str">
        <f>VLOOKUP(B62,Data!$B:$M,12,0)</f>
        <v>0104918404</v>
      </c>
      <c r="G62" s="3" t="s">
        <v>1534</v>
      </c>
      <c r="H62" s="3" t="s">
        <v>1061</v>
      </c>
      <c r="I62" s="2" t="s">
        <v>1060</v>
      </c>
      <c r="J62" s="2" t="str">
        <f t="shared" si="0"/>
        <v>6900 WIN HCM 220/110 Nguyễn Văn Khối</v>
      </c>
      <c r="K62" s="2" t="s">
        <v>955</v>
      </c>
      <c r="L62" s="2" t="s">
        <v>1537</v>
      </c>
      <c r="M62" s="2">
        <v>3</v>
      </c>
      <c r="N62" s="2">
        <v>46000</v>
      </c>
      <c r="O62" s="2">
        <f>N62*M62</f>
        <v>138000</v>
      </c>
      <c r="P62" s="2">
        <f t="shared" si="1"/>
        <v>11040</v>
      </c>
      <c r="Q62" s="2">
        <f t="shared" si="2"/>
        <v>149040</v>
      </c>
    </row>
    <row r="63" spans="1:17">
      <c r="A63" s="2">
        <f>MATCH(B63,Data!B:B,0)</f>
        <v>42</v>
      </c>
      <c r="B63" s="3" t="s">
        <v>1062</v>
      </c>
      <c r="C63" s="3" t="s">
        <v>1535</v>
      </c>
      <c r="D63" s="44">
        <v>45889</v>
      </c>
      <c r="E63" s="44" t="str">
        <f>VLOOKUP(B63,Data!$B:$G,6,0)</f>
        <v>00133093</v>
      </c>
      <c r="F63" s="3" t="str">
        <f>VLOOKUP(B63,Data!$B:$M,12,0)</f>
        <v>0104918404</v>
      </c>
      <c r="G63" s="3" t="s">
        <v>1534</v>
      </c>
      <c r="H63" s="3" t="s">
        <v>1061</v>
      </c>
      <c r="I63" s="2" t="s">
        <v>1060</v>
      </c>
      <c r="J63" s="2" t="str">
        <f t="shared" si="0"/>
        <v>6900 WIN HCM 220/110 Nguyễn Văn Khối</v>
      </c>
      <c r="K63" s="2" t="s">
        <v>959</v>
      </c>
      <c r="L63" s="2" t="s">
        <v>1536</v>
      </c>
      <c r="M63" s="2">
        <v>1</v>
      </c>
      <c r="N63" s="2">
        <v>70950</v>
      </c>
      <c r="O63" s="2">
        <f>N63*M63</f>
        <v>70950</v>
      </c>
      <c r="P63" s="2">
        <f t="shared" si="1"/>
        <v>5676</v>
      </c>
      <c r="Q63" s="2">
        <f t="shared" si="2"/>
        <v>76626</v>
      </c>
    </row>
    <row r="64" spans="1:17">
      <c r="A64" s="2">
        <f>MATCH(B64,Data!B:B,0)</f>
        <v>43</v>
      </c>
      <c r="B64" s="3" t="s">
        <v>1000</v>
      </c>
      <c r="C64" s="3" t="s">
        <v>1535</v>
      </c>
      <c r="D64" s="44">
        <v>45889</v>
      </c>
      <c r="E64" s="44" t="str">
        <f>VLOOKUP(B64,Data!$B:$G,6,0)</f>
        <v>00066963</v>
      </c>
      <c r="F64" s="3" t="str">
        <f>VLOOKUP(B64,Data!$B:$M,12,0)</f>
        <v>0104918404-009</v>
      </c>
      <c r="G64" s="3" t="s">
        <v>1547</v>
      </c>
      <c r="H64" s="3" t="s">
        <v>999</v>
      </c>
      <c r="I64" s="2" t="s">
        <v>998</v>
      </c>
      <c r="J64" s="2" t="str">
        <f t="shared" si="0"/>
        <v>3733 WIN DNG 148 Dương Vân Nga</v>
      </c>
      <c r="K64" s="2" t="s">
        <v>951</v>
      </c>
      <c r="L64" s="2" t="s">
        <v>1539</v>
      </c>
      <c r="M64" s="2">
        <v>1</v>
      </c>
      <c r="N64" s="2">
        <v>111058</v>
      </c>
      <c r="O64" s="2">
        <f>N64*M64</f>
        <v>111058</v>
      </c>
      <c r="P64" s="2">
        <f t="shared" si="1"/>
        <v>8885</v>
      </c>
      <c r="Q64" s="2">
        <f t="shared" si="2"/>
        <v>119943</v>
      </c>
    </row>
    <row r="65" spans="1:17">
      <c r="A65" s="2">
        <f>MATCH(B65,Data!B:B,0)</f>
        <v>44</v>
      </c>
      <c r="B65" s="3" t="s">
        <v>1065</v>
      </c>
      <c r="C65" s="3" t="s">
        <v>1528</v>
      </c>
      <c r="D65" s="44">
        <v>45889</v>
      </c>
      <c r="E65" s="44" t="str">
        <f>VLOOKUP(B65,Data!$B:$G,6,0)</f>
        <v>00407077</v>
      </c>
      <c r="F65" s="3" t="str">
        <f>VLOOKUP(B65,Data!$B:$M,12,0)</f>
        <v>0104918404-002</v>
      </c>
      <c r="G65" s="3" t="s">
        <v>1548</v>
      </c>
      <c r="H65" s="3" t="s">
        <v>1064</v>
      </c>
      <c r="I65" s="2" t="s">
        <v>1063</v>
      </c>
      <c r="J65" s="2" t="str">
        <f t="shared" si="0"/>
        <v>6327 WM+ HNI 613 Phố Mía</v>
      </c>
      <c r="K65" s="2" t="s">
        <v>981</v>
      </c>
      <c r="L65" s="2" t="s">
        <v>1538</v>
      </c>
      <c r="M65" s="2">
        <v>3</v>
      </c>
      <c r="N65" s="2">
        <v>50182</v>
      </c>
      <c r="O65" s="2">
        <f>N65*M65</f>
        <v>150546</v>
      </c>
      <c r="P65" s="2">
        <f t="shared" si="1"/>
        <v>12044</v>
      </c>
      <c r="Q65" s="2">
        <f t="shared" si="2"/>
        <v>162590</v>
      </c>
    </row>
    <row r="66" spans="1:17">
      <c r="A66" s="2">
        <f>MATCH(B66,Data!B:B,0)</f>
        <v>45</v>
      </c>
      <c r="B66" s="3" t="s">
        <v>1361</v>
      </c>
      <c r="C66" s="3" t="s">
        <v>1528</v>
      </c>
      <c r="D66" s="44">
        <v>45889</v>
      </c>
      <c r="E66" s="44" t="str">
        <f>VLOOKUP(B66,Data!$B:$G,6,0)</f>
        <v>00406172</v>
      </c>
      <c r="F66" s="3" t="str">
        <f>VLOOKUP(B66,Data!$B:$M,12,0)</f>
        <v>0104918404-002</v>
      </c>
      <c r="G66" s="3" t="s">
        <v>1548</v>
      </c>
      <c r="H66" s="3" t="s">
        <v>1360</v>
      </c>
      <c r="I66" s="2" t="s">
        <v>1359</v>
      </c>
      <c r="J66" s="2" t="str">
        <f t="shared" si="0"/>
        <v>4553 WM+ HNI Kiot 02 - 04 HH03B Thanh Hà</v>
      </c>
      <c r="K66" s="2" t="s">
        <v>981</v>
      </c>
      <c r="L66" s="2" t="s">
        <v>1538</v>
      </c>
      <c r="M66" s="2">
        <v>1</v>
      </c>
      <c r="N66" s="2">
        <v>50182</v>
      </c>
      <c r="O66" s="2">
        <f>N66*M66</f>
        <v>50182</v>
      </c>
      <c r="P66" s="2">
        <f t="shared" si="1"/>
        <v>4015</v>
      </c>
      <c r="Q66" s="2">
        <f t="shared" si="2"/>
        <v>54197</v>
      </c>
    </row>
    <row r="67" spans="1:17">
      <c r="A67" s="2">
        <f>MATCH(B67,Data!B:B,0)</f>
        <v>46</v>
      </c>
      <c r="B67" s="3" t="s">
        <v>1059</v>
      </c>
      <c r="C67" s="3" t="s">
        <v>1528</v>
      </c>
      <c r="D67" s="44">
        <v>45889</v>
      </c>
      <c r="E67" s="44" t="str">
        <f>VLOOKUP(B67,Data!$B:$G,6,0)</f>
        <v>00009312</v>
      </c>
      <c r="F67" s="3" t="str">
        <f>VLOOKUP(B67,Data!$B:$M,12,0)</f>
        <v>0104918404-059</v>
      </c>
      <c r="G67" s="3" t="s">
        <v>1557</v>
      </c>
      <c r="H67" s="3" t="s">
        <v>1036</v>
      </c>
      <c r="I67" s="2" t="s">
        <v>1035</v>
      </c>
      <c r="J67" s="2" t="str">
        <f t="shared" ref="J67:J130" si="3">H67&amp;" "&amp;I67</f>
        <v>5868 WM+ TNN 602 Dương Tự Minh</v>
      </c>
      <c r="K67" s="2" t="s">
        <v>951</v>
      </c>
      <c r="L67" s="2" t="s">
        <v>1539</v>
      </c>
      <c r="M67" s="2">
        <v>1</v>
      </c>
      <c r="N67" s="2">
        <v>111058</v>
      </c>
      <c r="O67" s="2">
        <f>N67*M67</f>
        <v>111058</v>
      </c>
      <c r="P67" s="2">
        <f t="shared" ref="P67:P130" si="4">ROUND(O67*0.08,0)</f>
        <v>8885</v>
      </c>
      <c r="Q67" s="2">
        <f t="shared" ref="Q67:Q130" si="5">O67+P67</f>
        <v>119943</v>
      </c>
    </row>
    <row r="68" spans="1:17">
      <c r="A68" s="2">
        <f>MATCH(B68,Data!B:B,0)</f>
        <v>47</v>
      </c>
      <c r="B68" s="3" t="s">
        <v>1261</v>
      </c>
      <c r="C68" s="3" t="s">
        <v>1528</v>
      </c>
      <c r="D68" s="44">
        <v>45889</v>
      </c>
      <c r="E68" s="44" t="str">
        <f>VLOOKUP(B68,Data!$B:$G,6,0)</f>
        <v>00039470</v>
      </c>
      <c r="F68" s="3" t="str">
        <f>VLOOKUP(B68,Data!$B:$M,12,0)</f>
        <v>0104918404-007</v>
      </c>
      <c r="G68" s="3" t="s">
        <v>1527</v>
      </c>
      <c r="H68" s="3" t="s">
        <v>1260</v>
      </c>
      <c r="I68" s="2" t="s">
        <v>1259</v>
      </c>
      <c r="J68" s="2" t="str">
        <f t="shared" si="3"/>
        <v>5821 WM+ QNH 438 Đặng Châu Tuệ</v>
      </c>
      <c r="K68" s="2" t="s">
        <v>960</v>
      </c>
      <c r="L68" s="2" t="s">
        <v>1529</v>
      </c>
      <c r="M68" s="2">
        <v>3</v>
      </c>
      <c r="N68" s="2">
        <v>55595</v>
      </c>
      <c r="O68" s="2">
        <f>N68*M68</f>
        <v>166785</v>
      </c>
      <c r="P68" s="2">
        <f t="shared" si="4"/>
        <v>13343</v>
      </c>
      <c r="Q68" s="2">
        <f t="shared" si="5"/>
        <v>180128</v>
      </c>
    </row>
    <row r="69" spans="1:17">
      <c r="A69" s="2">
        <f>MATCH(B69,Data!B:B,0)</f>
        <v>48</v>
      </c>
      <c r="B69" s="3" t="s">
        <v>1311</v>
      </c>
      <c r="C69" s="3" t="s">
        <v>1528</v>
      </c>
      <c r="D69" s="44">
        <v>45889</v>
      </c>
      <c r="E69" s="44" t="str">
        <f>VLOOKUP(B69,Data!$B:$G,6,0)</f>
        <v>00027867</v>
      </c>
      <c r="F69" s="3" t="str">
        <f>VLOOKUP(B69,Data!$B:$M,12,0)</f>
        <v>0104918404-020</v>
      </c>
      <c r="G69" s="3" t="s">
        <v>1559</v>
      </c>
      <c r="H69" s="3" t="s">
        <v>1310</v>
      </c>
      <c r="I69" s="2" t="s">
        <v>1309</v>
      </c>
      <c r="J69" s="2" t="str">
        <f t="shared" si="3"/>
        <v>6643 WM+ THA TDP Liên Hải, Nghi Sơn</v>
      </c>
      <c r="K69" s="2" t="s">
        <v>965</v>
      </c>
      <c r="L69" s="2" t="s">
        <v>1546</v>
      </c>
      <c r="M69" s="2">
        <v>2</v>
      </c>
      <c r="N69" s="2">
        <v>74250</v>
      </c>
      <c r="O69" s="2">
        <f>N69*M69</f>
        <v>148500</v>
      </c>
      <c r="P69" s="2">
        <f t="shared" si="4"/>
        <v>11880</v>
      </c>
      <c r="Q69" s="2">
        <f t="shared" si="5"/>
        <v>160380</v>
      </c>
    </row>
    <row r="70" spans="1:17">
      <c r="A70" s="2">
        <f>MATCH(B70,Data!B:B,0)</f>
        <v>49</v>
      </c>
      <c r="B70" s="3" t="s">
        <v>1479</v>
      </c>
      <c r="C70" s="3" t="s">
        <v>1528</v>
      </c>
      <c r="D70" s="44">
        <v>45889</v>
      </c>
      <c r="E70" s="44" t="str">
        <f>VLOOKUP(B70,Data!$B:$G,6,0)</f>
        <v>00405621</v>
      </c>
      <c r="F70" s="3" t="str">
        <f>VLOOKUP(B70,Data!$B:$M,12,0)</f>
        <v>0104918404-002</v>
      </c>
      <c r="G70" s="3" t="s">
        <v>1548</v>
      </c>
      <c r="H70" s="3" t="s">
        <v>1478</v>
      </c>
      <c r="I70" s="2" t="s">
        <v>1477</v>
      </c>
      <c r="J70" s="2" t="str">
        <f t="shared" si="3"/>
        <v>4667 WM+ HNI Ô 5 CT1 KĐT Gelexia</v>
      </c>
      <c r="K70" s="2" t="s">
        <v>955</v>
      </c>
      <c r="L70" s="2" t="s">
        <v>1537</v>
      </c>
      <c r="M70" s="2">
        <v>1</v>
      </c>
      <c r="N70" s="2">
        <v>46000</v>
      </c>
      <c r="O70" s="2">
        <f>N70*M70</f>
        <v>46000</v>
      </c>
      <c r="P70" s="2">
        <f t="shared" si="4"/>
        <v>3680</v>
      </c>
      <c r="Q70" s="2">
        <f t="shared" si="5"/>
        <v>49680</v>
      </c>
    </row>
    <row r="71" spans="1:17">
      <c r="A71" s="2">
        <f>MATCH(B71,Data!B:B,0)</f>
        <v>50</v>
      </c>
      <c r="B71" s="3" t="s">
        <v>1305</v>
      </c>
      <c r="C71" s="3" t="s">
        <v>1528</v>
      </c>
      <c r="D71" s="44">
        <v>45889</v>
      </c>
      <c r="E71" s="44" t="str">
        <f>VLOOKUP(B71,Data!$B:$G,6,0)</f>
        <v>00027872</v>
      </c>
      <c r="F71" s="3" t="str">
        <f>VLOOKUP(B71,Data!$B:$M,12,0)</f>
        <v>0104918404-020</v>
      </c>
      <c r="G71" s="3" t="s">
        <v>1559</v>
      </c>
      <c r="H71" s="3" t="s">
        <v>1304</v>
      </c>
      <c r="I71" s="2" t="s">
        <v>1303</v>
      </c>
      <c r="J71" s="2" t="str">
        <f t="shared" si="3"/>
        <v>3633 WM+ THA 291 Lý Nhân Tông</v>
      </c>
      <c r="K71" s="2" t="s">
        <v>955</v>
      </c>
      <c r="L71" s="2" t="s">
        <v>1537</v>
      </c>
      <c r="M71" s="2">
        <v>4</v>
      </c>
      <c r="N71" s="2">
        <v>46000</v>
      </c>
      <c r="O71" s="2">
        <f>N71*M71</f>
        <v>184000</v>
      </c>
      <c r="P71" s="2">
        <f t="shared" si="4"/>
        <v>14720</v>
      </c>
      <c r="Q71" s="2">
        <f t="shared" si="5"/>
        <v>198720</v>
      </c>
    </row>
    <row r="72" spans="1:17">
      <c r="A72" s="2">
        <f>MATCH(B72,Data!B:B,0)</f>
        <v>50</v>
      </c>
      <c r="B72" s="3" t="s">
        <v>1305</v>
      </c>
      <c r="C72" s="3" t="s">
        <v>1528</v>
      </c>
      <c r="D72" s="44">
        <v>45889</v>
      </c>
      <c r="E72" s="44" t="str">
        <f>VLOOKUP(B72,Data!$B:$G,6,0)</f>
        <v>00027872</v>
      </c>
      <c r="F72" s="3" t="str">
        <f>VLOOKUP(B72,Data!$B:$M,12,0)</f>
        <v>0104918404-020</v>
      </c>
      <c r="G72" s="3" t="s">
        <v>1559</v>
      </c>
      <c r="H72" s="3" t="s">
        <v>1304</v>
      </c>
      <c r="I72" s="2" t="s">
        <v>1303</v>
      </c>
      <c r="J72" s="2" t="str">
        <f t="shared" si="3"/>
        <v>3633 WM+ THA 291 Lý Nhân Tông</v>
      </c>
      <c r="K72" s="2" t="s">
        <v>981</v>
      </c>
      <c r="L72" s="2" t="s">
        <v>1538</v>
      </c>
      <c r="M72" s="2">
        <v>3</v>
      </c>
      <c r="N72" s="2">
        <v>50182</v>
      </c>
      <c r="O72" s="2">
        <f>N72*M72</f>
        <v>150546</v>
      </c>
      <c r="P72" s="2">
        <f t="shared" si="4"/>
        <v>12044</v>
      </c>
      <c r="Q72" s="2">
        <f t="shared" si="5"/>
        <v>162590</v>
      </c>
    </row>
    <row r="73" spans="1:17">
      <c r="A73" s="2">
        <f>MATCH(B73,Data!B:B,0)</f>
        <v>51</v>
      </c>
      <c r="B73" s="3" t="s">
        <v>1187</v>
      </c>
      <c r="C73" s="3" t="s">
        <v>1528</v>
      </c>
      <c r="D73" s="44">
        <v>45889</v>
      </c>
      <c r="E73" s="44" t="str">
        <f>VLOOKUP(B73,Data!$B:$G,6,0)</f>
        <v>00406702</v>
      </c>
      <c r="F73" s="3" t="str">
        <f>VLOOKUP(B73,Data!$B:$M,12,0)</f>
        <v>0104918404-002</v>
      </c>
      <c r="G73" s="3" t="s">
        <v>1548</v>
      </c>
      <c r="H73" s="3" t="s">
        <v>1186</v>
      </c>
      <c r="I73" s="2" t="s">
        <v>1185</v>
      </c>
      <c r="J73" s="2" t="str">
        <f t="shared" si="3"/>
        <v>5380 WM+ HNI 53 Hậu Dưỡng</v>
      </c>
      <c r="K73" s="2" t="s">
        <v>951</v>
      </c>
      <c r="L73" s="2" t="s">
        <v>1539</v>
      </c>
      <c r="M73" s="2">
        <v>2</v>
      </c>
      <c r="N73" s="2">
        <v>111058</v>
      </c>
      <c r="O73" s="2">
        <f>N73*M73</f>
        <v>222116</v>
      </c>
      <c r="P73" s="2">
        <f t="shared" si="4"/>
        <v>17769</v>
      </c>
      <c r="Q73" s="2">
        <f t="shared" si="5"/>
        <v>239885</v>
      </c>
    </row>
    <row r="74" spans="1:17">
      <c r="A74" s="2">
        <f>MATCH(B74,Data!B:B,0)</f>
        <v>52</v>
      </c>
      <c r="B74" s="3" t="s">
        <v>1242</v>
      </c>
      <c r="C74" s="3" t="s">
        <v>1535</v>
      </c>
      <c r="D74" s="44">
        <v>45889</v>
      </c>
      <c r="E74" s="44" t="str">
        <f>VLOOKUP(B74,Data!$B:$G,6,0)</f>
        <v>00007493</v>
      </c>
      <c r="F74" s="3" t="str">
        <f>VLOOKUP(B74,Data!$B:$M,12,0)</f>
        <v>0104918404-071</v>
      </c>
      <c r="G74" s="3" t="s">
        <v>1571</v>
      </c>
      <c r="H74" s="3" t="s">
        <v>1241</v>
      </c>
      <c r="I74" s="2" t="s">
        <v>1240</v>
      </c>
      <c r="J74" s="2" t="str">
        <f t="shared" si="3"/>
        <v>2AD2 WM+ BDH238 -240 Nguyễn Chí Thanh</v>
      </c>
      <c r="K74" s="2" t="s">
        <v>965</v>
      </c>
      <c r="L74" s="2" t="s">
        <v>1546</v>
      </c>
      <c r="M74" s="2">
        <v>2</v>
      </c>
      <c r="N74" s="2">
        <v>74250</v>
      </c>
      <c r="O74" s="2">
        <f>N74*M74</f>
        <v>148500</v>
      </c>
      <c r="P74" s="2">
        <f t="shared" si="4"/>
        <v>11880</v>
      </c>
      <c r="Q74" s="2">
        <f t="shared" si="5"/>
        <v>160380</v>
      </c>
    </row>
    <row r="75" spans="1:17">
      <c r="A75" s="2">
        <f>MATCH(B75,Data!B:B,0)</f>
        <v>53</v>
      </c>
      <c r="B75" s="3" t="s">
        <v>1461</v>
      </c>
      <c r="C75" s="3" t="s">
        <v>1528</v>
      </c>
      <c r="D75" s="44">
        <v>45889</v>
      </c>
      <c r="E75" s="44" t="str">
        <f>VLOOKUP(B75,Data!$B:$G,6,0)</f>
        <v>00039395</v>
      </c>
      <c r="F75" s="3" t="str">
        <f>VLOOKUP(B75,Data!$B:$M,12,0)</f>
        <v>0104918404-007</v>
      </c>
      <c r="G75" s="3" t="s">
        <v>1527</v>
      </c>
      <c r="H75" s="3" t="s">
        <v>1460</v>
      </c>
      <c r="I75" s="2" t="s">
        <v>1459</v>
      </c>
      <c r="J75" s="2" t="str">
        <f t="shared" si="3"/>
        <v>2AKE WM+ QNH 01C Phố Lý Thường Kiệt</v>
      </c>
      <c r="K75" s="2" t="s">
        <v>960</v>
      </c>
      <c r="L75" s="2" t="s">
        <v>1529</v>
      </c>
      <c r="M75" s="2">
        <v>1</v>
      </c>
      <c r="N75" s="2">
        <v>55595</v>
      </c>
      <c r="O75" s="2">
        <f>N75*M75</f>
        <v>55595</v>
      </c>
      <c r="P75" s="2">
        <f t="shared" si="4"/>
        <v>4448</v>
      </c>
      <c r="Q75" s="2">
        <f t="shared" si="5"/>
        <v>60043</v>
      </c>
    </row>
    <row r="76" spans="1:17">
      <c r="A76" s="2">
        <f>MATCH(B76,Data!B:B,0)</f>
        <v>54</v>
      </c>
      <c r="B76" s="3" t="s">
        <v>1229</v>
      </c>
      <c r="C76" s="3" t="s">
        <v>1535</v>
      </c>
      <c r="D76" s="44">
        <v>45889</v>
      </c>
      <c r="E76" s="44" t="str">
        <f>VLOOKUP(B76,Data!$B:$G,6,0)</f>
        <v>00132915</v>
      </c>
      <c r="F76" s="3" t="str">
        <f>VLOOKUP(B76,Data!$B:$M,12,0)</f>
        <v>0104918404</v>
      </c>
      <c r="G76" s="3" t="s">
        <v>1534</v>
      </c>
      <c r="H76" s="3" t="s">
        <v>1228</v>
      </c>
      <c r="I76" s="2" t="s">
        <v>1227</v>
      </c>
      <c r="J76" s="2" t="str">
        <f t="shared" si="3"/>
        <v>3635 WIN HCM 104 Thống Nhất</v>
      </c>
      <c r="K76" s="2" t="s">
        <v>960</v>
      </c>
      <c r="L76" s="2" t="s">
        <v>1529</v>
      </c>
      <c r="M76" s="2">
        <v>2</v>
      </c>
      <c r="N76" s="2">
        <v>55595</v>
      </c>
      <c r="O76" s="2">
        <f>N76*M76</f>
        <v>111190</v>
      </c>
      <c r="P76" s="2">
        <f t="shared" si="4"/>
        <v>8895</v>
      </c>
      <c r="Q76" s="2">
        <f t="shared" si="5"/>
        <v>120085</v>
      </c>
    </row>
    <row r="77" spans="1:17">
      <c r="A77" s="2">
        <f>MATCH(B77,Data!B:B,0)</f>
        <v>54</v>
      </c>
      <c r="B77" s="3" t="s">
        <v>1229</v>
      </c>
      <c r="C77" s="3" t="s">
        <v>1535</v>
      </c>
      <c r="D77" s="44">
        <v>45889</v>
      </c>
      <c r="E77" s="44" t="str">
        <f>VLOOKUP(B77,Data!$B:$G,6,0)</f>
        <v>00132915</v>
      </c>
      <c r="F77" s="3" t="str">
        <f>VLOOKUP(B77,Data!$B:$M,12,0)</f>
        <v>0104918404</v>
      </c>
      <c r="G77" s="3" t="s">
        <v>1534</v>
      </c>
      <c r="H77" s="3" t="s">
        <v>1228</v>
      </c>
      <c r="I77" s="2" t="s">
        <v>1227</v>
      </c>
      <c r="J77" s="2" t="str">
        <f t="shared" si="3"/>
        <v>3635 WIN HCM 104 Thống Nhất</v>
      </c>
      <c r="K77" s="2" t="s">
        <v>959</v>
      </c>
      <c r="L77" s="2" t="s">
        <v>1536</v>
      </c>
      <c r="M77" s="2">
        <v>1</v>
      </c>
      <c r="N77" s="2">
        <v>70950</v>
      </c>
      <c r="O77" s="2">
        <f>N77*M77</f>
        <v>70950</v>
      </c>
      <c r="P77" s="2">
        <f t="shared" si="4"/>
        <v>5676</v>
      </c>
      <c r="Q77" s="2">
        <f t="shared" si="5"/>
        <v>76626</v>
      </c>
    </row>
    <row r="78" spans="1:17">
      <c r="A78" s="2">
        <f>MATCH(B78,Data!B:B,0)</f>
        <v>54</v>
      </c>
      <c r="B78" s="3" t="s">
        <v>1229</v>
      </c>
      <c r="C78" s="3" t="s">
        <v>1535</v>
      </c>
      <c r="D78" s="44">
        <v>45889</v>
      </c>
      <c r="E78" s="44" t="str">
        <f>VLOOKUP(B78,Data!$B:$G,6,0)</f>
        <v>00132915</v>
      </c>
      <c r="F78" s="3" t="str">
        <f>VLOOKUP(B78,Data!$B:$M,12,0)</f>
        <v>0104918404</v>
      </c>
      <c r="G78" s="3" t="s">
        <v>1534</v>
      </c>
      <c r="H78" s="3" t="s">
        <v>1228</v>
      </c>
      <c r="I78" s="2" t="s">
        <v>1227</v>
      </c>
      <c r="J78" s="2" t="str">
        <f t="shared" si="3"/>
        <v>3635 WIN HCM 104 Thống Nhất</v>
      </c>
      <c r="K78" s="2" t="s">
        <v>965</v>
      </c>
      <c r="L78" s="2" t="s">
        <v>1546</v>
      </c>
      <c r="M78" s="2">
        <v>1</v>
      </c>
      <c r="N78" s="2">
        <v>74250</v>
      </c>
      <c r="O78" s="2">
        <f>N78*M78</f>
        <v>74250</v>
      </c>
      <c r="P78" s="2">
        <f t="shared" si="4"/>
        <v>5940</v>
      </c>
      <c r="Q78" s="2">
        <f t="shared" si="5"/>
        <v>80190</v>
      </c>
    </row>
    <row r="79" spans="1:17">
      <c r="A79" s="2">
        <f>MATCH(B79,Data!B:B,0)</f>
        <v>54</v>
      </c>
      <c r="B79" s="3" t="s">
        <v>1229</v>
      </c>
      <c r="C79" s="3" t="s">
        <v>1535</v>
      </c>
      <c r="D79" s="44">
        <v>45889</v>
      </c>
      <c r="E79" s="44" t="str">
        <f>VLOOKUP(B79,Data!$B:$G,6,0)</f>
        <v>00132915</v>
      </c>
      <c r="F79" s="3" t="str">
        <f>VLOOKUP(B79,Data!$B:$M,12,0)</f>
        <v>0104918404</v>
      </c>
      <c r="G79" s="3" t="s">
        <v>1534</v>
      </c>
      <c r="H79" s="3" t="s">
        <v>1228</v>
      </c>
      <c r="I79" s="2" t="s">
        <v>1227</v>
      </c>
      <c r="J79" s="2" t="str">
        <f t="shared" si="3"/>
        <v>3635 WIN HCM 104 Thống Nhất</v>
      </c>
      <c r="K79" s="2" t="s">
        <v>951</v>
      </c>
      <c r="L79" s="2" t="s">
        <v>1539</v>
      </c>
      <c r="M79" s="2">
        <v>1</v>
      </c>
      <c r="N79" s="2">
        <v>111058</v>
      </c>
      <c r="O79" s="2">
        <f>N79*M79</f>
        <v>111058</v>
      </c>
      <c r="P79" s="2">
        <f t="shared" si="4"/>
        <v>8885</v>
      </c>
      <c r="Q79" s="2">
        <f t="shared" si="5"/>
        <v>119943</v>
      </c>
    </row>
    <row r="80" spans="1:17">
      <c r="A80" s="2">
        <f>MATCH(B80,Data!B:B,0)</f>
        <v>54</v>
      </c>
      <c r="B80" s="3" t="s">
        <v>1229</v>
      </c>
      <c r="C80" s="3" t="s">
        <v>1535</v>
      </c>
      <c r="D80" s="44">
        <v>45889</v>
      </c>
      <c r="E80" s="44" t="str">
        <f>VLOOKUP(B80,Data!$B:$G,6,0)</f>
        <v>00132915</v>
      </c>
      <c r="F80" s="3" t="str">
        <f>VLOOKUP(B80,Data!$B:$M,12,0)</f>
        <v>0104918404</v>
      </c>
      <c r="G80" s="3" t="s">
        <v>1534</v>
      </c>
      <c r="H80" s="3" t="s">
        <v>1228</v>
      </c>
      <c r="I80" s="2" t="s">
        <v>1227</v>
      </c>
      <c r="J80" s="2" t="str">
        <f t="shared" si="3"/>
        <v>3635 WIN HCM 104 Thống Nhất</v>
      </c>
      <c r="K80" s="2" t="s">
        <v>981</v>
      </c>
      <c r="L80" s="2" t="s">
        <v>1538</v>
      </c>
      <c r="M80" s="2">
        <v>2</v>
      </c>
      <c r="N80" s="2">
        <v>50182</v>
      </c>
      <c r="O80" s="2">
        <f>N80*M80</f>
        <v>100364</v>
      </c>
      <c r="P80" s="2">
        <f t="shared" si="4"/>
        <v>8029</v>
      </c>
      <c r="Q80" s="2">
        <f t="shared" si="5"/>
        <v>108393</v>
      </c>
    </row>
    <row r="81" spans="1:17">
      <c r="A81" s="2">
        <f>MATCH(B81,Data!B:B,0)</f>
        <v>55</v>
      </c>
      <c r="B81" s="3" t="s">
        <v>954</v>
      </c>
      <c r="C81" s="3" t="s">
        <v>1528</v>
      </c>
      <c r="D81" s="44">
        <v>45889</v>
      </c>
      <c r="E81" s="44" t="str">
        <f>VLOOKUP(B81,Data!$B:$G,6,0)</f>
        <v>00039560</v>
      </c>
      <c r="F81" s="3" t="str">
        <f>VLOOKUP(B81,Data!$B:$M,12,0)</f>
        <v>0104918404-007</v>
      </c>
      <c r="G81" s="3" t="s">
        <v>1527</v>
      </c>
      <c r="H81" s="3" t="s">
        <v>953</v>
      </c>
      <c r="I81" s="2" t="s">
        <v>952</v>
      </c>
      <c r="J81" s="2" t="str">
        <f t="shared" si="3"/>
        <v>2AIO WM+ QNH TM.09, A1B The Sky LuxCity</v>
      </c>
      <c r="K81" s="2" t="s">
        <v>951</v>
      </c>
      <c r="L81" s="2" t="s">
        <v>1539</v>
      </c>
      <c r="M81" s="2">
        <v>1</v>
      </c>
      <c r="N81" s="2">
        <v>111058</v>
      </c>
      <c r="O81" s="2">
        <f>N81*M81</f>
        <v>111058</v>
      </c>
      <c r="P81" s="2">
        <f t="shared" si="4"/>
        <v>8885</v>
      </c>
      <c r="Q81" s="2">
        <f t="shared" si="5"/>
        <v>119943</v>
      </c>
    </row>
    <row r="82" spans="1:17">
      <c r="A82" s="2">
        <f>MATCH(B82,Data!B:B,0)</f>
        <v>56</v>
      </c>
      <c r="B82" s="3" t="s">
        <v>1239</v>
      </c>
      <c r="C82" s="3" t="s">
        <v>1535</v>
      </c>
      <c r="D82" s="44">
        <v>45889</v>
      </c>
      <c r="E82" s="44" t="str">
        <f>VLOOKUP(B82,Data!$B:$G,6,0)</f>
        <v>00132918</v>
      </c>
      <c r="F82" s="3" t="str">
        <f>VLOOKUP(B82,Data!$B:$M,12,0)</f>
        <v>0104918404</v>
      </c>
      <c r="G82" s="3" t="s">
        <v>1534</v>
      </c>
      <c r="H82" s="3" t="s">
        <v>1238</v>
      </c>
      <c r="I82" s="2" t="s">
        <v>1237</v>
      </c>
      <c r="J82" s="2" t="str">
        <f t="shared" si="3"/>
        <v>3814 WIN HCM 63/13 Gò Dầu</v>
      </c>
      <c r="K82" s="2" t="s">
        <v>951</v>
      </c>
      <c r="L82" s="2" t="s">
        <v>1539</v>
      </c>
      <c r="M82" s="2">
        <v>1</v>
      </c>
      <c r="N82" s="2">
        <v>111058</v>
      </c>
      <c r="O82" s="2">
        <f>N82*M82</f>
        <v>111058</v>
      </c>
      <c r="P82" s="2">
        <f t="shared" si="4"/>
        <v>8885</v>
      </c>
      <c r="Q82" s="2">
        <f t="shared" si="5"/>
        <v>119943</v>
      </c>
    </row>
    <row r="83" spans="1:17">
      <c r="A83" s="2">
        <f>MATCH(B83,Data!B:B,0)</f>
        <v>56</v>
      </c>
      <c r="B83" s="3" t="s">
        <v>1239</v>
      </c>
      <c r="C83" s="3" t="s">
        <v>1535</v>
      </c>
      <c r="D83" s="44">
        <v>45889</v>
      </c>
      <c r="E83" s="44" t="str">
        <f>VLOOKUP(B83,Data!$B:$G,6,0)</f>
        <v>00132918</v>
      </c>
      <c r="F83" s="3" t="str">
        <f>VLOOKUP(B83,Data!$B:$M,12,0)</f>
        <v>0104918404</v>
      </c>
      <c r="G83" s="3" t="s">
        <v>1534</v>
      </c>
      <c r="H83" s="3" t="s">
        <v>1238</v>
      </c>
      <c r="I83" s="2" t="s">
        <v>1237</v>
      </c>
      <c r="J83" s="2" t="str">
        <f t="shared" si="3"/>
        <v>3814 WIN HCM 63/13 Gò Dầu</v>
      </c>
      <c r="K83" s="2" t="s">
        <v>1079</v>
      </c>
      <c r="L83" s="2" t="s">
        <v>1532</v>
      </c>
      <c r="M83" s="2">
        <v>1</v>
      </c>
      <c r="N83" s="2">
        <v>49500</v>
      </c>
      <c r="O83" s="2">
        <f>N83*M83</f>
        <v>49500</v>
      </c>
      <c r="P83" s="2">
        <f t="shared" si="4"/>
        <v>3960</v>
      </c>
      <c r="Q83" s="2">
        <f t="shared" si="5"/>
        <v>53460</v>
      </c>
    </row>
    <row r="84" spans="1:17">
      <c r="A84" s="2">
        <f>MATCH(B84,Data!B:B,0)</f>
        <v>56</v>
      </c>
      <c r="B84" s="3" t="s">
        <v>1239</v>
      </c>
      <c r="C84" s="3" t="s">
        <v>1535</v>
      </c>
      <c r="D84" s="44">
        <v>45889</v>
      </c>
      <c r="E84" s="44" t="str">
        <f>VLOOKUP(B84,Data!$B:$G,6,0)</f>
        <v>00132918</v>
      </c>
      <c r="F84" s="3" t="str">
        <f>VLOOKUP(B84,Data!$B:$M,12,0)</f>
        <v>0104918404</v>
      </c>
      <c r="G84" s="3" t="s">
        <v>1534</v>
      </c>
      <c r="H84" s="3" t="s">
        <v>1238</v>
      </c>
      <c r="I84" s="2" t="s">
        <v>1237</v>
      </c>
      <c r="J84" s="2" t="str">
        <f t="shared" si="3"/>
        <v>3814 WIN HCM 63/13 Gò Dầu</v>
      </c>
      <c r="K84" s="2" t="s">
        <v>965</v>
      </c>
      <c r="L84" s="2" t="s">
        <v>1546</v>
      </c>
      <c r="M84" s="2">
        <v>1</v>
      </c>
      <c r="N84" s="2">
        <v>74250</v>
      </c>
      <c r="O84" s="2">
        <f>N84*M84</f>
        <v>74250</v>
      </c>
      <c r="P84" s="2">
        <f t="shared" si="4"/>
        <v>5940</v>
      </c>
      <c r="Q84" s="2">
        <f t="shared" si="5"/>
        <v>80190</v>
      </c>
    </row>
    <row r="85" spans="1:17">
      <c r="A85" s="2">
        <f>MATCH(B85,Data!B:B,0)</f>
        <v>56</v>
      </c>
      <c r="B85" s="3" t="s">
        <v>1239</v>
      </c>
      <c r="C85" s="3" t="s">
        <v>1535</v>
      </c>
      <c r="D85" s="44">
        <v>45889</v>
      </c>
      <c r="E85" s="44" t="str">
        <f>VLOOKUP(B85,Data!$B:$G,6,0)</f>
        <v>00132918</v>
      </c>
      <c r="F85" s="3" t="str">
        <f>VLOOKUP(B85,Data!$B:$M,12,0)</f>
        <v>0104918404</v>
      </c>
      <c r="G85" s="3" t="s">
        <v>1534</v>
      </c>
      <c r="H85" s="3" t="s">
        <v>1238</v>
      </c>
      <c r="I85" s="2" t="s">
        <v>1237</v>
      </c>
      <c r="J85" s="2" t="str">
        <f t="shared" si="3"/>
        <v>3814 WIN HCM 63/13 Gò Dầu</v>
      </c>
      <c r="K85" s="2" t="s">
        <v>959</v>
      </c>
      <c r="L85" s="2" t="s">
        <v>1536</v>
      </c>
      <c r="M85" s="2">
        <v>1</v>
      </c>
      <c r="N85" s="2">
        <v>70950</v>
      </c>
      <c r="O85" s="2">
        <f>N85*M85</f>
        <v>70950</v>
      </c>
      <c r="P85" s="2">
        <f t="shared" si="4"/>
        <v>5676</v>
      </c>
      <c r="Q85" s="2">
        <f t="shared" si="5"/>
        <v>76626</v>
      </c>
    </row>
    <row r="86" spans="1:17">
      <c r="A86" s="2">
        <f>MATCH(B86,Data!B:B,0)</f>
        <v>56</v>
      </c>
      <c r="B86" s="3" t="s">
        <v>1239</v>
      </c>
      <c r="C86" s="3" t="s">
        <v>1535</v>
      </c>
      <c r="D86" s="44">
        <v>45889</v>
      </c>
      <c r="E86" s="44" t="str">
        <f>VLOOKUP(B86,Data!$B:$G,6,0)</f>
        <v>00132918</v>
      </c>
      <c r="F86" s="3" t="str">
        <f>VLOOKUP(B86,Data!$B:$M,12,0)</f>
        <v>0104918404</v>
      </c>
      <c r="G86" s="3" t="s">
        <v>1534</v>
      </c>
      <c r="H86" s="3" t="s">
        <v>1238</v>
      </c>
      <c r="I86" s="2" t="s">
        <v>1237</v>
      </c>
      <c r="J86" s="2" t="str">
        <f t="shared" si="3"/>
        <v>3814 WIN HCM 63/13 Gò Dầu</v>
      </c>
      <c r="K86" s="2" t="s">
        <v>994</v>
      </c>
      <c r="L86" s="2" t="s">
        <v>1533</v>
      </c>
      <c r="M86" s="2">
        <v>2</v>
      </c>
      <c r="N86" s="2">
        <v>111606</v>
      </c>
      <c r="O86" s="2">
        <f>N86*M86</f>
        <v>223212</v>
      </c>
      <c r="P86" s="2">
        <f t="shared" si="4"/>
        <v>17857</v>
      </c>
      <c r="Q86" s="2">
        <f t="shared" si="5"/>
        <v>241069</v>
      </c>
    </row>
    <row r="87" spans="1:17">
      <c r="A87" s="2">
        <f>MATCH(B87,Data!B:B,0)</f>
        <v>56</v>
      </c>
      <c r="B87" s="3" t="s">
        <v>1239</v>
      </c>
      <c r="C87" s="3" t="s">
        <v>1535</v>
      </c>
      <c r="D87" s="44">
        <v>45889</v>
      </c>
      <c r="E87" s="44" t="str">
        <f>VLOOKUP(B87,Data!$B:$G,6,0)</f>
        <v>00132918</v>
      </c>
      <c r="F87" s="3" t="str">
        <f>VLOOKUP(B87,Data!$B:$M,12,0)</f>
        <v>0104918404</v>
      </c>
      <c r="G87" s="3" t="s">
        <v>1534</v>
      </c>
      <c r="H87" s="3" t="s">
        <v>1238</v>
      </c>
      <c r="I87" s="2" t="s">
        <v>1237</v>
      </c>
      <c r="J87" s="2" t="str">
        <f t="shared" si="3"/>
        <v>3814 WIN HCM 63/13 Gò Dầu</v>
      </c>
      <c r="K87" s="2" t="s">
        <v>981</v>
      </c>
      <c r="L87" s="2" t="s">
        <v>1538</v>
      </c>
      <c r="M87" s="2">
        <v>4</v>
      </c>
      <c r="N87" s="2">
        <v>50182</v>
      </c>
      <c r="O87" s="2">
        <f>N87*M87</f>
        <v>200728</v>
      </c>
      <c r="P87" s="2">
        <f t="shared" si="4"/>
        <v>16058</v>
      </c>
      <c r="Q87" s="2">
        <f t="shared" si="5"/>
        <v>216786</v>
      </c>
    </row>
    <row r="88" spans="1:17">
      <c r="A88" s="2">
        <f>MATCH(B88,Data!B:B,0)</f>
        <v>56</v>
      </c>
      <c r="B88" s="3" t="s">
        <v>1239</v>
      </c>
      <c r="C88" s="3" t="s">
        <v>1535</v>
      </c>
      <c r="D88" s="44">
        <v>45889</v>
      </c>
      <c r="E88" s="44" t="str">
        <f>VLOOKUP(B88,Data!$B:$G,6,0)</f>
        <v>00132918</v>
      </c>
      <c r="F88" s="3" t="str">
        <f>VLOOKUP(B88,Data!$B:$M,12,0)</f>
        <v>0104918404</v>
      </c>
      <c r="G88" s="3" t="s">
        <v>1534</v>
      </c>
      <c r="H88" s="3" t="s">
        <v>1238</v>
      </c>
      <c r="I88" s="2" t="s">
        <v>1237</v>
      </c>
      <c r="J88" s="2" t="str">
        <f t="shared" si="3"/>
        <v>3814 WIN HCM 63/13 Gò Dầu</v>
      </c>
      <c r="K88" s="2" t="s">
        <v>961</v>
      </c>
      <c r="L88" s="2" t="s">
        <v>1541</v>
      </c>
      <c r="M88" s="2">
        <v>1</v>
      </c>
      <c r="N88" s="2">
        <v>73431</v>
      </c>
      <c r="O88" s="2">
        <f>N88*M88</f>
        <v>73431</v>
      </c>
      <c r="P88" s="2">
        <f t="shared" si="4"/>
        <v>5874</v>
      </c>
      <c r="Q88" s="2">
        <f t="shared" si="5"/>
        <v>79305</v>
      </c>
    </row>
    <row r="89" spans="1:17">
      <c r="A89" s="2">
        <f>MATCH(B89,Data!B:B,0)</f>
        <v>57</v>
      </c>
      <c r="B89" s="3" t="s">
        <v>1068</v>
      </c>
      <c r="C89" s="3" t="s">
        <v>1528</v>
      </c>
      <c r="D89" s="44">
        <v>45889</v>
      </c>
      <c r="E89" s="44" t="str">
        <f>VLOOKUP(B89,Data!$B:$G,6,0)</f>
        <v>00009313</v>
      </c>
      <c r="F89" s="3" t="str">
        <f>VLOOKUP(B89,Data!$B:$M,12,0)</f>
        <v>0104918404-059</v>
      </c>
      <c r="G89" s="3" t="s">
        <v>1557</v>
      </c>
      <c r="H89" s="3" t="s">
        <v>1067</v>
      </c>
      <c r="I89" s="2" t="s">
        <v>1066</v>
      </c>
      <c r="J89" s="2" t="str">
        <f t="shared" si="3"/>
        <v>6633 WM+ TNN 127 Đường Gang Thép</v>
      </c>
      <c r="K89" s="2" t="s">
        <v>961</v>
      </c>
      <c r="L89" s="2" t="s">
        <v>1541</v>
      </c>
      <c r="M89" s="2">
        <v>2</v>
      </c>
      <c r="N89" s="2">
        <v>73431</v>
      </c>
      <c r="O89" s="2">
        <f>N89*M89</f>
        <v>146862</v>
      </c>
      <c r="P89" s="2">
        <f t="shared" si="4"/>
        <v>11749</v>
      </c>
      <c r="Q89" s="2">
        <f t="shared" si="5"/>
        <v>158611</v>
      </c>
    </row>
    <row r="90" spans="1:17">
      <c r="A90" s="2">
        <f>MATCH(B90,Data!B:B,0)</f>
        <v>57</v>
      </c>
      <c r="B90" s="3" t="s">
        <v>1068</v>
      </c>
      <c r="C90" s="3" t="s">
        <v>1528</v>
      </c>
      <c r="D90" s="44">
        <v>45889</v>
      </c>
      <c r="E90" s="44" t="str">
        <f>VLOOKUP(B90,Data!$B:$G,6,0)</f>
        <v>00009313</v>
      </c>
      <c r="F90" s="3" t="str">
        <f>VLOOKUP(B90,Data!$B:$M,12,0)</f>
        <v>0104918404-059</v>
      </c>
      <c r="G90" s="3" t="s">
        <v>1557</v>
      </c>
      <c r="H90" s="3" t="s">
        <v>1067</v>
      </c>
      <c r="I90" s="2" t="s">
        <v>1066</v>
      </c>
      <c r="J90" s="2" t="str">
        <f t="shared" si="3"/>
        <v>6633 WM+ TNN 127 Đường Gang Thép</v>
      </c>
      <c r="K90" s="2" t="s">
        <v>951</v>
      </c>
      <c r="L90" s="2" t="s">
        <v>1539</v>
      </c>
      <c r="M90" s="2">
        <v>3</v>
      </c>
      <c r="N90" s="2">
        <v>111058</v>
      </c>
      <c r="O90" s="2">
        <f>N90*M90</f>
        <v>333174</v>
      </c>
      <c r="P90" s="2">
        <f t="shared" si="4"/>
        <v>26654</v>
      </c>
      <c r="Q90" s="2">
        <f t="shared" si="5"/>
        <v>359828</v>
      </c>
    </row>
    <row r="91" spans="1:17">
      <c r="A91" s="2">
        <f>MATCH(B91,Data!B:B,0)</f>
        <v>58</v>
      </c>
      <c r="B91" s="3" t="s">
        <v>1489</v>
      </c>
      <c r="C91" s="3" t="s">
        <v>1528</v>
      </c>
      <c r="D91" s="44">
        <v>45889</v>
      </c>
      <c r="E91" s="44" t="str">
        <f>VLOOKUP(B91,Data!$B:$G,6,0)</f>
        <v>00009473</v>
      </c>
      <c r="F91" s="3" t="str">
        <f>VLOOKUP(B91,Data!$B:$M,12,0)</f>
        <v>0104918404-029</v>
      </c>
      <c r="G91" s="3" t="s">
        <v>1563</v>
      </c>
      <c r="H91" s="3" t="s">
        <v>1488</v>
      </c>
      <c r="I91" s="2" t="s">
        <v>1487</v>
      </c>
      <c r="J91" s="2" t="str">
        <f t="shared" si="3"/>
        <v>2A50 WM+ VPC TDP Trại Dật, Bình Xuyên</v>
      </c>
      <c r="K91" s="2" t="s">
        <v>951</v>
      </c>
      <c r="L91" s="2" t="s">
        <v>1539</v>
      </c>
      <c r="M91" s="2">
        <v>12</v>
      </c>
      <c r="N91" s="2">
        <v>111058</v>
      </c>
      <c r="O91" s="2">
        <f>N91*M91</f>
        <v>1332696</v>
      </c>
      <c r="P91" s="2">
        <f t="shared" si="4"/>
        <v>106616</v>
      </c>
      <c r="Q91" s="2">
        <f t="shared" si="5"/>
        <v>1439312</v>
      </c>
    </row>
    <row r="92" spans="1:17">
      <c r="A92" s="2">
        <f>MATCH(B92,Data!B:B,0)</f>
        <v>58</v>
      </c>
      <c r="B92" s="3" t="s">
        <v>1489</v>
      </c>
      <c r="C92" s="3" t="s">
        <v>1528</v>
      </c>
      <c r="D92" s="44">
        <v>45889</v>
      </c>
      <c r="E92" s="44" t="str">
        <f>VLOOKUP(B92,Data!$B:$G,6,0)</f>
        <v>00009473</v>
      </c>
      <c r="F92" s="3" t="str">
        <f>VLOOKUP(B92,Data!$B:$M,12,0)</f>
        <v>0104918404-029</v>
      </c>
      <c r="G92" s="3" t="s">
        <v>1563</v>
      </c>
      <c r="H92" s="3" t="s">
        <v>1488</v>
      </c>
      <c r="I92" s="2" t="s">
        <v>1487</v>
      </c>
      <c r="J92" s="2" t="str">
        <f t="shared" si="3"/>
        <v>2A50 WM+ VPC TDP Trại Dật, Bình Xuyên</v>
      </c>
      <c r="K92" s="2" t="s">
        <v>977</v>
      </c>
      <c r="L92" s="2" t="s">
        <v>1549</v>
      </c>
      <c r="M92" s="2">
        <v>9</v>
      </c>
      <c r="N92" s="2">
        <v>50400</v>
      </c>
      <c r="O92" s="2">
        <f>N92*M92</f>
        <v>453600</v>
      </c>
      <c r="P92" s="2">
        <f t="shared" si="4"/>
        <v>36288</v>
      </c>
      <c r="Q92" s="2">
        <f t="shared" si="5"/>
        <v>489888</v>
      </c>
    </row>
    <row r="93" spans="1:17">
      <c r="A93" s="2">
        <f>MATCH(B93,Data!B:B,0)</f>
        <v>58</v>
      </c>
      <c r="B93" s="3" t="s">
        <v>1489</v>
      </c>
      <c r="C93" s="3" t="s">
        <v>1528</v>
      </c>
      <c r="D93" s="44">
        <v>45889</v>
      </c>
      <c r="E93" s="44" t="str">
        <f>VLOOKUP(B93,Data!$B:$G,6,0)</f>
        <v>00009473</v>
      </c>
      <c r="F93" s="3" t="str">
        <f>VLOOKUP(B93,Data!$B:$M,12,0)</f>
        <v>0104918404-029</v>
      </c>
      <c r="G93" s="3" t="s">
        <v>1563</v>
      </c>
      <c r="H93" s="3" t="s">
        <v>1488</v>
      </c>
      <c r="I93" s="2" t="s">
        <v>1487</v>
      </c>
      <c r="J93" s="2" t="str">
        <f t="shared" si="3"/>
        <v>2A50 WM+ VPC TDP Trại Dật, Bình Xuyên</v>
      </c>
      <c r="K93" s="2" t="s">
        <v>1079</v>
      </c>
      <c r="L93" s="2" t="s">
        <v>1532</v>
      </c>
      <c r="M93" s="2">
        <v>6</v>
      </c>
      <c r="N93" s="2">
        <v>49500</v>
      </c>
      <c r="O93" s="2">
        <f>N93*M93</f>
        <v>297000</v>
      </c>
      <c r="P93" s="2">
        <f t="shared" si="4"/>
        <v>23760</v>
      </c>
      <c r="Q93" s="2">
        <f t="shared" si="5"/>
        <v>320760</v>
      </c>
    </row>
    <row r="94" spans="1:17">
      <c r="A94" s="2">
        <f>MATCH(B94,Data!B:B,0)</f>
        <v>58</v>
      </c>
      <c r="B94" s="3" t="s">
        <v>1489</v>
      </c>
      <c r="C94" s="3" t="s">
        <v>1528</v>
      </c>
      <c r="D94" s="44">
        <v>45889</v>
      </c>
      <c r="E94" s="44" t="str">
        <f>VLOOKUP(B94,Data!$B:$G,6,0)</f>
        <v>00009473</v>
      </c>
      <c r="F94" s="3" t="str">
        <f>VLOOKUP(B94,Data!$B:$M,12,0)</f>
        <v>0104918404-029</v>
      </c>
      <c r="G94" s="3" t="s">
        <v>1563</v>
      </c>
      <c r="H94" s="3" t="s">
        <v>1488</v>
      </c>
      <c r="I94" s="2" t="s">
        <v>1487</v>
      </c>
      <c r="J94" s="2" t="str">
        <f t="shared" si="3"/>
        <v>2A50 WM+ VPC TDP Trại Dật, Bình Xuyên</v>
      </c>
      <c r="K94" s="2" t="s">
        <v>961</v>
      </c>
      <c r="L94" s="2" t="s">
        <v>1541</v>
      </c>
      <c r="M94" s="2">
        <v>3</v>
      </c>
      <c r="N94" s="2">
        <v>73431</v>
      </c>
      <c r="O94" s="2">
        <f>N94*M94</f>
        <v>220293</v>
      </c>
      <c r="P94" s="2">
        <f t="shared" si="4"/>
        <v>17623</v>
      </c>
      <c r="Q94" s="2">
        <f t="shared" si="5"/>
        <v>237916</v>
      </c>
    </row>
    <row r="95" spans="1:17">
      <c r="A95" s="2">
        <f>MATCH(B95,Data!B:B,0)</f>
        <v>58</v>
      </c>
      <c r="B95" s="3" t="s">
        <v>1489</v>
      </c>
      <c r="C95" s="3" t="s">
        <v>1528</v>
      </c>
      <c r="D95" s="44">
        <v>45889</v>
      </c>
      <c r="E95" s="44" t="str">
        <f>VLOOKUP(B95,Data!$B:$G,6,0)</f>
        <v>00009473</v>
      </c>
      <c r="F95" s="3" t="str">
        <f>VLOOKUP(B95,Data!$B:$M,12,0)</f>
        <v>0104918404-029</v>
      </c>
      <c r="G95" s="3" t="s">
        <v>1563</v>
      </c>
      <c r="H95" s="3" t="s">
        <v>1488</v>
      </c>
      <c r="I95" s="2" t="s">
        <v>1487</v>
      </c>
      <c r="J95" s="2" t="str">
        <f t="shared" si="3"/>
        <v>2A50 WM+ VPC TDP Trại Dật, Bình Xuyên</v>
      </c>
      <c r="K95" s="2" t="s">
        <v>960</v>
      </c>
      <c r="L95" s="2" t="s">
        <v>1529</v>
      </c>
      <c r="M95" s="2">
        <v>2</v>
      </c>
      <c r="N95" s="2">
        <v>55595</v>
      </c>
      <c r="O95" s="2">
        <f>N95*M95</f>
        <v>111190</v>
      </c>
      <c r="P95" s="2">
        <f t="shared" si="4"/>
        <v>8895</v>
      </c>
      <c r="Q95" s="2">
        <f t="shared" si="5"/>
        <v>120085</v>
      </c>
    </row>
    <row r="96" spans="1:17">
      <c r="A96" s="2">
        <f>MATCH(B96,Data!B:B,0)</f>
        <v>58</v>
      </c>
      <c r="B96" s="3" t="s">
        <v>1489</v>
      </c>
      <c r="C96" s="3" t="s">
        <v>1528</v>
      </c>
      <c r="D96" s="44">
        <v>45889</v>
      </c>
      <c r="E96" s="44" t="str">
        <f>VLOOKUP(B96,Data!$B:$G,6,0)</f>
        <v>00009473</v>
      </c>
      <c r="F96" s="3" t="str">
        <f>VLOOKUP(B96,Data!$B:$M,12,0)</f>
        <v>0104918404-029</v>
      </c>
      <c r="G96" s="3" t="s">
        <v>1563</v>
      </c>
      <c r="H96" s="3" t="s">
        <v>1488</v>
      </c>
      <c r="I96" s="2" t="s">
        <v>1487</v>
      </c>
      <c r="J96" s="2" t="str">
        <f t="shared" si="3"/>
        <v>2A50 WM+ VPC TDP Trại Dật, Bình Xuyên</v>
      </c>
      <c r="K96" s="2" t="s">
        <v>965</v>
      </c>
      <c r="L96" s="2" t="s">
        <v>1546</v>
      </c>
      <c r="M96" s="2">
        <v>1</v>
      </c>
      <c r="N96" s="2">
        <v>74250</v>
      </c>
      <c r="O96" s="2">
        <f>N96*M96</f>
        <v>74250</v>
      </c>
      <c r="P96" s="2">
        <f t="shared" si="4"/>
        <v>5940</v>
      </c>
      <c r="Q96" s="2">
        <f t="shared" si="5"/>
        <v>80190</v>
      </c>
    </row>
    <row r="97" spans="1:17">
      <c r="A97" s="2">
        <f>MATCH(B97,Data!B:B,0)</f>
        <v>58</v>
      </c>
      <c r="B97" s="3" t="s">
        <v>1489</v>
      </c>
      <c r="C97" s="3" t="s">
        <v>1528</v>
      </c>
      <c r="D97" s="44">
        <v>45889</v>
      </c>
      <c r="E97" s="44" t="str">
        <f>VLOOKUP(B97,Data!$B:$G,6,0)</f>
        <v>00009473</v>
      </c>
      <c r="F97" s="3" t="str">
        <f>VLOOKUP(B97,Data!$B:$M,12,0)</f>
        <v>0104918404-029</v>
      </c>
      <c r="G97" s="3" t="s">
        <v>1563</v>
      </c>
      <c r="H97" s="3" t="s">
        <v>1488</v>
      </c>
      <c r="I97" s="2" t="s">
        <v>1487</v>
      </c>
      <c r="J97" s="2" t="str">
        <f t="shared" si="3"/>
        <v>2A50 WM+ VPC TDP Trại Dật, Bình Xuyên</v>
      </c>
      <c r="K97" s="2" t="s">
        <v>981</v>
      </c>
      <c r="L97" s="2" t="s">
        <v>1538</v>
      </c>
      <c r="M97" s="2">
        <v>1</v>
      </c>
      <c r="N97" s="2">
        <v>50182</v>
      </c>
      <c r="O97" s="2">
        <f>N97*M97</f>
        <v>50182</v>
      </c>
      <c r="P97" s="2">
        <f t="shared" si="4"/>
        <v>4015</v>
      </c>
      <c r="Q97" s="2">
        <f t="shared" si="5"/>
        <v>54197</v>
      </c>
    </row>
    <row r="98" spans="1:17">
      <c r="A98" s="2">
        <f>MATCH(B98,Data!B:B,0)</f>
        <v>59</v>
      </c>
      <c r="B98" s="3" t="s">
        <v>1473</v>
      </c>
      <c r="C98" s="3" t="s">
        <v>1528</v>
      </c>
      <c r="D98" s="44">
        <v>45889</v>
      </c>
      <c r="E98" s="44" t="str">
        <f>VLOOKUP(B98,Data!$B:$G,6,0)</f>
        <v>00009474</v>
      </c>
      <c r="F98" s="3" t="str">
        <f>VLOOKUP(B98,Data!$B:$M,12,0)</f>
        <v>0104918404-029</v>
      </c>
      <c r="G98" s="3" t="s">
        <v>1563</v>
      </c>
      <c r="H98" s="3" t="s">
        <v>1472</v>
      </c>
      <c r="I98" s="2" t="s">
        <v>1471</v>
      </c>
      <c r="J98" s="2" t="str">
        <f t="shared" si="3"/>
        <v>4966 WM+ VPC 98 Nguyễn Trãi</v>
      </c>
      <c r="K98" s="2" t="s">
        <v>951</v>
      </c>
      <c r="L98" s="2" t="s">
        <v>1539</v>
      </c>
      <c r="M98" s="2">
        <v>1</v>
      </c>
      <c r="N98" s="2">
        <v>111058</v>
      </c>
      <c r="O98" s="2">
        <f>N98*M98</f>
        <v>111058</v>
      </c>
      <c r="P98" s="2">
        <f t="shared" si="4"/>
        <v>8885</v>
      </c>
      <c r="Q98" s="2">
        <f t="shared" si="5"/>
        <v>119943</v>
      </c>
    </row>
    <row r="99" spans="1:17">
      <c r="A99" s="2">
        <f>MATCH(B99,Data!B:B,0)</f>
        <v>60</v>
      </c>
      <c r="B99" s="3" t="s">
        <v>1037</v>
      </c>
      <c r="C99" s="3" t="s">
        <v>1528</v>
      </c>
      <c r="D99" s="44">
        <v>45889</v>
      </c>
      <c r="E99" s="44" t="str">
        <f>VLOOKUP(B99,Data!$B:$G,6,0)</f>
        <v>00009315</v>
      </c>
      <c r="F99" s="3" t="str">
        <f>VLOOKUP(B99,Data!$B:$M,12,0)</f>
        <v>0104918404-059</v>
      </c>
      <c r="G99" s="3" t="s">
        <v>1557</v>
      </c>
      <c r="H99" s="3" t="s">
        <v>1036</v>
      </c>
      <c r="I99" s="2" t="s">
        <v>1035</v>
      </c>
      <c r="J99" s="2" t="str">
        <f t="shared" si="3"/>
        <v>5868 WM+ TNN 602 Dương Tự Minh</v>
      </c>
      <c r="K99" s="2" t="s">
        <v>955</v>
      </c>
      <c r="L99" s="2" t="s">
        <v>1537</v>
      </c>
      <c r="M99" s="2">
        <v>1</v>
      </c>
      <c r="N99" s="2">
        <v>46000</v>
      </c>
      <c r="O99" s="2">
        <f>N99*M99</f>
        <v>46000</v>
      </c>
      <c r="P99" s="2">
        <f t="shared" si="4"/>
        <v>3680</v>
      </c>
      <c r="Q99" s="2">
        <f t="shared" si="5"/>
        <v>49680</v>
      </c>
    </row>
    <row r="100" spans="1:17">
      <c r="A100" s="2">
        <f>MATCH(B100,Data!B:B,0)</f>
        <v>61</v>
      </c>
      <c r="B100" s="3" t="s">
        <v>1034</v>
      </c>
      <c r="C100" s="3" t="s">
        <v>1528</v>
      </c>
      <c r="D100" s="44">
        <v>45889</v>
      </c>
      <c r="E100" s="44" t="str">
        <f>VLOOKUP(B100,Data!$B:$G,6,0)</f>
        <v>00009316</v>
      </c>
      <c r="F100" s="3" t="str">
        <f>VLOOKUP(B100,Data!$B:$M,12,0)</f>
        <v>0104918404-059</v>
      </c>
      <c r="G100" s="3" t="s">
        <v>1557</v>
      </c>
      <c r="H100" s="3" t="s">
        <v>1033</v>
      </c>
      <c r="I100" s="2" t="s">
        <v>1032</v>
      </c>
      <c r="J100" s="2" t="str">
        <f t="shared" si="3"/>
        <v>2AWB WM+ TNN 219 Trường Chinh</v>
      </c>
      <c r="K100" s="2" t="s">
        <v>951</v>
      </c>
      <c r="L100" s="2" t="s">
        <v>1539</v>
      </c>
      <c r="M100" s="2">
        <v>1</v>
      </c>
      <c r="N100" s="2">
        <v>111058</v>
      </c>
      <c r="O100" s="2">
        <f>N100*M100</f>
        <v>111058</v>
      </c>
      <c r="P100" s="2">
        <f t="shared" si="4"/>
        <v>8885</v>
      </c>
      <c r="Q100" s="2">
        <f t="shared" si="5"/>
        <v>119943</v>
      </c>
    </row>
    <row r="101" spans="1:17">
      <c r="A101" s="2">
        <f>MATCH(B101,Data!B:B,0)</f>
        <v>62</v>
      </c>
      <c r="B101" s="3" t="s">
        <v>1334</v>
      </c>
      <c r="C101" s="3" t="s">
        <v>1535</v>
      </c>
      <c r="D101" s="44">
        <v>45889</v>
      </c>
      <c r="E101" s="44" t="str">
        <f>VLOOKUP(B101,Data!$B:$G,6,0)</f>
        <v>00132831</v>
      </c>
      <c r="F101" s="3" t="str">
        <f>VLOOKUP(B101,Data!$B:$M,12,0)</f>
        <v>0104918404</v>
      </c>
      <c r="G101" s="3" t="s">
        <v>1534</v>
      </c>
      <c r="H101" s="3" t="s">
        <v>1333</v>
      </c>
      <c r="I101" s="2" t="s">
        <v>1332</v>
      </c>
      <c r="J101" s="2" t="str">
        <f t="shared" si="3"/>
        <v>3977 WM+ HCM 413/39 Lê Văn Quới</v>
      </c>
      <c r="K101" s="2" t="s">
        <v>1079</v>
      </c>
      <c r="L101" s="2" t="s">
        <v>1532</v>
      </c>
      <c r="M101" s="2">
        <v>2</v>
      </c>
      <c r="N101" s="2">
        <v>49500</v>
      </c>
      <c r="O101" s="2">
        <f>N101*M101</f>
        <v>99000</v>
      </c>
      <c r="P101" s="2">
        <f t="shared" si="4"/>
        <v>7920</v>
      </c>
      <c r="Q101" s="2">
        <f t="shared" si="5"/>
        <v>106920</v>
      </c>
    </row>
    <row r="102" spans="1:17">
      <c r="A102" s="2">
        <f>MATCH(B102,Data!B:B,0)</f>
        <v>62</v>
      </c>
      <c r="B102" s="3" t="s">
        <v>1334</v>
      </c>
      <c r="C102" s="3" t="s">
        <v>1535</v>
      </c>
      <c r="D102" s="44">
        <v>45889</v>
      </c>
      <c r="E102" s="44" t="str">
        <f>VLOOKUP(B102,Data!$B:$G,6,0)</f>
        <v>00132831</v>
      </c>
      <c r="F102" s="3" t="str">
        <f>VLOOKUP(B102,Data!$B:$M,12,0)</f>
        <v>0104918404</v>
      </c>
      <c r="G102" s="3" t="s">
        <v>1534</v>
      </c>
      <c r="H102" s="3" t="s">
        <v>1333</v>
      </c>
      <c r="I102" s="2" t="s">
        <v>1332</v>
      </c>
      <c r="J102" s="2" t="str">
        <f t="shared" si="3"/>
        <v>3977 WM+ HCM 413/39 Lê Văn Quới</v>
      </c>
      <c r="K102" s="2" t="s">
        <v>955</v>
      </c>
      <c r="L102" s="2" t="s">
        <v>1537</v>
      </c>
      <c r="M102" s="2">
        <v>3</v>
      </c>
      <c r="N102" s="2">
        <v>46000</v>
      </c>
      <c r="O102" s="2">
        <f>N102*M102</f>
        <v>138000</v>
      </c>
      <c r="P102" s="2">
        <f>ROUND(O102*0.08,0)+1</f>
        <v>11041</v>
      </c>
      <c r="Q102" s="2">
        <f t="shared" si="5"/>
        <v>149041</v>
      </c>
    </row>
    <row r="103" spans="1:17">
      <c r="A103" s="2">
        <f>MATCH(B103,Data!B:B,0)</f>
        <v>62</v>
      </c>
      <c r="B103" s="3" t="s">
        <v>1334</v>
      </c>
      <c r="C103" s="3" t="s">
        <v>1535</v>
      </c>
      <c r="D103" s="44">
        <v>45889</v>
      </c>
      <c r="E103" s="44" t="str">
        <f>VLOOKUP(B103,Data!$B:$G,6,0)</f>
        <v>00132831</v>
      </c>
      <c r="F103" s="3" t="str">
        <f>VLOOKUP(B103,Data!$B:$M,12,0)</f>
        <v>0104918404</v>
      </c>
      <c r="G103" s="3" t="s">
        <v>1534</v>
      </c>
      <c r="H103" s="3" t="s">
        <v>1333</v>
      </c>
      <c r="I103" s="2" t="s">
        <v>1332</v>
      </c>
      <c r="J103" s="2" t="str">
        <f t="shared" si="3"/>
        <v>3977 WM+ HCM 413/39 Lê Văn Quới</v>
      </c>
      <c r="K103" s="2" t="s">
        <v>959</v>
      </c>
      <c r="L103" s="2" t="s">
        <v>1536</v>
      </c>
      <c r="M103" s="2">
        <v>3</v>
      </c>
      <c r="N103" s="2">
        <v>70950</v>
      </c>
      <c r="O103" s="2">
        <f>N103*M103</f>
        <v>212850</v>
      </c>
      <c r="P103" s="2">
        <f t="shared" si="4"/>
        <v>17028</v>
      </c>
      <c r="Q103" s="2">
        <f t="shared" si="5"/>
        <v>229878</v>
      </c>
    </row>
    <row r="104" spans="1:17">
      <c r="A104" s="2">
        <f>MATCH(B104,Data!B:B,0)</f>
        <v>62</v>
      </c>
      <c r="B104" s="3" t="s">
        <v>1334</v>
      </c>
      <c r="C104" s="3" t="s">
        <v>1535</v>
      </c>
      <c r="D104" s="44">
        <v>45889</v>
      </c>
      <c r="E104" s="44" t="str">
        <f>VLOOKUP(B104,Data!$B:$G,6,0)</f>
        <v>00132831</v>
      </c>
      <c r="F104" s="3" t="str">
        <f>VLOOKUP(B104,Data!$B:$M,12,0)</f>
        <v>0104918404</v>
      </c>
      <c r="G104" s="3" t="s">
        <v>1534</v>
      </c>
      <c r="H104" s="3" t="s">
        <v>1333</v>
      </c>
      <c r="I104" s="2" t="s">
        <v>1332</v>
      </c>
      <c r="J104" s="2" t="str">
        <f t="shared" si="3"/>
        <v>3977 WM+ HCM 413/39 Lê Văn Quới</v>
      </c>
      <c r="K104" s="2" t="s">
        <v>994</v>
      </c>
      <c r="L104" s="2" t="s">
        <v>1533</v>
      </c>
      <c r="M104" s="2">
        <v>3</v>
      </c>
      <c r="N104" s="2">
        <v>111606</v>
      </c>
      <c r="O104" s="2">
        <f>N104*M104</f>
        <v>334818</v>
      </c>
      <c r="P104" s="2">
        <f t="shared" si="4"/>
        <v>26785</v>
      </c>
      <c r="Q104" s="2">
        <f t="shared" si="5"/>
        <v>361603</v>
      </c>
    </row>
    <row r="105" spans="1:17">
      <c r="A105" s="2">
        <f>MATCH(B105,Data!B:B,0)</f>
        <v>62</v>
      </c>
      <c r="B105" s="3" t="s">
        <v>1334</v>
      </c>
      <c r="C105" s="3" t="s">
        <v>1535</v>
      </c>
      <c r="D105" s="44">
        <v>45889</v>
      </c>
      <c r="E105" s="44" t="str">
        <f>VLOOKUP(B105,Data!$B:$G,6,0)</f>
        <v>00132831</v>
      </c>
      <c r="F105" s="3" t="str">
        <f>VLOOKUP(B105,Data!$B:$M,12,0)</f>
        <v>0104918404</v>
      </c>
      <c r="G105" s="3" t="s">
        <v>1534</v>
      </c>
      <c r="H105" s="3" t="s">
        <v>1333</v>
      </c>
      <c r="I105" s="2" t="s">
        <v>1332</v>
      </c>
      <c r="J105" s="2" t="str">
        <f t="shared" si="3"/>
        <v>3977 WM+ HCM 413/39 Lê Văn Quới</v>
      </c>
      <c r="K105" s="2" t="s">
        <v>960</v>
      </c>
      <c r="L105" s="2" t="s">
        <v>1529</v>
      </c>
      <c r="M105" s="2">
        <v>3</v>
      </c>
      <c r="N105" s="2">
        <v>55595</v>
      </c>
      <c r="O105" s="2">
        <f>N105*M105</f>
        <v>166785</v>
      </c>
      <c r="P105" s="2">
        <f t="shared" si="4"/>
        <v>13343</v>
      </c>
      <c r="Q105" s="2">
        <f t="shared" si="5"/>
        <v>180128</v>
      </c>
    </row>
    <row r="106" spans="1:17">
      <c r="A106" s="2">
        <f>MATCH(B106,Data!B:B,0)</f>
        <v>62</v>
      </c>
      <c r="B106" s="3" t="s">
        <v>1334</v>
      </c>
      <c r="C106" s="3" t="s">
        <v>1535</v>
      </c>
      <c r="D106" s="44">
        <v>45889</v>
      </c>
      <c r="E106" s="44" t="str">
        <f>VLOOKUP(B106,Data!$B:$G,6,0)</f>
        <v>00132831</v>
      </c>
      <c r="F106" s="3" t="str">
        <f>VLOOKUP(B106,Data!$B:$M,12,0)</f>
        <v>0104918404</v>
      </c>
      <c r="G106" s="3" t="s">
        <v>1534</v>
      </c>
      <c r="H106" s="3" t="s">
        <v>1333</v>
      </c>
      <c r="I106" s="2" t="s">
        <v>1332</v>
      </c>
      <c r="J106" s="2" t="str">
        <f t="shared" si="3"/>
        <v>3977 WM+ HCM 413/39 Lê Văn Quới</v>
      </c>
      <c r="K106" s="2" t="s">
        <v>951</v>
      </c>
      <c r="L106" s="2" t="s">
        <v>1539</v>
      </c>
      <c r="M106" s="2">
        <v>7</v>
      </c>
      <c r="N106" s="2">
        <v>111058</v>
      </c>
      <c r="O106" s="2">
        <f>N106*M106</f>
        <v>777406</v>
      </c>
      <c r="P106" s="2">
        <f t="shared" si="4"/>
        <v>62192</v>
      </c>
      <c r="Q106" s="2">
        <f t="shared" si="5"/>
        <v>839598</v>
      </c>
    </row>
    <row r="107" spans="1:17">
      <c r="A107" s="2">
        <f>MATCH(B107,Data!B:B,0)</f>
        <v>62</v>
      </c>
      <c r="B107" s="3" t="s">
        <v>1334</v>
      </c>
      <c r="C107" s="3" t="s">
        <v>1535</v>
      </c>
      <c r="D107" s="44">
        <v>45889</v>
      </c>
      <c r="E107" s="44" t="str">
        <f>VLOOKUP(B107,Data!$B:$G,6,0)</f>
        <v>00132831</v>
      </c>
      <c r="F107" s="3" t="str">
        <f>VLOOKUP(B107,Data!$B:$M,12,0)</f>
        <v>0104918404</v>
      </c>
      <c r="G107" s="3" t="s">
        <v>1534</v>
      </c>
      <c r="H107" s="3" t="s">
        <v>1333</v>
      </c>
      <c r="I107" s="2" t="s">
        <v>1332</v>
      </c>
      <c r="J107" s="2" t="str">
        <f t="shared" si="3"/>
        <v>3977 WM+ HCM 413/39 Lê Văn Quới</v>
      </c>
      <c r="K107" s="2" t="s">
        <v>965</v>
      </c>
      <c r="L107" s="2" t="s">
        <v>1546</v>
      </c>
      <c r="M107" s="2">
        <v>7</v>
      </c>
      <c r="N107" s="2">
        <v>74250</v>
      </c>
      <c r="O107" s="2">
        <f>N107*M107</f>
        <v>519750</v>
      </c>
      <c r="P107" s="2">
        <f t="shared" si="4"/>
        <v>41580</v>
      </c>
      <c r="Q107" s="2">
        <f t="shared" si="5"/>
        <v>561330</v>
      </c>
    </row>
    <row r="108" spans="1:17">
      <c r="A108" s="2">
        <f>MATCH(B108,Data!B:B,0)</f>
        <v>62</v>
      </c>
      <c r="B108" s="3" t="s">
        <v>1334</v>
      </c>
      <c r="C108" s="3" t="s">
        <v>1535</v>
      </c>
      <c r="D108" s="44">
        <v>45889</v>
      </c>
      <c r="E108" s="44" t="str">
        <f>VLOOKUP(B108,Data!$B:$G,6,0)</f>
        <v>00132831</v>
      </c>
      <c r="F108" s="3" t="str">
        <f>VLOOKUP(B108,Data!$B:$M,12,0)</f>
        <v>0104918404</v>
      </c>
      <c r="G108" s="3" t="s">
        <v>1534</v>
      </c>
      <c r="H108" s="3" t="s">
        <v>1333</v>
      </c>
      <c r="I108" s="2" t="s">
        <v>1332</v>
      </c>
      <c r="J108" s="2" t="str">
        <f t="shared" si="3"/>
        <v>3977 WM+ HCM 413/39 Lê Văn Quới</v>
      </c>
      <c r="K108" s="2" t="s">
        <v>981</v>
      </c>
      <c r="L108" s="2" t="s">
        <v>1538</v>
      </c>
      <c r="M108" s="2">
        <v>8</v>
      </c>
      <c r="N108" s="2">
        <v>50182</v>
      </c>
      <c r="O108" s="2">
        <f>N108*M108</f>
        <v>401456</v>
      </c>
      <c r="P108" s="2">
        <f t="shared" si="4"/>
        <v>32116</v>
      </c>
      <c r="Q108" s="2">
        <f t="shared" si="5"/>
        <v>433572</v>
      </c>
    </row>
    <row r="109" spans="1:17">
      <c r="A109" s="2">
        <f>MATCH(B109,Data!B:B,0)</f>
        <v>63</v>
      </c>
      <c r="B109" s="3" t="s">
        <v>1493</v>
      </c>
      <c r="C109" s="3" t="s">
        <v>1535</v>
      </c>
      <c r="D109" s="44">
        <v>45889</v>
      </c>
      <c r="E109" s="44" t="str">
        <f>VLOOKUP(B109,Data!$B:$G,6,0)</f>
        <v>00006920</v>
      </c>
      <c r="F109" s="3" t="str">
        <f>VLOOKUP(B109,Data!$B:$M,12,0)</f>
        <v>0104918404-022</v>
      </c>
      <c r="G109" s="3" t="s">
        <v>1576</v>
      </c>
      <c r="H109" s="3" t="s">
        <v>1492</v>
      </c>
      <c r="I109" s="2" t="s">
        <v>1491</v>
      </c>
      <c r="J109" s="2" t="str">
        <f t="shared" si="3"/>
        <v>2A96 WM+ GLI 435 Nguyễn Huệ</v>
      </c>
      <c r="K109" s="2" t="s">
        <v>965</v>
      </c>
      <c r="L109" s="2" t="s">
        <v>1546</v>
      </c>
      <c r="M109" s="2">
        <v>1</v>
      </c>
      <c r="N109" s="2">
        <v>74250</v>
      </c>
      <c r="O109" s="2">
        <f>N109*M109</f>
        <v>74250</v>
      </c>
      <c r="P109" s="2">
        <f t="shared" si="4"/>
        <v>5940</v>
      </c>
      <c r="Q109" s="2">
        <f t="shared" si="5"/>
        <v>80190</v>
      </c>
    </row>
    <row r="110" spans="1:17">
      <c r="A110" s="2">
        <f>MATCH(B110,Data!B:B,0)</f>
        <v>64</v>
      </c>
      <c r="B110" s="3" t="s">
        <v>993</v>
      </c>
      <c r="C110" s="3" t="s">
        <v>1528</v>
      </c>
      <c r="D110" s="44">
        <v>45889</v>
      </c>
      <c r="E110" s="44" t="str">
        <f>VLOOKUP(B110,Data!$B:$G,6,0)</f>
        <v>00009319</v>
      </c>
      <c r="F110" s="3" t="str">
        <f>VLOOKUP(B110,Data!$B:$M,12,0)</f>
        <v>0104918404-059</v>
      </c>
      <c r="G110" s="3" t="s">
        <v>1557</v>
      </c>
      <c r="H110" s="3" t="s">
        <v>992</v>
      </c>
      <c r="I110" s="2" t="s">
        <v>991</v>
      </c>
      <c r="J110" s="2" t="str">
        <f t="shared" si="3"/>
        <v>6644 WM+ TNN Đình Cả, Võ Nhai</v>
      </c>
      <c r="K110" s="2" t="s">
        <v>951</v>
      </c>
      <c r="L110" s="2" t="s">
        <v>1539</v>
      </c>
      <c r="M110" s="2">
        <v>1</v>
      </c>
      <c r="N110" s="2">
        <v>111058</v>
      </c>
      <c r="O110" s="2">
        <f>N110*M110</f>
        <v>111058</v>
      </c>
      <c r="P110" s="2">
        <f t="shared" si="4"/>
        <v>8885</v>
      </c>
      <c r="Q110" s="2">
        <f t="shared" si="5"/>
        <v>119943</v>
      </c>
    </row>
    <row r="111" spans="1:17">
      <c r="A111" s="2">
        <f>MATCH(B111,Data!B:B,0)</f>
        <v>65</v>
      </c>
      <c r="B111" s="3" t="s">
        <v>1150</v>
      </c>
      <c r="C111" s="3" t="s">
        <v>1528</v>
      </c>
      <c r="D111" s="44">
        <v>45889</v>
      </c>
      <c r="E111" s="44" t="str">
        <f>VLOOKUP(B111,Data!$B:$G,6,0)</f>
        <v>00012526</v>
      </c>
      <c r="F111" s="3" t="str">
        <f>VLOOKUP(B111,Data!$B:$M,12,0)</f>
        <v>0104918404-004</v>
      </c>
      <c r="G111" s="3" t="s">
        <v>1550</v>
      </c>
      <c r="H111" s="3" t="s">
        <v>1051</v>
      </c>
      <c r="I111" s="2" t="s">
        <v>1050</v>
      </c>
      <c r="J111" s="2" t="str">
        <f t="shared" si="3"/>
        <v>5697 WM+ HTH 160 Trần Phú</v>
      </c>
      <c r="K111" s="2" t="s">
        <v>955</v>
      </c>
      <c r="L111" s="2" t="s">
        <v>1537</v>
      </c>
      <c r="M111" s="2">
        <v>2</v>
      </c>
      <c r="N111" s="2">
        <v>46000</v>
      </c>
      <c r="O111" s="2">
        <f>N111*M111</f>
        <v>92000</v>
      </c>
      <c r="P111" s="2">
        <f t="shared" si="4"/>
        <v>7360</v>
      </c>
      <c r="Q111" s="2">
        <f t="shared" si="5"/>
        <v>99360</v>
      </c>
    </row>
    <row r="112" spans="1:17">
      <c r="A112" s="2">
        <f>MATCH(B112,Data!B:B,0)</f>
        <v>66</v>
      </c>
      <c r="B112" s="3" t="s">
        <v>1331</v>
      </c>
      <c r="C112" s="3" t="s">
        <v>1535</v>
      </c>
      <c r="D112" s="44">
        <v>45889</v>
      </c>
      <c r="E112" s="44" t="str">
        <f>VLOOKUP(B112,Data!$B:$G,6,0)</f>
        <v>00007204</v>
      </c>
      <c r="F112" s="3" t="str">
        <f>VLOOKUP(B112,Data!$B:$M,12,0)</f>
        <v>0104918404-021</v>
      </c>
      <c r="G112" s="3" t="s">
        <v>1644</v>
      </c>
      <c r="H112" s="3" t="s">
        <v>1330</v>
      </c>
      <c r="I112" s="2" t="s">
        <v>1329</v>
      </c>
      <c r="J112" s="2" t="str">
        <f t="shared" si="3"/>
        <v>4629 WM+ TTH 50 Phan Bội Châu</v>
      </c>
      <c r="K112" s="2" t="s">
        <v>981</v>
      </c>
      <c r="L112" s="2" t="s">
        <v>1538</v>
      </c>
      <c r="M112" s="2">
        <v>1</v>
      </c>
      <c r="N112" s="2">
        <v>50182</v>
      </c>
      <c r="O112" s="2">
        <f>N112*M112</f>
        <v>50182</v>
      </c>
      <c r="P112" s="2">
        <f t="shared" si="4"/>
        <v>4015</v>
      </c>
      <c r="Q112" s="2">
        <f t="shared" si="5"/>
        <v>54197</v>
      </c>
    </row>
    <row r="113" spans="1:17">
      <c r="A113" s="2">
        <f>MATCH(B113,Data!B:B,0)</f>
        <v>67</v>
      </c>
      <c r="B113" s="3" t="s">
        <v>966</v>
      </c>
      <c r="C113" s="3" t="s">
        <v>1535</v>
      </c>
      <c r="D113" s="44">
        <v>45889</v>
      </c>
      <c r="E113" s="44" t="str">
        <f>VLOOKUP(B113,Data!$B:$G,6,0)</f>
        <v>00133196</v>
      </c>
      <c r="F113" s="3" t="str">
        <f>VLOOKUP(B113,Data!$B:$M,12,0)</f>
        <v>0104918404</v>
      </c>
      <c r="G113" s="3" t="s">
        <v>1534</v>
      </c>
      <c r="H113" s="3" t="s">
        <v>957</v>
      </c>
      <c r="I113" s="2" t="s">
        <v>956</v>
      </c>
      <c r="J113" s="2" t="str">
        <f t="shared" si="3"/>
        <v>3379 WM+ HCM Vinhomes Central Park L6</v>
      </c>
      <c r="K113" s="2" t="s">
        <v>961</v>
      </c>
      <c r="L113" s="2" t="s">
        <v>1541</v>
      </c>
      <c r="M113" s="2">
        <v>3</v>
      </c>
      <c r="N113" s="2">
        <v>73431</v>
      </c>
      <c r="O113" s="2">
        <f>N113*M113</f>
        <v>220293</v>
      </c>
      <c r="P113" s="2">
        <f t="shared" si="4"/>
        <v>17623</v>
      </c>
      <c r="Q113" s="2">
        <f t="shared" si="5"/>
        <v>237916</v>
      </c>
    </row>
    <row r="114" spans="1:17">
      <c r="A114" s="2">
        <f>MATCH(B114,Data!B:B,0)</f>
        <v>67</v>
      </c>
      <c r="B114" s="3" t="s">
        <v>966</v>
      </c>
      <c r="C114" s="3" t="s">
        <v>1535</v>
      </c>
      <c r="D114" s="44">
        <v>45889</v>
      </c>
      <c r="E114" s="44" t="str">
        <f>VLOOKUP(B114,Data!$B:$G,6,0)</f>
        <v>00133196</v>
      </c>
      <c r="F114" s="3" t="str">
        <f>VLOOKUP(B114,Data!$B:$M,12,0)</f>
        <v>0104918404</v>
      </c>
      <c r="G114" s="3" t="s">
        <v>1534</v>
      </c>
      <c r="H114" s="3" t="s">
        <v>957</v>
      </c>
      <c r="I114" s="2" t="s">
        <v>956</v>
      </c>
      <c r="J114" s="2" t="str">
        <f t="shared" si="3"/>
        <v>3379 WM+ HCM Vinhomes Central Park L6</v>
      </c>
      <c r="K114" s="2" t="s">
        <v>951</v>
      </c>
      <c r="L114" s="2" t="s">
        <v>1539</v>
      </c>
      <c r="M114" s="2">
        <v>3</v>
      </c>
      <c r="N114" s="2">
        <v>111058</v>
      </c>
      <c r="O114" s="2">
        <f>N114*M114</f>
        <v>333174</v>
      </c>
      <c r="P114" s="2">
        <f t="shared" si="4"/>
        <v>26654</v>
      </c>
      <c r="Q114" s="2">
        <f t="shared" si="5"/>
        <v>359828</v>
      </c>
    </row>
    <row r="115" spans="1:17">
      <c r="A115" s="2">
        <f>MATCH(B115,Data!B:B,0)</f>
        <v>67</v>
      </c>
      <c r="B115" s="3" t="s">
        <v>966</v>
      </c>
      <c r="C115" s="3" t="s">
        <v>1535</v>
      </c>
      <c r="D115" s="44">
        <v>45889</v>
      </c>
      <c r="E115" s="44" t="str">
        <f>VLOOKUP(B115,Data!$B:$G,6,0)</f>
        <v>00133196</v>
      </c>
      <c r="F115" s="3" t="str">
        <f>VLOOKUP(B115,Data!$B:$M,12,0)</f>
        <v>0104918404</v>
      </c>
      <c r="G115" s="3" t="s">
        <v>1534</v>
      </c>
      <c r="H115" s="3" t="s">
        <v>957</v>
      </c>
      <c r="I115" s="2" t="s">
        <v>956</v>
      </c>
      <c r="J115" s="2" t="str">
        <f t="shared" si="3"/>
        <v>3379 WM+ HCM Vinhomes Central Park L6</v>
      </c>
      <c r="K115" s="2" t="s">
        <v>955</v>
      </c>
      <c r="L115" s="2" t="s">
        <v>1537</v>
      </c>
      <c r="M115" s="2">
        <v>1</v>
      </c>
      <c r="N115" s="2">
        <v>46000</v>
      </c>
      <c r="O115" s="2">
        <f>N115*M115</f>
        <v>46000</v>
      </c>
      <c r="P115" s="2">
        <f t="shared" si="4"/>
        <v>3680</v>
      </c>
      <c r="Q115" s="2">
        <f t="shared" si="5"/>
        <v>49680</v>
      </c>
    </row>
    <row r="116" spans="1:17">
      <c r="A116" s="2">
        <f>MATCH(B116,Data!B:B,0)</f>
        <v>68</v>
      </c>
      <c r="B116" s="3" t="s">
        <v>1153</v>
      </c>
      <c r="C116" s="3" t="s">
        <v>1528</v>
      </c>
      <c r="D116" s="44">
        <v>45889</v>
      </c>
      <c r="E116" s="44" t="str">
        <f>VLOOKUP(B116,Data!$B:$G,6,0)</f>
        <v>00406793</v>
      </c>
      <c r="F116" s="3" t="str">
        <f>VLOOKUP(B116,Data!$B:$M,12,0)</f>
        <v>0104918404-002</v>
      </c>
      <c r="G116" s="3" t="s">
        <v>1548</v>
      </c>
      <c r="H116" s="3" t="s">
        <v>1152</v>
      </c>
      <c r="I116" s="2" t="s">
        <v>1151</v>
      </c>
      <c r="J116" s="2" t="str">
        <f t="shared" si="3"/>
        <v>2080 WM+ HNI 347 Bạch Mai</v>
      </c>
      <c r="K116" s="2" t="s">
        <v>960</v>
      </c>
      <c r="L116" s="2" t="s">
        <v>1529</v>
      </c>
      <c r="M116" s="2">
        <v>2</v>
      </c>
      <c r="N116" s="2">
        <v>55595</v>
      </c>
      <c r="O116" s="2">
        <f>N116*M116</f>
        <v>111190</v>
      </c>
      <c r="P116" s="2">
        <f t="shared" si="4"/>
        <v>8895</v>
      </c>
      <c r="Q116" s="2">
        <f t="shared" si="5"/>
        <v>120085</v>
      </c>
    </row>
    <row r="117" spans="1:17">
      <c r="A117" s="2">
        <f>MATCH(B117,Data!B:B,0)</f>
        <v>68</v>
      </c>
      <c r="B117" s="3" t="s">
        <v>1153</v>
      </c>
      <c r="C117" s="3" t="s">
        <v>1528</v>
      </c>
      <c r="D117" s="44">
        <v>45889</v>
      </c>
      <c r="E117" s="44" t="str">
        <f>VLOOKUP(B117,Data!$B:$G,6,0)</f>
        <v>00406793</v>
      </c>
      <c r="F117" s="3" t="str">
        <f>VLOOKUP(B117,Data!$B:$M,12,0)</f>
        <v>0104918404-002</v>
      </c>
      <c r="G117" s="3" t="s">
        <v>1548</v>
      </c>
      <c r="H117" s="3" t="s">
        <v>1152</v>
      </c>
      <c r="I117" s="2" t="s">
        <v>1151</v>
      </c>
      <c r="J117" s="2" t="str">
        <f t="shared" si="3"/>
        <v>2080 WM+ HNI 347 Bạch Mai</v>
      </c>
      <c r="K117" s="2" t="s">
        <v>965</v>
      </c>
      <c r="L117" s="2" t="s">
        <v>1546</v>
      </c>
      <c r="M117" s="2">
        <v>1</v>
      </c>
      <c r="N117" s="2">
        <v>74250</v>
      </c>
      <c r="O117" s="2">
        <f>N117*M117</f>
        <v>74250</v>
      </c>
      <c r="P117" s="2">
        <f t="shared" si="4"/>
        <v>5940</v>
      </c>
      <c r="Q117" s="2">
        <f t="shared" si="5"/>
        <v>80190</v>
      </c>
    </row>
    <row r="118" spans="1:17">
      <c r="A118" s="2">
        <f>MATCH(B118,Data!B:B,0)</f>
        <v>69</v>
      </c>
      <c r="B118" s="3" t="s">
        <v>1071</v>
      </c>
      <c r="C118" s="3" t="s">
        <v>1528</v>
      </c>
      <c r="D118" s="44">
        <v>45889</v>
      </c>
      <c r="E118" s="44" t="str">
        <f>VLOOKUP(B118,Data!$B:$G,6,0)</f>
        <v>00407044</v>
      </c>
      <c r="F118" s="3" t="str">
        <f>VLOOKUP(B118,Data!$B:$M,12,0)</f>
        <v>0104918404-002</v>
      </c>
      <c r="G118" s="3" t="s">
        <v>1548</v>
      </c>
      <c r="H118" s="3" t="s">
        <v>1070</v>
      </c>
      <c r="I118" s="2" t="s">
        <v>1069</v>
      </c>
      <c r="J118" s="2" t="str">
        <f t="shared" si="3"/>
        <v>6394 WM+ HNI BT01-6 Hoàng Thành City</v>
      </c>
      <c r="K118" s="2" t="s">
        <v>951</v>
      </c>
      <c r="L118" s="2" t="s">
        <v>1539</v>
      </c>
      <c r="M118" s="2">
        <v>2</v>
      </c>
      <c r="N118" s="2">
        <v>111058</v>
      </c>
      <c r="O118" s="2">
        <f>N118*M118</f>
        <v>222116</v>
      </c>
      <c r="P118" s="2">
        <f t="shared" si="4"/>
        <v>17769</v>
      </c>
      <c r="Q118" s="2">
        <f t="shared" si="5"/>
        <v>239885</v>
      </c>
    </row>
    <row r="119" spans="1:17">
      <c r="A119" s="2">
        <f>MATCH(B119,Data!B:B,0)</f>
        <v>70</v>
      </c>
      <c r="B119" s="3" t="s">
        <v>1203</v>
      </c>
      <c r="C119" s="3" t="s">
        <v>1528</v>
      </c>
      <c r="D119" s="44">
        <v>45889</v>
      </c>
      <c r="E119" s="44" t="str">
        <f>VLOOKUP(B119,Data!$B:$G,6,0)</f>
        <v>00027881</v>
      </c>
      <c r="F119" s="3" t="str">
        <f>VLOOKUP(B119,Data!$B:$M,12,0)</f>
        <v>0104918404-020</v>
      </c>
      <c r="G119" s="3" t="s">
        <v>1559</v>
      </c>
      <c r="H119" s="3" t="s">
        <v>1202</v>
      </c>
      <c r="I119" s="2" t="s">
        <v>1201</v>
      </c>
      <c r="J119" s="2" t="str">
        <f t="shared" si="3"/>
        <v>6783 WM+ THA Vĩnh Thịnh, Vĩnh Lộc</v>
      </c>
      <c r="K119" s="2" t="s">
        <v>965</v>
      </c>
      <c r="L119" s="2" t="s">
        <v>1546</v>
      </c>
      <c r="M119" s="2">
        <v>1</v>
      </c>
      <c r="N119" s="2">
        <v>74250</v>
      </c>
      <c r="O119" s="2">
        <f>N119*M119</f>
        <v>74250</v>
      </c>
      <c r="P119" s="2">
        <f t="shared" si="4"/>
        <v>5940</v>
      </c>
      <c r="Q119" s="2">
        <f t="shared" si="5"/>
        <v>80190</v>
      </c>
    </row>
    <row r="120" spans="1:17">
      <c r="A120" s="2">
        <f>MATCH(B120,Data!B:B,0)</f>
        <v>71</v>
      </c>
      <c r="B120" s="3" t="s">
        <v>1134</v>
      </c>
      <c r="C120" s="3" t="s">
        <v>1535</v>
      </c>
      <c r="D120" s="44">
        <v>45889</v>
      </c>
      <c r="E120" s="44" t="str">
        <f>VLOOKUP(B120,Data!$B:$G,6,0)</f>
        <v>00133008</v>
      </c>
      <c r="F120" s="3" t="str">
        <f>VLOOKUP(B120,Data!$B:$M,12,0)</f>
        <v>0104918404</v>
      </c>
      <c r="G120" s="3" t="s">
        <v>1534</v>
      </c>
      <c r="H120" s="3" t="s">
        <v>1133</v>
      </c>
      <c r="I120" s="2" t="s">
        <v>1132</v>
      </c>
      <c r="J120" s="2" t="str">
        <f t="shared" si="3"/>
        <v>6190 WM+ HCM 108 Tùng Thiện Vương</v>
      </c>
      <c r="K120" s="2" t="s">
        <v>981</v>
      </c>
      <c r="L120" s="2" t="s">
        <v>1538</v>
      </c>
      <c r="M120" s="2">
        <v>2</v>
      </c>
      <c r="N120" s="2">
        <v>50182</v>
      </c>
      <c r="O120" s="2">
        <f>N120*M120</f>
        <v>100364</v>
      </c>
      <c r="P120" s="2">
        <f t="shared" si="4"/>
        <v>8029</v>
      </c>
      <c r="Q120" s="2">
        <f t="shared" si="5"/>
        <v>108393</v>
      </c>
    </row>
    <row r="121" spans="1:17">
      <c r="A121" s="2">
        <f>MATCH(B121,Data!B:B,0)</f>
        <v>71</v>
      </c>
      <c r="B121" s="3" t="s">
        <v>1134</v>
      </c>
      <c r="C121" s="3" t="s">
        <v>1535</v>
      </c>
      <c r="D121" s="44">
        <v>45889</v>
      </c>
      <c r="E121" s="44" t="str">
        <f>VLOOKUP(B121,Data!$B:$G,6,0)</f>
        <v>00133008</v>
      </c>
      <c r="F121" s="3" t="str">
        <f>VLOOKUP(B121,Data!$B:$M,12,0)</f>
        <v>0104918404</v>
      </c>
      <c r="G121" s="3" t="s">
        <v>1534</v>
      </c>
      <c r="H121" s="3" t="s">
        <v>1133</v>
      </c>
      <c r="I121" s="2" t="s">
        <v>1132</v>
      </c>
      <c r="J121" s="2" t="str">
        <f t="shared" si="3"/>
        <v>6190 WM+ HCM 108 Tùng Thiện Vương</v>
      </c>
      <c r="K121" s="2" t="s">
        <v>955</v>
      </c>
      <c r="L121" s="2" t="s">
        <v>1537</v>
      </c>
      <c r="M121" s="2">
        <v>1</v>
      </c>
      <c r="N121" s="2">
        <v>46000</v>
      </c>
      <c r="O121" s="2">
        <f>N121*M121</f>
        <v>46000</v>
      </c>
      <c r="P121" s="2">
        <f>ROUND(O121*0.08,0)+1</f>
        <v>3681</v>
      </c>
      <c r="Q121" s="2">
        <f t="shared" si="5"/>
        <v>49681</v>
      </c>
    </row>
    <row r="122" spans="1:17">
      <c r="A122" s="2">
        <f>MATCH(B122,Data!B:B,0)</f>
        <v>71</v>
      </c>
      <c r="B122" s="3" t="s">
        <v>1134</v>
      </c>
      <c r="C122" s="3" t="s">
        <v>1535</v>
      </c>
      <c r="D122" s="44">
        <v>45889</v>
      </c>
      <c r="E122" s="44" t="str">
        <f>VLOOKUP(B122,Data!$B:$G,6,0)</f>
        <v>00133008</v>
      </c>
      <c r="F122" s="3" t="str">
        <f>VLOOKUP(B122,Data!$B:$M,12,0)</f>
        <v>0104918404</v>
      </c>
      <c r="G122" s="3" t="s">
        <v>1534</v>
      </c>
      <c r="H122" s="3" t="s">
        <v>1133</v>
      </c>
      <c r="I122" s="2" t="s">
        <v>1132</v>
      </c>
      <c r="J122" s="2" t="str">
        <f t="shared" si="3"/>
        <v>6190 WM+ HCM 108 Tùng Thiện Vương</v>
      </c>
      <c r="K122" s="2" t="s">
        <v>959</v>
      </c>
      <c r="L122" s="2" t="s">
        <v>1536</v>
      </c>
      <c r="M122" s="2">
        <v>1</v>
      </c>
      <c r="N122" s="2">
        <v>70950</v>
      </c>
      <c r="O122" s="2">
        <f>N122*M122</f>
        <v>70950</v>
      </c>
      <c r="P122" s="2">
        <f t="shared" si="4"/>
        <v>5676</v>
      </c>
      <c r="Q122" s="2">
        <f t="shared" si="5"/>
        <v>76626</v>
      </c>
    </row>
    <row r="123" spans="1:17">
      <c r="A123" s="2">
        <f>MATCH(B123,Data!B:B,0)</f>
        <v>71</v>
      </c>
      <c r="B123" s="3" t="s">
        <v>1134</v>
      </c>
      <c r="C123" s="3" t="s">
        <v>1535</v>
      </c>
      <c r="D123" s="44">
        <v>45889</v>
      </c>
      <c r="E123" s="44" t="str">
        <f>VLOOKUP(B123,Data!$B:$G,6,0)</f>
        <v>00133008</v>
      </c>
      <c r="F123" s="3" t="str">
        <f>VLOOKUP(B123,Data!$B:$M,12,0)</f>
        <v>0104918404</v>
      </c>
      <c r="G123" s="3" t="s">
        <v>1534</v>
      </c>
      <c r="H123" s="3" t="s">
        <v>1133</v>
      </c>
      <c r="I123" s="2" t="s">
        <v>1132</v>
      </c>
      <c r="J123" s="2" t="str">
        <f t="shared" si="3"/>
        <v>6190 WM+ HCM 108 Tùng Thiện Vương</v>
      </c>
      <c r="K123" s="2" t="s">
        <v>994</v>
      </c>
      <c r="L123" s="2" t="s">
        <v>1533</v>
      </c>
      <c r="M123" s="2">
        <v>1</v>
      </c>
      <c r="N123" s="2">
        <v>111606</v>
      </c>
      <c r="O123" s="2">
        <f>N123*M123</f>
        <v>111606</v>
      </c>
      <c r="P123" s="2">
        <f t="shared" si="4"/>
        <v>8928</v>
      </c>
      <c r="Q123" s="2">
        <f t="shared" si="5"/>
        <v>120534</v>
      </c>
    </row>
    <row r="124" spans="1:17">
      <c r="A124" s="2">
        <f>MATCH(B124,Data!B:B,0)</f>
        <v>72</v>
      </c>
      <c r="B124" s="3" t="s">
        <v>1040</v>
      </c>
      <c r="C124" s="3" t="s">
        <v>1528</v>
      </c>
      <c r="D124" s="44">
        <v>45889</v>
      </c>
      <c r="E124" s="44" t="str">
        <f>VLOOKUP(B124,Data!$B:$G,6,0)</f>
        <v>00407125</v>
      </c>
      <c r="F124" s="3" t="str">
        <f>VLOOKUP(B124,Data!$B:$M,12,0)</f>
        <v>0104918404-002</v>
      </c>
      <c r="G124" s="3" t="s">
        <v>1548</v>
      </c>
      <c r="H124" s="3" t="s">
        <v>1039</v>
      </c>
      <c r="I124" s="2" t="s">
        <v>1038</v>
      </c>
      <c r="J124" s="2" t="str">
        <f t="shared" si="3"/>
        <v>3465 WM+ HNI 671 Hoàng Hoa Thám</v>
      </c>
      <c r="K124" s="2" t="s">
        <v>981</v>
      </c>
      <c r="L124" s="2" t="s">
        <v>1538</v>
      </c>
      <c r="M124" s="2">
        <v>2</v>
      </c>
      <c r="N124" s="2">
        <v>50182</v>
      </c>
      <c r="O124" s="2">
        <f>N124*M124</f>
        <v>100364</v>
      </c>
      <c r="P124" s="2">
        <f t="shared" si="4"/>
        <v>8029</v>
      </c>
      <c r="Q124" s="2">
        <f t="shared" si="5"/>
        <v>108393</v>
      </c>
    </row>
    <row r="125" spans="1:17">
      <c r="A125" s="2">
        <f>MATCH(B125,Data!B:B,0)</f>
        <v>72</v>
      </c>
      <c r="B125" s="3" t="s">
        <v>1040</v>
      </c>
      <c r="C125" s="3" t="s">
        <v>1528</v>
      </c>
      <c r="D125" s="44">
        <v>45889</v>
      </c>
      <c r="E125" s="44" t="str">
        <f>VLOOKUP(B125,Data!$B:$G,6,0)</f>
        <v>00407125</v>
      </c>
      <c r="F125" s="3" t="str">
        <f>VLOOKUP(B125,Data!$B:$M,12,0)</f>
        <v>0104918404-002</v>
      </c>
      <c r="G125" s="3" t="s">
        <v>1548</v>
      </c>
      <c r="H125" s="3" t="s">
        <v>1039</v>
      </c>
      <c r="I125" s="2" t="s">
        <v>1038</v>
      </c>
      <c r="J125" s="2" t="str">
        <f t="shared" si="3"/>
        <v>3465 WM+ HNI 671 Hoàng Hoa Thám</v>
      </c>
      <c r="K125" s="2" t="s">
        <v>951</v>
      </c>
      <c r="L125" s="2" t="s">
        <v>1539</v>
      </c>
      <c r="M125" s="2">
        <v>1</v>
      </c>
      <c r="N125" s="2">
        <v>111058</v>
      </c>
      <c r="O125" s="2">
        <f>N125*M125</f>
        <v>111058</v>
      </c>
      <c r="P125" s="2">
        <f t="shared" si="4"/>
        <v>8885</v>
      </c>
      <c r="Q125" s="2">
        <f t="shared" si="5"/>
        <v>119943</v>
      </c>
    </row>
    <row r="126" spans="1:17">
      <c r="A126" s="2">
        <f>MATCH(B126,Data!B:B,0)</f>
        <v>72</v>
      </c>
      <c r="B126" s="3" t="s">
        <v>1040</v>
      </c>
      <c r="C126" s="3" t="s">
        <v>1528</v>
      </c>
      <c r="D126" s="44">
        <v>45889</v>
      </c>
      <c r="E126" s="44" t="str">
        <f>VLOOKUP(B126,Data!$B:$G,6,0)</f>
        <v>00407125</v>
      </c>
      <c r="F126" s="3" t="str">
        <f>VLOOKUP(B126,Data!$B:$M,12,0)</f>
        <v>0104918404-002</v>
      </c>
      <c r="G126" s="3" t="s">
        <v>1548</v>
      </c>
      <c r="H126" s="3" t="s">
        <v>1039</v>
      </c>
      <c r="I126" s="2" t="s">
        <v>1038</v>
      </c>
      <c r="J126" s="2" t="str">
        <f t="shared" si="3"/>
        <v>3465 WM+ HNI 671 Hoàng Hoa Thám</v>
      </c>
      <c r="K126" s="2" t="s">
        <v>960</v>
      </c>
      <c r="L126" s="2" t="s">
        <v>1529</v>
      </c>
      <c r="M126" s="2">
        <v>2</v>
      </c>
      <c r="N126" s="2">
        <v>55595</v>
      </c>
      <c r="O126" s="2">
        <f>N126*M126</f>
        <v>111190</v>
      </c>
      <c r="P126" s="2">
        <f t="shared" si="4"/>
        <v>8895</v>
      </c>
      <c r="Q126" s="2">
        <f t="shared" si="5"/>
        <v>120085</v>
      </c>
    </row>
    <row r="127" spans="1:17">
      <c r="A127" s="2">
        <f>MATCH(B127,Data!B:B,0)</f>
        <v>73</v>
      </c>
      <c r="B127" s="3" t="s">
        <v>1452</v>
      </c>
      <c r="C127" s="3" t="s">
        <v>1528</v>
      </c>
      <c r="D127" s="44">
        <v>45889</v>
      </c>
      <c r="E127" s="44" t="str">
        <f>VLOOKUP(B127,Data!$B:$G,6,0)</f>
        <v>00016388</v>
      </c>
      <c r="F127" s="3" t="str">
        <f>VLOOKUP(B127,Data!$B:$M,12,0)</f>
        <v>0104918404-031</v>
      </c>
      <c r="G127" s="3" t="s">
        <v>1545</v>
      </c>
      <c r="H127" s="3" t="s">
        <v>1011</v>
      </c>
      <c r="I127" s="2" t="s">
        <v>1010</v>
      </c>
      <c r="J127" s="2" t="str">
        <f t="shared" si="3"/>
        <v>2AGM WM+ BNH 1170 Quang Trung</v>
      </c>
      <c r="K127" s="2" t="s">
        <v>951</v>
      </c>
      <c r="L127" s="2" t="s">
        <v>1539</v>
      </c>
      <c r="M127" s="2">
        <v>1</v>
      </c>
      <c r="N127" s="2">
        <v>111058</v>
      </c>
      <c r="O127" s="2">
        <f>N127*M127</f>
        <v>111058</v>
      </c>
      <c r="P127" s="2">
        <f t="shared" si="4"/>
        <v>8885</v>
      </c>
      <c r="Q127" s="2">
        <f t="shared" si="5"/>
        <v>119943</v>
      </c>
    </row>
    <row r="128" spans="1:17">
      <c r="A128" s="2">
        <f>MATCH(B128,Data!B:B,0)</f>
        <v>74</v>
      </c>
      <c r="B128" s="3" t="s">
        <v>1402</v>
      </c>
      <c r="C128" s="3" t="s">
        <v>1528</v>
      </c>
      <c r="D128" s="44">
        <v>45889</v>
      </c>
      <c r="E128" s="44" t="str">
        <f>VLOOKUP(B128,Data!$B:$G,6,0)</f>
        <v>00406000</v>
      </c>
      <c r="F128" s="3" t="str">
        <f>VLOOKUP(B128,Data!$B:$M,12,0)</f>
        <v>0104918404-002</v>
      </c>
      <c r="G128" s="3" t="s">
        <v>1548</v>
      </c>
      <c r="H128" s="3" t="s">
        <v>1401</v>
      </c>
      <c r="I128" s="2" t="s">
        <v>1400</v>
      </c>
      <c r="J128" s="2" t="str">
        <f t="shared" si="3"/>
        <v>5366 WM+ HNI SH4-B4 Nam Trung Yên</v>
      </c>
      <c r="K128" s="2" t="s">
        <v>951</v>
      </c>
      <c r="L128" s="2" t="s">
        <v>1539</v>
      </c>
      <c r="M128" s="2">
        <v>1</v>
      </c>
      <c r="N128" s="2">
        <v>111058</v>
      </c>
      <c r="O128" s="2">
        <f>N128*M128</f>
        <v>111058</v>
      </c>
      <c r="P128" s="2">
        <f t="shared" si="4"/>
        <v>8885</v>
      </c>
      <c r="Q128" s="2">
        <f t="shared" si="5"/>
        <v>119943</v>
      </c>
    </row>
    <row r="129" spans="1:17">
      <c r="A129" s="2">
        <f>MATCH(B129,Data!B:B,0)</f>
        <v>75</v>
      </c>
      <c r="B129" s="3" t="s">
        <v>1510</v>
      </c>
      <c r="C129" s="3" t="s">
        <v>1528</v>
      </c>
      <c r="D129" s="44">
        <v>45889</v>
      </c>
      <c r="E129" s="44" t="str">
        <f>VLOOKUP(B129,Data!$B:$G,6,0)</f>
        <v>00011876</v>
      </c>
      <c r="F129" s="3" t="str">
        <f>VLOOKUP(B129,Data!$B:$M,12,0)</f>
        <v>0104918404-044</v>
      </c>
      <c r="G129" s="3" t="s">
        <v>1568</v>
      </c>
      <c r="H129" s="3" t="s">
        <v>1509</v>
      </c>
      <c r="I129" s="2" t="s">
        <v>1508</v>
      </c>
      <c r="J129" s="2" t="str">
        <f t="shared" si="3"/>
        <v>2AWP WM+ TBH Hoà Bình, Hà Giang</v>
      </c>
      <c r="K129" s="2" t="s">
        <v>955</v>
      </c>
      <c r="L129" s="2" t="s">
        <v>1537</v>
      </c>
      <c r="M129" s="2">
        <v>2</v>
      </c>
      <c r="N129" s="2">
        <v>46000</v>
      </c>
      <c r="O129" s="2">
        <f>N129*M129</f>
        <v>92000</v>
      </c>
      <c r="P129" s="2">
        <f t="shared" si="4"/>
        <v>7360</v>
      </c>
      <c r="Q129" s="2">
        <f t="shared" si="5"/>
        <v>99360</v>
      </c>
    </row>
    <row r="130" spans="1:17">
      <c r="A130" s="2">
        <f>MATCH(B130,Data!B:B,0)</f>
        <v>76</v>
      </c>
      <c r="B130" s="3" t="s">
        <v>1430</v>
      </c>
      <c r="C130" s="3" t="s">
        <v>1528</v>
      </c>
      <c r="D130" s="44">
        <v>45889</v>
      </c>
      <c r="E130" s="44" t="str">
        <f>VLOOKUP(B130,Data!$B:$G,6,0)</f>
        <v>00016390</v>
      </c>
      <c r="F130" s="3" t="str">
        <f>VLOOKUP(B130,Data!$B:$M,12,0)</f>
        <v>0104918404-031</v>
      </c>
      <c r="G130" s="3" t="s">
        <v>1545</v>
      </c>
      <c r="H130" s="3" t="s">
        <v>1428</v>
      </c>
      <c r="I130" s="2" t="s">
        <v>1427</v>
      </c>
      <c r="J130" s="2" t="str">
        <f t="shared" si="3"/>
        <v>6960 WM+ BNH Nguyễn Văn Cừ, Gia Bình</v>
      </c>
      <c r="K130" s="2" t="s">
        <v>1079</v>
      </c>
      <c r="L130" s="2" t="s">
        <v>1532</v>
      </c>
      <c r="M130" s="2">
        <v>4</v>
      </c>
      <c r="N130" s="2">
        <v>49500</v>
      </c>
      <c r="O130" s="2">
        <f>N130*M130</f>
        <v>198000</v>
      </c>
      <c r="P130" s="2">
        <f t="shared" si="4"/>
        <v>15840</v>
      </c>
      <c r="Q130" s="2">
        <f t="shared" si="5"/>
        <v>213840</v>
      </c>
    </row>
    <row r="131" spans="1:17">
      <c r="A131" s="2">
        <f>MATCH(B131,Data!B:B,0)</f>
        <v>77</v>
      </c>
      <c r="B131" s="3" t="s">
        <v>1349</v>
      </c>
      <c r="C131" s="3" t="s">
        <v>1528</v>
      </c>
      <c r="D131" s="44">
        <v>45889</v>
      </c>
      <c r="E131" s="44" t="str">
        <f>VLOOKUP(B131,Data!$B:$G,6,0)</f>
        <v>00009484</v>
      </c>
      <c r="F131" s="3" t="str">
        <f>VLOOKUP(B131,Data!$B:$M,12,0)</f>
        <v>0104918404-029</v>
      </c>
      <c r="G131" s="3" t="s">
        <v>1563</v>
      </c>
      <c r="H131" s="3" t="s">
        <v>1348</v>
      </c>
      <c r="I131" s="2" t="s">
        <v>1347</v>
      </c>
      <c r="J131" s="2" t="str">
        <f t="shared" ref="J131:J194" si="6">H131&amp;" "&amp;I131</f>
        <v>6333 WM+ VPC Vọng Sơn, Lập Thạch</v>
      </c>
      <c r="K131" s="2" t="s">
        <v>960</v>
      </c>
      <c r="L131" s="2" t="s">
        <v>1529</v>
      </c>
      <c r="M131" s="2">
        <v>1</v>
      </c>
      <c r="N131" s="2">
        <v>55595</v>
      </c>
      <c r="O131" s="2">
        <f>N131*M131</f>
        <v>55595</v>
      </c>
      <c r="P131" s="2">
        <f t="shared" ref="P131:P194" si="7">ROUND(O131*0.08,0)</f>
        <v>4448</v>
      </c>
      <c r="Q131" s="2">
        <f t="shared" ref="Q131:Q194" si="8">O131+P131</f>
        <v>60043</v>
      </c>
    </row>
    <row r="132" spans="1:17">
      <c r="A132" s="2">
        <f>MATCH(B132,Data!B:B,0)</f>
        <v>78</v>
      </c>
      <c r="B132" s="3" t="s">
        <v>1395</v>
      </c>
      <c r="C132" s="3" t="s">
        <v>1535</v>
      </c>
      <c r="D132" s="44">
        <v>45889</v>
      </c>
      <c r="E132" s="44" t="str">
        <f>VLOOKUP(B132,Data!$B:$G,6,0)</f>
        <v>00066791</v>
      </c>
      <c r="F132" s="3" t="str">
        <f>VLOOKUP(B132,Data!$B:$M,12,0)</f>
        <v>0104918404-009</v>
      </c>
      <c r="G132" s="3" t="s">
        <v>1547</v>
      </c>
      <c r="H132" s="3" t="s">
        <v>1394</v>
      </c>
      <c r="I132" s="2" t="s">
        <v>1393</v>
      </c>
      <c r="J132" s="2" t="str">
        <f t="shared" si="6"/>
        <v>3194 WIN DNG 263 Ông Ích Đường</v>
      </c>
      <c r="K132" s="2" t="s">
        <v>951</v>
      </c>
      <c r="L132" s="2" t="s">
        <v>1539</v>
      </c>
      <c r="M132" s="2">
        <v>1</v>
      </c>
      <c r="N132" s="2">
        <v>111058</v>
      </c>
      <c r="O132" s="2">
        <f>N132*M132</f>
        <v>111058</v>
      </c>
      <c r="P132" s="2">
        <f t="shared" si="7"/>
        <v>8885</v>
      </c>
      <c r="Q132" s="2">
        <f t="shared" si="8"/>
        <v>119943</v>
      </c>
    </row>
    <row r="133" spans="1:17">
      <c r="A133" s="2">
        <f>MATCH(B133,Data!B:B,0)</f>
        <v>79</v>
      </c>
      <c r="B133" s="3" t="s">
        <v>964</v>
      </c>
      <c r="C133" s="3" t="s">
        <v>1535</v>
      </c>
      <c r="D133" s="44">
        <v>45889</v>
      </c>
      <c r="E133" s="44" t="str">
        <f>VLOOKUP(B133,Data!$B:$G,6,0)</f>
        <v>00066977</v>
      </c>
      <c r="F133" s="3" t="str">
        <f>VLOOKUP(B133,Data!$B:$M,12,0)</f>
        <v>0104918404-009</v>
      </c>
      <c r="G133" s="3" t="s">
        <v>1547</v>
      </c>
      <c r="H133" s="3" t="s">
        <v>963</v>
      </c>
      <c r="I133" s="2" t="s">
        <v>962</v>
      </c>
      <c r="J133" s="2" t="str">
        <f t="shared" si="6"/>
        <v>4648 WM+ DNG 31 Nguyễn Đình Trọng</v>
      </c>
      <c r="K133" s="2" t="s">
        <v>965</v>
      </c>
      <c r="L133" s="2" t="s">
        <v>1546</v>
      </c>
      <c r="M133" s="2">
        <v>1</v>
      </c>
      <c r="N133" s="2">
        <v>74250</v>
      </c>
      <c r="O133" s="2">
        <f>N133*M133</f>
        <v>74250</v>
      </c>
      <c r="P133" s="2">
        <f t="shared" si="7"/>
        <v>5940</v>
      </c>
      <c r="Q133" s="2">
        <f t="shared" si="8"/>
        <v>80190</v>
      </c>
    </row>
    <row r="134" spans="1:17">
      <c r="A134" s="2">
        <f>MATCH(B134,Data!B:B,0)</f>
        <v>79</v>
      </c>
      <c r="B134" s="3" t="s">
        <v>964</v>
      </c>
      <c r="C134" s="3" t="s">
        <v>1535</v>
      </c>
      <c r="D134" s="44">
        <v>45889</v>
      </c>
      <c r="E134" s="44" t="str">
        <f>VLOOKUP(B134,Data!$B:$G,6,0)</f>
        <v>00066977</v>
      </c>
      <c r="F134" s="3" t="str">
        <f>VLOOKUP(B134,Data!$B:$M,12,0)</f>
        <v>0104918404-009</v>
      </c>
      <c r="G134" s="3" t="s">
        <v>1547</v>
      </c>
      <c r="H134" s="3" t="s">
        <v>963</v>
      </c>
      <c r="I134" s="2" t="s">
        <v>962</v>
      </c>
      <c r="J134" s="2" t="str">
        <f t="shared" si="6"/>
        <v>4648 WM+ DNG 31 Nguyễn Đình Trọng</v>
      </c>
      <c r="K134" s="2" t="s">
        <v>955</v>
      </c>
      <c r="L134" s="2" t="s">
        <v>1537</v>
      </c>
      <c r="M134" s="2">
        <v>1</v>
      </c>
      <c r="N134" s="2">
        <v>46000</v>
      </c>
      <c r="O134" s="2">
        <f>N134*M134</f>
        <v>46000</v>
      </c>
      <c r="P134" s="2">
        <f t="shared" si="7"/>
        <v>3680</v>
      </c>
      <c r="Q134" s="2">
        <f t="shared" si="8"/>
        <v>49680</v>
      </c>
    </row>
    <row r="135" spans="1:17">
      <c r="A135" s="2">
        <f>MATCH(B135,Data!B:B,0)</f>
        <v>80</v>
      </c>
      <c r="B135" s="3" t="s">
        <v>1429</v>
      </c>
      <c r="C135" s="3" t="s">
        <v>1528</v>
      </c>
      <c r="D135" s="44">
        <v>45889</v>
      </c>
      <c r="E135" s="44" t="str">
        <f>VLOOKUP(B135,Data!$B:$G,6,0)</f>
        <v>00016391</v>
      </c>
      <c r="F135" s="3" t="str">
        <f>VLOOKUP(B135,Data!$B:$M,12,0)</f>
        <v>0104918404-031</v>
      </c>
      <c r="G135" s="3" t="s">
        <v>1545</v>
      </c>
      <c r="H135" s="3" t="s">
        <v>1428</v>
      </c>
      <c r="I135" s="2" t="s">
        <v>1427</v>
      </c>
      <c r="J135" s="2" t="str">
        <f t="shared" si="6"/>
        <v>6960 WM+ BNH Nguyễn Văn Cừ, Gia Bình</v>
      </c>
      <c r="K135" s="2" t="s">
        <v>977</v>
      </c>
      <c r="L135" s="2" t="s">
        <v>1549</v>
      </c>
      <c r="M135" s="2">
        <v>4</v>
      </c>
      <c r="N135" s="2">
        <v>50400</v>
      </c>
      <c r="O135" s="2">
        <f>N135*M135</f>
        <v>201600</v>
      </c>
      <c r="P135" s="2">
        <f t="shared" si="7"/>
        <v>16128</v>
      </c>
      <c r="Q135" s="2">
        <f t="shared" si="8"/>
        <v>217728</v>
      </c>
    </row>
    <row r="136" spans="1:17">
      <c r="A136" s="2">
        <f>MATCH(B136,Data!B:B,0)</f>
        <v>81</v>
      </c>
      <c r="B136" s="3" t="s">
        <v>1337</v>
      </c>
      <c r="C136" s="3" t="s">
        <v>1528</v>
      </c>
      <c r="D136" s="44">
        <v>45889</v>
      </c>
      <c r="E136" s="44" t="str">
        <f>VLOOKUP(B136,Data!$B:$G,6,0)</f>
        <v>00016407</v>
      </c>
      <c r="F136" s="3" t="str">
        <f>VLOOKUP(B136,Data!$B:$M,12,0)</f>
        <v>0104918404-031</v>
      </c>
      <c r="G136" s="3" t="s">
        <v>1545</v>
      </c>
      <c r="H136" s="3" t="s">
        <v>1336</v>
      </c>
      <c r="I136" s="2" t="s">
        <v>1335</v>
      </c>
      <c r="J136" s="2" t="str">
        <f t="shared" si="6"/>
        <v>2AFM WM+ BNH Xóm Ngoài, Đại Bái</v>
      </c>
      <c r="K136" s="2" t="s">
        <v>955</v>
      </c>
      <c r="L136" s="2" t="s">
        <v>1537</v>
      </c>
      <c r="M136" s="2">
        <v>2</v>
      </c>
      <c r="N136" s="2">
        <v>46000</v>
      </c>
      <c r="O136" s="2">
        <f>N136*M136</f>
        <v>92000</v>
      </c>
      <c r="P136" s="2">
        <f t="shared" si="7"/>
        <v>7360</v>
      </c>
      <c r="Q136" s="2">
        <f t="shared" si="8"/>
        <v>99360</v>
      </c>
    </row>
    <row r="137" spans="1:17">
      <c r="A137" s="2">
        <f>MATCH(B137,Data!B:B,0)</f>
        <v>82</v>
      </c>
      <c r="B137" s="3" t="s">
        <v>1352</v>
      </c>
      <c r="C137" s="3" t="s">
        <v>1535</v>
      </c>
      <c r="D137" s="44">
        <v>45889</v>
      </c>
      <c r="E137" s="44" t="str">
        <f>VLOOKUP(B137,Data!$B:$G,6,0)</f>
        <v>00021591</v>
      </c>
      <c r="F137" s="3" t="str">
        <f>VLOOKUP(B137,Data!$B:$M,12,0)</f>
        <v>0104918404-016</v>
      </c>
      <c r="G137" s="3" t="s">
        <v>1558</v>
      </c>
      <c r="H137" s="3" t="s">
        <v>1351</v>
      </c>
      <c r="I137" s="2" t="s">
        <v>1350</v>
      </c>
      <c r="J137" s="2" t="str">
        <f t="shared" si="6"/>
        <v>4459 WIN CTO 18 đường A1</v>
      </c>
      <c r="K137" s="2" t="s">
        <v>965</v>
      </c>
      <c r="L137" s="2" t="s">
        <v>1546</v>
      </c>
      <c r="M137" s="2">
        <v>1</v>
      </c>
      <c r="N137" s="2">
        <v>74250</v>
      </c>
      <c r="O137" s="2">
        <f>N137*M137</f>
        <v>74250</v>
      </c>
      <c r="P137" s="2">
        <f t="shared" si="7"/>
        <v>5940</v>
      </c>
      <c r="Q137" s="2">
        <f t="shared" si="8"/>
        <v>80190</v>
      </c>
    </row>
    <row r="138" spans="1:17">
      <c r="A138" s="2">
        <f>MATCH(B138,Data!B:B,0)</f>
        <v>83</v>
      </c>
      <c r="B138" s="3" t="s">
        <v>1055</v>
      </c>
      <c r="C138" s="3" t="s">
        <v>1528</v>
      </c>
      <c r="D138" s="44">
        <v>45889</v>
      </c>
      <c r="E138" s="44" t="str">
        <f>VLOOKUP(B138,Data!$B:$G,6,0)</f>
        <v>00015224</v>
      </c>
      <c r="F138" s="3" t="str">
        <f>VLOOKUP(B138,Data!$B:$M,12,0)</f>
        <v>0104918404-003</v>
      </c>
      <c r="G138" s="3" t="s">
        <v>1560</v>
      </c>
      <c r="H138" s="3" t="s">
        <v>1054</v>
      </c>
      <c r="I138" s="2" t="s">
        <v>1053</v>
      </c>
      <c r="J138" s="2" t="str">
        <f t="shared" si="6"/>
        <v>2ANV WM+ PTO Khu Km5, Hà Lộc</v>
      </c>
      <c r="K138" s="2" t="s">
        <v>977</v>
      </c>
      <c r="L138" s="2" t="s">
        <v>1549</v>
      </c>
      <c r="M138" s="2">
        <v>1</v>
      </c>
      <c r="N138" s="2">
        <v>50400</v>
      </c>
      <c r="O138" s="2">
        <f>N138*M138</f>
        <v>50400</v>
      </c>
      <c r="P138" s="2">
        <f t="shared" si="7"/>
        <v>4032</v>
      </c>
      <c r="Q138" s="2">
        <f t="shared" si="8"/>
        <v>54432</v>
      </c>
    </row>
    <row r="139" spans="1:17">
      <c r="A139" s="2">
        <f>MATCH(B139,Data!B:B,0)</f>
        <v>84</v>
      </c>
      <c r="B139" s="3" t="s">
        <v>958</v>
      </c>
      <c r="C139" s="3" t="s">
        <v>1535</v>
      </c>
      <c r="D139" s="44">
        <v>45889</v>
      </c>
      <c r="E139" s="44" t="str">
        <f>VLOOKUP(B139,Data!$B:$G,6,0)</f>
        <v>00133201</v>
      </c>
      <c r="F139" s="3" t="str">
        <f>VLOOKUP(B139,Data!$B:$M,12,0)</f>
        <v>0104918404</v>
      </c>
      <c r="G139" s="3" t="s">
        <v>1534</v>
      </c>
      <c r="H139" s="3" t="s">
        <v>957</v>
      </c>
      <c r="I139" s="2" t="s">
        <v>956</v>
      </c>
      <c r="J139" s="2" t="str">
        <f t="shared" si="6"/>
        <v>3379 WM+ HCM Vinhomes Central Park L6</v>
      </c>
      <c r="K139" s="2" t="s">
        <v>961</v>
      </c>
      <c r="L139" s="2" t="s">
        <v>1541</v>
      </c>
      <c r="M139" s="2">
        <v>1</v>
      </c>
      <c r="N139" s="2">
        <v>73431</v>
      </c>
      <c r="O139" s="2">
        <f>N139*M139</f>
        <v>73431</v>
      </c>
      <c r="P139" s="2">
        <f>ROUND(O139*0.08,0)+1</f>
        <v>5875</v>
      </c>
      <c r="Q139" s="2">
        <f t="shared" si="8"/>
        <v>79306</v>
      </c>
    </row>
    <row r="140" spans="1:17">
      <c r="A140" s="2">
        <f>MATCH(B140,Data!B:B,0)</f>
        <v>84</v>
      </c>
      <c r="B140" s="3" t="s">
        <v>958</v>
      </c>
      <c r="C140" s="3" t="s">
        <v>1535</v>
      </c>
      <c r="D140" s="44">
        <v>45889</v>
      </c>
      <c r="E140" s="44" t="str">
        <f>VLOOKUP(B140,Data!$B:$G,6,0)</f>
        <v>00133201</v>
      </c>
      <c r="F140" s="3" t="str">
        <f>VLOOKUP(B140,Data!$B:$M,12,0)</f>
        <v>0104918404</v>
      </c>
      <c r="G140" s="3" t="s">
        <v>1534</v>
      </c>
      <c r="H140" s="3" t="s">
        <v>957</v>
      </c>
      <c r="I140" s="2" t="s">
        <v>956</v>
      </c>
      <c r="J140" s="2" t="str">
        <f t="shared" si="6"/>
        <v>3379 WM+ HCM Vinhomes Central Park L6</v>
      </c>
      <c r="K140" s="2" t="s">
        <v>960</v>
      </c>
      <c r="L140" s="2" t="s">
        <v>1529</v>
      </c>
      <c r="M140" s="2">
        <v>2</v>
      </c>
      <c r="N140" s="2">
        <v>55595</v>
      </c>
      <c r="O140" s="2">
        <f>N140*M140</f>
        <v>111190</v>
      </c>
      <c r="P140" s="2">
        <f t="shared" si="7"/>
        <v>8895</v>
      </c>
      <c r="Q140" s="2">
        <f t="shared" si="8"/>
        <v>120085</v>
      </c>
    </row>
    <row r="141" spans="1:17">
      <c r="A141" s="2">
        <f>MATCH(B141,Data!B:B,0)</f>
        <v>84</v>
      </c>
      <c r="B141" s="3" t="s">
        <v>958</v>
      </c>
      <c r="C141" s="3" t="s">
        <v>1535</v>
      </c>
      <c r="D141" s="44">
        <v>45889</v>
      </c>
      <c r="E141" s="44" t="str">
        <f>VLOOKUP(B141,Data!$B:$G,6,0)</f>
        <v>00133201</v>
      </c>
      <c r="F141" s="3" t="str">
        <f>VLOOKUP(B141,Data!$B:$M,12,0)</f>
        <v>0104918404</v>
      </c>
      <c r="G141" s="3" t="s">
        <v>1534</v>
      </c>
      <c r="H141" s="3" t="s">
        <v>957</v>
      </c>
      <c r="I141" s="2" t="s">
        <v>956</v>
      </c>
      <c r="J141" s="2" t="str">
        <f t="shared" si="6"/>
        <v>3379 WM+ HCM Vinhomes Central Park L6</v>
      </c>
      <c r="K141" s="2" t="s">
        <v>959</v>
      </c>
      <c r="L141" s="2" t="s">
        <v>1536</v>
      </c>
      <c r="M141" s="2">
        <v>2</v>
      </c>
      <c r="N141" s="2">
        <v>70950</v>
      </c>
      <c r="O141" s="2">
        <f>N141*M141</f>
        <v>141900</v>
      </c>
      <c r="P141" s="2">
        <f t="shared" si="7"/>
        <v>11352</v>
      </c>
      <c r="Q141" s="2">
        <f t="shared" si="8"/>
        <v>153252</v>
      </c>
    </row>
    <row r="142" spans="1:17">
      <c r="A142" s="2">
        <f>MATCH(B142,Data!B:B,0)</f>
        <v>84</v>
      </c>
      <c r="B142" s="3" t="s">
        <v>958</v>
      </c>
      <c r="C142" s="3" t="s">
        <v>1535</v>
      </c>
      <c r="D142" s="44">
        <v>45889</v>
      </c>
      <c r="E142" s="44" t="str">
        <f>VLOOKUP(B142,Data!$B:$G,6,0)</f>
        <v>00133201</v>
      </c>
      <c r="F142" s="3" t="str">
        <f>VLOOKUP(B142,Data!$B:$M,12,0)</f>
        <v>0104918404</v>
      </c>
      <c r="G142" s="3" t="s">
        <v>1534</v>
      </c>
      <c r="H142" s="3" t="s">
        <v>957</v>
      </c>
      <c r="I142" s="2" t="s">
        <v>956</v>
      </c>
      <c r="J142" s="2" t="str">
        <f t="shared" si="6"/>
        <v>3379 WM+ HCM Vinhomes Central Park L6</v>
      </c>
      <c r="K142" s="2" t="s">
        <v>955</v>
      </c>
      <c r="L142" s="2" t="s">
        <v>1537</v>
      </c>
      <c r="M142" s="2">
        <v>2</v>
      </c>
      <c r="N142" s="2">
        <v>46000</v>
      </c>
      <c r="O142" s="2">
        <f>N142*M142</f>
        <v>92000</v>
      </c>
      <c r="P142" s="2">
        <f t="shared" si="7"/>
        <v>7360</v>
      </c>
      <c r="Q142" s="2">
        <f t="shared" si="8"/>
        <v>99360</v>
      </c>
    </row>
    <row r="143" spans="1:17">
      <c r="A143" s="2">
        <f>MATCH(B143,Data!B:B,0)</f>
        <v>85</v>
      </c>
      <c r="B143" s="3" t="s">
        <v>1031</v>
      </c>
      <c r="C143" s="3" t="s">
        <v>1528</v>
      </c>
      <c r="D143" s="44">
        <v>45889</v>
      </c>
      <c r="E143" s="44" t="str">
        <f>VLOOKUP(B143,Data!$B:$G,6,0)</f>
        <v>00015227</v>
      </c>
      <c r="F143" s="3" t="str">
        <f>VLOOKUP(B143,Data!$B:$M,12,0)</f>
        <v>0104918404-003</v>
      </c>
      <c r="G143" s="3" t="s">
        <v>1560</v>
      </c>
      <c r="H143" s="3" t="s">
        <v>1030</v>
      </c>
      <c r="I143" s="2" t="s">
        <v>1029</v>
      </c>
      <c r="J143" s="2" t="str">
        <f t="shared" si="6"/>
        <v>6399 WM+ PTO Khu 3 Hùng Lô, Việt Trì</v>
      </c>
      <c r="K143" s="2" t="s">
        <v>961</v>
      </c>
      <c r="L143" s="2" t="s">
        <v>1541</v>
      </c>
      <c r="M143" s="2">
        <v>1</v>
      </c>
      <c r="N143" s="2">
        <v>73431</v>
      </c>
      <c r="O143" s="2">
        <f>N143*M143</f>
        <v>73431</v>
      </c>
      <c r="P143" s="2">
        <f t="shared" si="7"/>
        <v>5874</v>
      </c>
      <c r="Q143" s="2">
        <f t="shared" si="8"/>
        <v>79305</v>
      </c>
    </row>
    <row r="144" spans="1:17">
      <c r="A144" s="2">
        <f>MATCH(B144,Data!B:B,0)</f>
        <v>85</v>
      </c>
      <c r="B144" s="3" t="s">
        <v>1031</v>
      </c>
      <c r="C144" s="3" t="s">
        <v>1528</v>
      </c>
      <c r="D144" s="44">
        <v>45889</v>
      </c>
      <c r="E144" s="44" t="str">
        <f>VLOOKUP(B144,Data!$B:$G,6,0)</f>
        <v>00015227</v>
      </c>
      <c r="F144" s="3" t="str">
        <f>VLOOKUP(B144,Data!$B:$M,12,0)</f>
        <v>0104918404-003</v>
      </c>
      <c r="G144" s="3" t="s">
        <v>1560</v>
      </c>
      <c r="H144" s="3" t="s">
        <v>1030</v>
      </c>
      <c r="I144" s="2" t="s">
        <v>1029</v>
      </c>
      <c r="J144" s="2" t="str">
        <f t="shared" si="6"/>
        <v>6399 WM+ PTO Khu 3 Hùng Lô, Việt Trì</v>
      </c>
      <c r="K144" s="2" t="s">
        <v>965</v>
      </c>
      <c r="L144" s="2" t="s">
        <v>1546</v>
      </c>
      <c r="M144" s="2">
        <v>2</v>
      </c>
      <c r="N144" s="2">
        <v>74250</v>
      </c>
      <c r="O144" s="2">
        <f>N144*M144</f>
        <v>148500</v>
      </c>
      <c r="P144" s="2">
        <f t="shared" si="7"/>
        <v>11880</v>
      </c>
      <c r="Q144" s="2">
        <f t="shared" si="8"/>
        <v>160380</v>
      </c>
    </row>
    <row r="145" spans="1:17">
      <c r="A145" s="2">
        <f>MATCH(B145,Data!B:B,0)</f>
        <v>85</v>
      </c>
      <c r="B145" s="3" t="s">
        <v>1031</v>
      </c>
      <c r="C145" s="3" t="s">
        <v>1528</v>
      </c>
      <c r="D145" s="44">
        <v>45889</v>
      </c>
      <c r="E145" s="44" t="str">
        <f>VLOOKUP(B145,Data!$B:$G,6,0)</f>
        <v>00015227</v>
      </c>
      <c r="F145" s="3" t="str">
        <f>VLOOKUP(B145,Data!$B:$M,12,0)</f>
        <v>0104918404-003</v>
      </c>
      <c r="G145" s="3" t="s">
        <v>1560</v>
      </c>
      <c r="H145" s="3" t="s">
        <v>1030</v>
      </c>
      <c r="I145" s="2" t="s">
        <v>1029</v>
      </c>
      <c r="J145" s="2" t="str">
        <f t="shared" si="6"/>
        <v>6399 WM+ PTO Khu 3 Hùng Lô, Việt Trì</v>
      </c>
      <c r="K145" s="2" t="s">
        <v>951</v>
      </c>
      <c r="L145" s="2" t="s">
        <v>1539</v>
      </c>
      <c r="M145" s="2">
        <v>1</v>
      </c>
      <c r="N145" s="2">
        <v>111058</v>
      </c>
      <c r="O145" s="2">
        <f>N145*M145</f>
        <v>111058</v>
      </c>
      <c r="P145" s="2">
        <f t="shared" si="7"/>
        <v>8885</v>
      </c>
      <c r="Q145" s="2">
        <f t="shared" si="8"/>
        <v>119943</v>
      </c>
    </row>
    <row r="146" spans="1:17">
      <c r="A146" s="2">
        <f>MATCH(B146,Data!B:B,0)</f>
        <v>85</v>
      </c>
      <c r="B146" s="3" t="s">
        <v>1031</v>
      </c>
      <c r="C146" s="3" t="s">
        <v>1528</v>
      </c>
      <c r="D146" s="44">
        <v>45889</v>
      </c>
      <c r="E146" s="44" t="str">
        <f>VLOOKUP(B146,Data!$B:$G,6,0)</f>
        <v>00015227</v>
      </c>
      <c r="F146" s="3" t="str">
        <f>VLOOKUP(B146,Data!$B:$M,12,0)</f>
        <v>0104918404-003</v>
      </c>
      <c r="G146" s="3" t="s">
        <v>1560</v>
      </c>
      <c r="H146" s="3" t="s">
        <v>1030</v>
      </c>
      <c r="I146" s="2" t="s">
        <v>1029</v>
      </c>
      <c r="J146" s="2" t="str">
        <f t="shared" si="6"/>
        <v>6399 WM+ PTO Khu 3 Hùng Lô, Việt Trì</v>
      </c>
      <c r="K146" s="2" t="s">
        <v>981</v>
      </c>
      <c r="L146" s="2" t="s">
        <v>1538</v>
      </c>
      <c r="M146" s="2">
        <v>5</v>
      </c>
      <c r="N146" s="2">
        <v>50182</v>
      </c>
      <c r="O146" s="2">
        <f>N146*M146</f>
        <v>250910</v>
      </c>
      <c r="P146" s="2">
        <f t="shared" si="7"/>
        <v>20073</v>
      </c>
      <c r="Q146" s="2">
        <f t="shared" si="8"/>
        <v>270983</v>
      </c>
    </row>
    <row r="147" spans="1:17">
      <c r="A147" s="2">
        <f>MATCH(B147,Data!B:B,0)</f>
        <v>85</v>
      </c>
      <c r="B147" s="3" t="s">
        <v>1031</v>
      </c>
      <c r="C147" s="3" t="s">
        <v>1528</v>
      </c>
      <c r="D147" s="44">
        <v>45889</v>
      </c>
      <c r="E147" s="44" t="str">
        <f>VLOOKUP(B147,Data!$B:$G,6,0)</f>
        <v>00015227</v>
      </c>
      <c r="F147" s="3" t="str">
        <f>VLOOKUP(B147,Data!$B:$M,12,0)</f>
        <v>0104918404-003</v>
      </c>
      <c r="G147" s="3" t="s">
        <v>1560</v>
      </c>
      <c r="H147" s="3" t="s">
        <v>1030</v>
      </c>
      <c r="I147" s="2" t="s">
        <v>1029</v>
      </c>
      <c r="J147" s="2" t="str">
        <f t="shared" si="6"/>
        <v>6399 WM+ PTO Khu 3 Hùng Lô, Việt Trì</v>
      </c>
      <c r="K147" s="2" t="s">
        <v>960</v>
      </c>
      <c r="L147" s="2" t="s">
        <v>1529</v>
      </c>
      <c r="M147" s="2">
        <v>4</v>
      </c>
      <c r="N147" s="2">
        <v>55595</v>
      </c>
      <c r="O147" s="2">
        <f>N147*M147</f>
        <v>222380</v>
      </c>
      <c r="P147" s="2">
        <f t="shared" si="7"/>
        <v>17790</v>
      </c>
      <c r="Q147" s="2">
        <f t="shared" si="8"/>
        <v>240170</v>
      </c>
    </row>
    <row r="148" spans="1:17">
      <c r="A148" s="2">
        <f>MATCH(B148,Data!B:B,0)</f>
        <v>86</v>
      </c>
      <c r="B148" s="3" t="s">
        <v>969</v>
      </c>
      <c r="C148" s="3" t="s">
        <v>1528</v>
      </c>
      <c r="D148" s="44">
        <v>45889</v>
      </c>
      <c r="E148" s="44" t="str">
        <f>VLOOKUP(B148,Data!$B:$G,6,0)</f>
        <v>00015229</v>
      </c>
      <c r="F148" s="3" t="str">
        <f>VLOOKUP(B148,Data!$B:$M,12,0)</f>
        <v>0104918404-003</v>
      </c>
      <c r="G148" s="3" t="s">
        <v>1560</v>
      </c>
      <c r="H148" s="3" t="s">
        <v>968</v>
      </c>
      <c r="I148" s="2" t="s">
        <v>967</v>
      </c>
      <c r="J148" s="2" t="str">
        <f t="shared" si="6"/>
        <v>3435 WM+ PTO 130 Lê Quý Đôn</v>
      </c>
      <c r="K148" s="2" t="s">
        <v>961</v>
      </c>
      <c r="L148" s="2" t="s">
        <v>1541</v>
      </c>
      <c r="M148" s="2">
        <v>1</v>
      </c>
      <c r="N148" s="2">
        <v>73431</v>
      </c>
      <c r="O148" s="2">
        <f>N148*M148</f>
        <v>73431</v>
      </c>
      <c r="P148" s="2">
        <f t="shared" si="7"/>
        <v>5874</v>
      </c>
      <c r="Q148" s="2">
        <f t="shared" si="8"/>
        <v>79305</v>
      </c>
    </row>
    <row r="149" spans="1:17">
      <c r="A149" s="2">
        <f>MATCH(B149,Data!B:B,0)</f>
        <v>87</v>
      </c>
      <c r="B149" s="3" t="s">
        <v>1168</v>
      </c>
      <c r="C149" s="3" t="s">
        <v>1528</v>
      </c>
      <c r="D149" s="44">
        <v>45889</v>
      </c>
      <c r="E149" s="44" t="str">
        <f>VLOOKUP(B149,Data!$B:$G,6,0)</f>
        <v>00039489</v>
      </c>
      <c r="F149" s="3" t="str">
        <f>VLOOKUP(B149,Data!$B:$M,12,0)</f>
        <v>0104918404-007</v>
      </c>
      <c r="G149" s="3" t="s">
        <v>1527</v>
      </c>
      <c r="H149" s="3" t="s">
        <v>1167</v>
      </c>
      <c r="I149" s="2" t="s">
        <v>1166</v>
      </c>
      <c r="J149" s="2" t="str">
        <f t="shared" si="6"/>
        <v>6077 WM+ QNH 175 Nguyễn Trãi</v>
      </c>
      <c r="K149" s="2" t="s">
        <v>951</v>
      </c>
      <c r="L149" s="2" t="s">
        <v>1539</v>
      </c>
      <c r="M149" s="2">
        <v>2</v>
      </c>
      <c r="N149" s="2">
        <v>111058</v>
      </c>
      <c r="O149" s="2">
        <f>N149*M149</f>
        <v>222116</v>
      </c>
      <c r="P149" s="2">
        <f t="shared" si="7"/>
        <v>17769</v>
      </c>
      <c r="Q149" s="2">
        <f t="shared" si="8"/>
        <v>239885</v>
      </c>
    </row>
    <row r="150" spans="1:17">
      <c r="A150" s="2">
        <f>MATCH(B150,Data!B:B,0)</f>
        <v>88</v>
      </c>
      <c r="B150" s="3" t="s">
        <v>972</v>
      </c>
      <c r="C150" s="3" t="s">
        <v>1528</v>
      </c>
      <c r="D150" s="44">
        <v>45889</v>
      </c>
      <c r="E150" s="44" t="str">
        <f>VLOOKUP(B150,Data!$B:$G,6,0)</f>
        <v>00012217</v>
      </c>
      <c r="F150" s="3" t="str">
        <f>VLOOKUP(B150,Data!$B:$M,12,0)</f>
        <v>0104918404-006</v>
      </c>
      <c r="G150" s="3" t="s">
        <v>1554</v>
      </c>
      <c r="H150" s="3" t="s">
        <v>971</v>
      </c>
      <c r="I150" s="2" t="s">
        <v>970</v>
      </c>
      <c r="J150" s="2" t="str">
        <f t="shared" si="6"/>
        <v>5590 WM+ HDG 28A Tam Giang</v>
      </c>
      <c r="K150" s="2" t="s">
        <v>951</v>
      </c>
      <c r="L150" s="2" t="s">
        <v>1539</v>
      </c>
      <c r="M150" s="2">
        <v>6</v>
      </c>
      <c r="N150" s="2">
        <v>111058</v>
      </c>
      <c r="O150" s="2">
        <f>N150*M150</f>
        <v>666348</v>
      </c>
      <c r="P150" s="2">
        <f t="shared" si="7"/>
        <v>53308</v>
      </c>
      <c r="Q150" s="2">
        <f t="shared" si="8"/>
        <v>719656</v>
      </c>
    </row>
    <row r="151" spans="1:17">
      <c r="A151" s="2">
        <f>MATCH(B151,Data!B:B,0)</f>
        <v>89</v>
      </c>
      <c r="B151" s="3" t="s">
        <v>1405</v>
      </c>
      <c r="C151" s="3" t="s">
        <v>1528</v>
      </c>
      <c r="D151" s="44">
        <v>45889</v>
      </c>
      <c r="E151" s="44" t="str">
        <f>VLOOKUP(B151,Data!$B:$G,6,0)</f>
        <v>00406006</v>
      </c>
      <c r="F151" s="3" t="str">
        <f>VLOOKUP(B151,Data!$B:$M,12,0)</f>
        <v>0104918404-002</v>
      </c>
      <c r="G151" s="3" t="s">
        <v>1548</v>
      </c>
      <c r="H151" s="3" t="s">
        <v>1404</v>
      </c>
      <c r="I151" s="2" t="s">
        <v>1403</v>
      </c>
      <c r="J151" s="2" t="str">
        <f t="shared" si="6"/>
        <v>4656 WM+ HNI 126A Thanh Vị</v>
      </c>
      <c r="K151" s="2" t="s">
        <v>951</v>
      </c>
      <c r="L151" s="2" t="s">
        <v>1539</v>
      </c>
      <c r="M151" s="2">
        <v>1</v>
      </c>
      <c r="N151" s="2">
        <v>111058</v>
      </c>
      <c r="O151" s="2">
        <f>N151*M151</f>
        <v>111058</v>
      </c>
      <c r="P151" s="2">
        <f t="shared" si="7"/>
        <v>8885</v>
      </c>
      <c r="Q151" s="2">
        <f t="shared" si="8"/>
        <v>119943</v>
      </c>
    </row>
    <row r="152" spans="1:17">
      <c r="A152" s="2">
        <f>MATCH(B152,Data!B:B,0)</f>
        <v>89</v>
      </c>
      <c r="B152" s="3" t="s">
        <v>1405</v>
      </c>
      <c r="C152" s="3" t="s">
        <v>1528</v>
      </c>
      <c r="D152" s="44">
        <v>45889</v>
      </c>
      <c r="E152" s="44" t="str">
        <f>VLOOKUP(B152,Data!$B:$G,6,0)</f>
        <v>00406006</v>
      </c>
      <c r="F152" s="3" t="str">
        <f>VLOOKUP(B152,Data!$B:$M,12,0)</f>
        <v>0104918404-002</v>
      </c>
      <c r="G152" s="3" t="s">
        <v>1548</v>
      </c>
      <c r="H152" s="3" t="s">
        <v>1404</v>
      </c>
      <c r="I152" s="2" t="s">
        <v>1403</v>
      </c>
      <c r="J152" s="2" t="str">
        <f t="shared" si="6"/>
        <v>4656 WM+ HNI 126A Thanh Vị</v>
      </c>
      <c r="K152" s="2" t="s">
        <v>955</v>
      </c>
      <c r="L152" s="2" t="s">
        <v>1537</v>
      </c>
      <c r="M152" s="2">
        <v>5</v>
      </c>
      <c r="N152" s="2">
        <v>46000</v>
      </c>
      <c r="O152" s="2">
        <f>N152*M152</f>
        <v>230000</v>
      </c>
      <c r="P152" s="2">
        <f t="shared" si="7"/>
        <v>18400</v>
      </c>
      <c r="Q152" s="2">
        <f t="shared" si="8"/>
        <v>248400</v>
      </c>
    </row>
    <row r="153" spans="1:17">
      <c r="A153" s="2">
        <f>MATCH(B153,Data!B:B,0)</f>
        <v>90</v>
      </c>
      <c r="B153" s="3" t="s">
        <v>1314</v>
      </c>
      <c r="C153" s="3" t="s">
        <v>1535</v>
      </c>
      <c r="D153" s="44">
        <v>45889</v>
      </c>
      <c r="E153" s="44" t="str">
        <f>VLOOKUP(B153,Data!$B:$G,6,0)</f>
        <v>00021597</v>
      </c>
      <c r="F153" s="3" t="str">
        <f>VLOOKUP(B153,Data!$B:$M,12,0)</f>
        <v>0104918404-016</v>
      </c>
      <c r="G153" s="3" t="s">
        <v>1558</v>
      </c>
      <c r="H153" s="3" t="s">
        <v>1313</v>
      </c>
      <c r="I153" s="2" t="s">
        <v>1312</v>
      </c>
      <c r="J153" s="2" t="str">
        <f t="shared" si="6"/>
        <v>3050 WM+ CTO 119-121 Đề Thám</v>
      </c>
      <c r="K153" s="2" t="s">
        <v>981</v>
      </c>
      <c r="L153" s="2" t="s">
        <v>1538</v>
      </c>
      <c r="M153" s="2">
        <v>3</v>
      </c>
      <c r="N153" s="2">
        <v>50182</v>
      </c>
      <c r="O153" s="2">
        <f>N153*M153</f>
        <v>150546</v>
      </c>
      <c r="P153" s="2">
        <f t="shared" si="7"/>
        <v>12044</v>
      </c>
      <c r="Q153" s="2">
        <f t="shared" si="8"/>
        <v>162590</v>
      </c>
    </row>
    <row r="154" spans="1:17">
      <c r="A154" s="2">
        <f>MATCH(B154,Data!B:B,0)</f>
        <v>91</v>
      </c>
      <c r="B154" s="3" t="s">
        <v>1513</v>
      </c>
      <c r="C154" s="3" t="s">
        <v>1535</v>
      </c>
      <c r="D154" s="44">
        <v>45889</v>
      </c>
      <c r="E154" s="44" t="str">
        <f>VLOOKUP(B154,Data!$B:$G,6,0)</f>
        <v>00005451</v>
      </c>
      <c r="F154" s="3" t="str">
        <f>VLOOKUP(B154,Data!$B:$M,12,0)</f>
        <v>0104918404-057</v>
      </c>
      <c r="G154" s="3" t="s">
        <v>1735</v>
      </c>
      <c r="H154" s="3" t="s">
        <v>1512</v>
      </c>
      <c r="I154" s="2" t="s">
        <v>1511</v>
      </c>
      <c r="J154" s="2" t="str">
        <f t="shared" si="6"/>
        <v>1599 WM VCP KGG Rạch Giá</v>
      </c>
      <c r="K154" s="2" t="s">
        <v>951</v>
      </c>
      <c r="L154" s="2" t="s">
        <v>1539</v>
      </c>
      <c r="M154" s="2">
        <v>1</v>
      </c>
      <c r="N154" s="2">
        <v>111058</v>
      </c>
      <c r="O154" s="2">
        <f>N154*M154</f>
        <v>111058</v>
      </c>
      <c r="P154" s="2">
        <f t="shared" si="7"/>
        <v>8885</v>
      </c>
      <c r="Q154" s="2">
        <f t="shared" si="8"/>
        <v>119943</v>
      </c>
    </row>
    <row r="155" spans="1:17">
      <c r="A155" s="2">
        <f>MATCH(B155,Data!B:B,0)</f>
        <v>91</v>
      </c>
      <c r="B155" s="3" t="s">
        <v>1513</v>
      </c>
      <c r="C155" s="3" t="s">
        <v>1535</v>
      </c>
      <c r="D155" s="44">
        <v>45889</v>
      </c>
      <c r="E155" s="44" t="str">
        <f>VLOOKUP(B155,Data!$B:$G,6,0)</f>
        <v>00005451</v>
      </c>
      <c r="F155" s="3" t="str">
        <f>VLOOKUP(B155,Data!$B:$M,12,0)</f>
        <v>0104918404-057</v>
      </c>
      <c r="G155" s="3" t="s">
        <v>1735</v>
      </c>
      <c r="H155" s="3" t="s">
        <v>1512</v>
      </c>
      <c r="I155" s="2" t="s">
        <v>1511</v>
      </c>
      <c r="J155" s="2" t="str">
        <f t="shared" si="6"/>
        <v>1599 WM VCP KGG Rạch Giá</v>
      </c>
      <c r="K155" s="2" t="s">
        <v>960</v>
      </c>
      <c r="L155" s="2" t="s">
        <v>1529</v>
      </c>
      <c r="M155" s="2">
        <v>2</v>
      </c>
      <c r="N155" s="2">
        <v>55595</v>
      </c>
      <c r="O155" s="2">
        <f>N155*M155</f>
        <v>111190</v>
      </c>
      <c r="P155" s="2">
        <f t="shared" si="7"/>
        <v>8895</v>
      </c>
      <c r="Q155" s="2">
        <f t="shared" si="8"/>
        <v>120085</v>
      </c>
    </row>
    <row r="156" spans="1:17">
      <c r="A156" s="2">
        <f>MATCH(B156,Data!B:B,0)</f>
        <v>91</v>
      </c>
      <c r="B156" s="3" t="s">
        <v>1513</v>
      </c>
      <c r="C156" s="3" t="s">
        <v>1535</v>
      </c>
      <c r="D156" s="44">
        <v>45889</v>
      </c>
      <c r="E156" s="44" t="str">
        <f>VLOOKUP(B156,Data!$B:$G,6,0)</f>
        <v>00005451</v>
      </c>
      <c r="F156" s="3" t="str">
        <f>VLOOKUP(B156,Data!$B:$M,12,0)</f>
        <v>0104918404-057</v>
      </c>
      <c r="G156" s="3" t="s">
        <v>1735</v>
      </c>
      <c r="H156" s="3" t="s">
        <v>1512</v>
      </c>
      <c r="I156" s="2" t="s">
        <v>1511</v>
      </c>
      <c r="J156" s="2" t="str">
        <f t="shared" si="6"/>
        <v>1599 WM VCP KGG Rạch Giá</v>
      </c>
      <c r="K156" s="2" t="s">
        <v>965</v>
      </c>
      <c r="L156" s="2" t="s">
        <v>1546</v>
      </c>
      <c r="M156" s="2">
        <v>1</v>
      </c>
      <c r="N156" s="2">
        <v>74250</v>
      </c>
      <c r="O156" s="2">
        <f>N156*M156</f>
        <v>74250</v>
      </c>
      <c r="P156" s="2">
        <f t="shared" si="7"/>
        <v>5940</v>
      </c>
      <c r="Q156" s="2">
        <f t="shared" si="8"/>
        <v>80190</v>
      </c>
    </row>
    <row r="157" spans="1:17">
      <c r="A157" s="2">
        <f>MATCH(B157,Data!B:B,0)</f>
        <v>92</v>
      </c>
      <c r="B157" s="3" t="s">
        <v>1411</v>
      </c>
      <c r="C157" s="3" t="s">
        <v>1528</v>
      </c>
      <c r="D157" s="44">
        <v>45889</v>
      </c>
      <c r="E157" s="44" t="str">
        <f>VLOOKUP(B157,Data!$B:$G,6,0)</f>
        <v>00039409</v>
      </c>
      <c r="F157" s="3" t="str">
        <f>VLOOKUP(B157,Data!$B:$M,12,0)</f>
        <v>0104918404-007</v>
      </c>
      <c r="G157" s="3" t="s">
        <v>1527</v>
      </c>
      <c r="H157" s="3" t="s">
        <v>1410</v>
      </c>
      <c r="I157" s="2" t="s">
        <v>1409</v>
      </c>
      <c r="J157" s="2" t="str">
        <f t="shared" si="6"/>
        <v>6986 WM+ QNH 161 Lê Lợi</v>
      </c>
      <c r="K157" s="2" t="s">
        <v>981</v>
      </c>
      <c r="L157" s="2" t="s">
        <v>1538</v>
      </c>
      <c r="M157" s="2">
        <v>1</v>
      </c>
      <c r="N157" s="2">
        <v>50182</v>
      </c>
      <c r="O157" s="2">
        <f>N157*M157</f>
        <v>50182</v>
      </c>
      <c r="P157" s="2">
        <f t="shared" si="7"/>
        <v>4015</v>
      </c>
      <c r="Q157" s="2">
        <f t="shared" si="8"/>
        <v>54197</v>
      </c>
    </row>
    <row r="158" spans="1:17">
      <c r="A158" s="2">
        <f>MATCH(B158,Data!B:B,0)</f>
        <v>93</v>
      </c>
      <c r="B158" s="3" t="s">
        <v>1124</v>
      </c>
      <c r="C158" s="3" t="s">
        <v>1535</v>
      </c>
      <c r="D158" s="44">
        <v>45889</v>
      </c>
      <c r="E158" s="44" t="str">
        <f>VLOOKUP(B158,Data!$B:$G,6,0)</f>
        <v>00133016</v>
      </c>
      <c r="F158" s="3" t="str">
        <f>VLOOKUP(B158,Data!$B:$M,12,0)</f>
        <v>0104918404</v>
      </c>
      <c r="G158" s="3" t="s">
        <v>1534</v>
      </c>
      <c r="H158" s="3" t="s">
        <v>1123</v>
      </c>
      <c r="I158" s="2" t="s">
        <v>1122</v>
      </c>
      <c r="J158" s="2" t="str">
        <f t="shared" si="6"/>
        <v>3562 WM+ HCM 25 Lô A Trường Sơn</v>
      </c>
      <c r="K158" s="2" t="s">
        <v>961</v>
      </c>
      <c r="L158" s="2" t="s">
        <v>1541</v>
      </c>
      <c r="M158" s="2">
        <v>1</v>
      </c>
      <c r="N158" s="2">
        <v>73431</v>
      </c>
      <c r="O158" s="2">
        <f>N158*M158</f>
        <v>73431</v>
      </c>
      <c r="P158" s="2">
        <f t="shared" si="7"/>
        <v>5874</v>
      </c>
      <c r="Q158" s="2">
        <f t="shared" si="8"/>
        <v>79305</v>
      </c>
    </row>
    <row r="159" spans="1:17">
      <c r="A159" s="2">
        <f>MATCH(B159,Data!B:B,0)</f>
        <v>93</v>
      </c>
      <c r="B159" s="3" t="s">
        <v>1124</v>
      </c>
      <c r="C159" s="3" t="s">
        <v>1535</v>
      </c>
      <c r="D159" s="44">
        <v>45889</v>
      </c>
      <c r="E159" s="44" t="str">
        <f>VLOOKUP(B159,Data!$B:$G,6,0)</f>
        <v>00133016</v>
      </c>
      <c r="F159" s="3" t="str">
        <f>VLOOKUP(B159,Data!$B:$M,12,0)</f>
        <v>0104918404</v>
      </c>
      <c r="G159" s="3" t="s">
        <v>1534</v>
      </c>
      <c r="H159" s="3" t="s">
        <v>1123</v>
      </c>
      <c r="I159" s="2" t="s">
        <v>1122</v>
      </c>
      <c r="J159" s="2" t="str">
        <f t="shared" si="6"/>
        <v>3562 WM+ HCM 25 Lô A Trường Sơn</v>
      </c>
      <c r="K159" s="2" t="s">
        <v>951</v>
      </c>
      <c r="L159" s="2" t="s">
        <v>1539</v>
      </c>
      <c r="M159" s="2">
        <v>3</v>
      </c>
      <c r="N159" s="2">
        <v>111058</v>
      </c>
      <c r="O159" s="2">
        <f>N159*M159</f>
        <v>333174</v>
      </c>
      <c r="P159" s="2">
        <f t="shared" si="7"/>
        <v>26654</v>
      </c>
      <c r="Q159" s="2">
        <f t="shared" si="8"/>
        <v>359828</v>
      </c>
    </row>
    <row r="160" spans="1:17">
      <c r="A160" s="2">
        <f>MATCH(B160,Data!B:B,0)</f>
        <v>93</v>
      </c>
      <c r="B160" s="3" t="s">
        <v>1124</v>
      </c>
      <c r="C160" s="3" t="s">
        <v>1535</v>
      </c>
      <c r="D160" s="44">
        <v>45889</v>
      </c>
      <c r="E160" s="44" t="str">
        <f>VLOOKUP(B160,Data!$B:$G,6,0)</f>
        <v>00133016</v>
      </c>
      <c r="F160" s="3" t="str">
        <f>VLOOKUP(B160,Data!$B:$M,12,0)</f>
        <v>0104918404</v>
      </c>
      <c r="G160" s="3" t="s">
        <v>1534</v>
      </c>
      <c r="H160" s="3" t="s">
        <v>1123</v>
      </c>
      <c r="I160" s="2" t="s">
        <v>1122</v>
      </c>
      <c r="J160" s="2" t="str">
        <f t="shared" si="6"/>
        <v>3562 WM+ HCM 25 Lô A Trường Sơn</v>
      </c>
      <c r="K160" s="2" t="s">
        <v>960</v>
      </c>
      <c r="L160" s="2" t="s">
        <v>1529</v>
      </c>
      <c r="M160" s="2">
        <v>3</v>
      </c>
      <c r="N160" s="2">
        <v>55595</v>
      </c>
      <c r="O160" s="2">
        <f>N160*M160</f>
        <v>166785</v>
      </c>
      <c r="P160" s="2">
        <f t="shared" si="7"/>
        <v>13343</v>
      </c>
      <c r="Q160" s="2">
        <f t="shared" si="8"/>
        <v>180128</v>
      </c>
    </row>
    <row r="161" spans="1:17">
      <c r="A161" s="2">
        <f>MATCH(B161,Data!B:B,0)</f>
        <v>93</v>
      </c>
      <c r="B161" s="3" t="s">
        <v>1124</v>
      </c>
      <c r="C161" s="3" t="s">
        <v>1535</v>
      </c>
      <c r="D161" s="44">
        <v>45889</v>
      </c>
      <c r="E161" s="44" t="str">
        <f>VLOOKUP(B161,Data!$B:$G,6,0)</f>
        <v>00133016</v>
      </c>
      <c r="F161" s="3" t="str">
        <f>VLOOKUP(B161,Data!$B:$M,12,0)</f>
        <v>0104918404</v>
      </c>
      <c r="G161" s="3" t="s">
        <v>1534</v>
      </c>
      <c r="H161" s="3" t="s">
        <v>1123</v>
      </c>
      <c r="I161" s="2" t="s">
        <v>1122</v>
      </c>
      <c r="J161" s="2" t="str">
        <f t="shared" si="6"/>
        <v>3562 WM+ HCM 25 Lô A Trường Sơn</v>
      </c>
      <c r="K161" s="2" t="s">
        <v>959</v>
      </c>
      <c r="L161" s="2" t="s">
        <v>1536</v>
      </c>
      <c r="M161" s="2">
        <v>1</v>
      </c>
      <c r="N161" s="2">
        <v>70950</v>
      </c>
      <c r="O161" s="2">
        <f>N161*M161</f>
        <v>70950</v>
      </c>
      <c r="P161" s="2">
        <f t="shared" si="7"/>
        <v>5676</v>
      </c>
      <c r="Q161" s="2">
        <f t="shared" si="8"/>
        <v>76626</v>
      </c>
    </row>
    <row r="162" spans="1:17">
      <c r="A162" s="2">
        <f>MATCH(B162,Data!B:B,0)</f>
        <v>93</v>
      </c>
      <c r="B162" s="3" t="s">
        <v>1124</v>
      </c>
      <c r="C162" s="3" t="s">
        <v>1535</v>
      </c>
      <c r="D162" s="44">
        <v>45889</v>
      </c>
      <c r="E162" s="44" t="str">
        <f>VLOOKUP(B162,Data!$B:$G,6,0)</f>
        <v>00133016</v>
      </c>
      <c r="F162" s="3" t="str">
        <f>VLOOKUP(B162,Data!$B:$M,12,0)</f>
        <v>0104918404</v>
      </c>
      <c r="G162" s="3" t="s">
        <v>1534</v>
      </c>
      <c r="H162" s="3" t="s">
        <v>1123</v>
      </c>
      <c r="I162" s="2" t="s">
        <v>1122</v>
      </c>
      <c r="J162" s="2" t="str">
        <f t="shared" si="6"/>
        <v>3562 WM+ HCM 25 Lô A Trường Sơn</v>
      </c>
      <c r="K162" s="2" t="s">
        <v>955</v>
      </c>
      <c r="L162" s="2" t="s">
        <v>1537</v>
      </c>
      <c r="M162" s="2">
        <v>1</v>
      </c>
      <c r="N162" s="2">
        <v>46000</v>
      </c>
      <c r="O162" s="2">
        <f>N162*M162</f>
        <v>46000</v>
      </c>
      <c r="P162" s="2">
        <f t="shared" si="7"/>
        <v>3680</v>
      </c>
      <c r="Q162" s="2">
        <f t="shared" si="8"/>
        <v>49680</v>
      </c>
    </row>
    <row r="163" spans="1:17">
      <c r="A163" s="2">
        <f>MATCH(B163,Data!B:B,0)</f>
        <v>94</v>
      </c>
      <c r="B163" s="3" t="s">
        <v>1006</v>
      </c>
      <c r="C163" s="3" t="s">
        <v>1528</v>
      </c>
      <c r="D163" s="44">
        <v>45889</v>
      </c>
      <c r="E163" s="44" t="str">
        <f>VLOOKUP(B163,Data!$B:$G,6,0)</f>
        <v>00002979</v>
      </c>
      <c r="F163" s="3" t="str">
        <f>VLOOKUP(B163,Data!$B:$M,12,0)</f>
        <v>0104918404-030</v>
      </c>
      <c r="G163" s="3" t="s">
        <v>1572</v>
      </c>
      <c r="H163" s="3" t="s">
        <v>1005</v>
      </c>
      <c r="I163" s="2" t="s">
        <v>1004</v>
      </c>
      <c r="J163" s="2" t="str">
        <f t="shared" si="6"/>
        <v>4954 WM+ HNM 173 Lê Công Thanh</v>
      </c>
      <c r="K163" s="2" t="s">
        <v>951</v>
      </c>
      <c r="L163" s="2" t="s">
        <v>1539</v>
      </c>
      <c r="M163" s="2">
        <v>1</v>
      </c>
      <c r="N163" s="2">
        <v>111058</v>
      </c>
      <c r="O163" s="2">
        <f>N163*M163</f>
        <v>111058</v>
      </c>
      <c r="P163" s="2">
        <f t="shared" si="7"/>
        <v>8885</v>
      </c>
      <c r="Q163" s="2">
        <f t="shared" si="8"/>
        <v>119943</v>
      </c>
    </row>
    <row r="164" spans="1:17">
      <c r="A164" s="2">
        <f>MATCH(B164,Data!B:B,0)</f>
        <v>95</v>
      </c>
      <c r="B164" s="3" t="s">
        <v>1325</v>
      </c>
      <c r="C164" s="3" t="s">
        <v>1528</v>
      </c>
      <c r="D164" s="44">
        <v>45889</v>
      </c>
      <c r="E164" s="44" t="str">
        <f>VLOOKUP(B164,Data!$B:$G,6,0)</f>
        <v>00003710</v>
      </c>
      <c r="F164" s="3" t="str">
        <f>VLOOKUP(B164,Data!$B:$M,12,0)</f>
        <v>0104918404-038</v>
      </c>
      <c r="G164" s="3" t="s">
        <v>1562</v>
      </c>
      <c r="H164" s="3" t="s">
        <v>1324</v>
      </c>
      <c r="I164" s="2" t="s">
        <v>1323</v>
      </c>
      <c r="J164" s="2" t="str">
        <f t="shared" si="6"/>
        <v>4586 WM+ TQG Tổ 16 phường Tân Quang</v>
      </c>
      <c r="K164" s="2" t="s">
        <v>955</v>
      </c>
      <c r="L164" s="2" t="s">
        <v>1537</v>
      </c>
      <c r="M164" s="2">
        <v>3</v>
      </c>
      <c r="N164" s="2">
        <v>46000</v>
      </c>
      <c r="O164" s="2">
        <f>N164*M164</f>
        <v>138000</v>
      </c>
      <c r="P164" s="2">
        <f t="shared" si="7"/>
        <v>11040</v>
      </c>
      <c r="Q164" s="2">
        <f t="shared" si="8"/>
        <v>149040</v>
      </c>
    </row>
    <row r="165" spans="1:17">
      <c r="A165" s="2">
        <f>MATCH(B165,Data!B:B,0)</f>
        <v>96</v>
      </c>
      <c r="B165" s="3" t="s">
        <v>1364</v>
      </c>
      <c r="C165" s="3" t="s">
        <v>1528</v>
      </c>
      <c r="D165" s="44">
        <v>45889</v>
      </c>
      <c r="E165" s="44" t="str">
        <f>VLOOKUP(B165,Data!$B:$G,6,0)</f>
        <v>00008269</v>
      </c>
      <c r="F165" s="3" t="str">
        <f>VLOOKUP(B165,Data!$B:$M,12,0)</f>
        <v>0104918404-065</v>
      </c>
      <c r="G165" s="3" t="s">
        <v>1575</v>
      </c>
      <c r="H165" s="3" t="s">
        <v>1363</v>
      </c>
      <c r="I165" s="2" t="s">
        <v>1362</v>
      </c>
      <c r="J165" s="2" t="str">
        <f t="shared" si="6"/>
        <v>5990 WM+ BGG Đức Nghiêm, Hiệp Hòa</v>
      </c>
      <c r="K165" s="2" t="s">
        <v>965</v>
      </c>
      <c r="L165" s="2" t="s">
        <v>1546</v>
      </c>
      <c r="M165" s="2">
        <v>2</v>
      </c>
      <c r="N165" s="2">
        <v>74250</v>
      </c>
      <c r="O165" s="2">
        <f>N165*M165</f>
        <v>148500</v>
      </c>
      <c r="P165" s="2">
        <f t="shared" si="7"/>
        <v>11880</v>
      </c>
      <c r="Q165" s="2">
        <f t="shared" si="8"/>
        <v>160380</v>
      </c>
    </row>
    <row r="166" spans="1:17">
      <c r="A166" s="2">
        <f>MATCH(B166,Data!B:B,0)</f>
        <v>97</v>
      </c>
      <c r="B166" s="3" t="s">
        <v>1286</v>
      </c>
      <c r="C166" s="3" t="s">
        <v>1528</v>
      </c>
      <c r="D166" s="44">
        <v>45889</v>
      </c>
      <c r="E166" s="44" t="str">
        <f>VLOOKUP(B166,Data!$B:$G,6,0)</f>
        <v>00031757</v>
      </c>
      <c r="F166" s="3" t="str">
        <f>VLOOKUP(B166,Data!$B:$M,12,0)</f>
        <v>0104918404-058</v>
      </c>
      <c r="G166" s="3" t="s">
        <v>1544</v>
      </c>
      <c r="H166" s="3" t="s">
        <v>1285</v>
      </c>
      <c r="I166" s="2" t="s">
        <v>1284</v>
      </c>
      <c r="J166" s="2" t="str">
        <f t="shared" si="6"/>
        <v>2AU0 WM+ NAN Thượng Sơn, Đô Lương</v>
      </c>
      <c r="K166" s="2" t="s">
        <v>955</v>
      </c>
      <c r="L166" s="2" t="s">
        <v>1537</v>
      </c>
      <c r="M166" s="2">
        <v>1</v>
      </c>
      <c r="N166" s="2">
        <v>46000</v>
      </c>
      <c r="O166" s="2">
        <f>N166*M166</f>
        <v>46000</v>
      </c>
      <c r="P166" s="2">
        <f t="shared" si="7"/>
        <v>3680</v>
      </c>
      <c r="Q166" s="2">
        <f t="shared" si="8"/>
        <v>49680</v>
      </c>
    </row>
    <row r="167" spans="1:17">
      <c r="A167" s="2">
        <f>MATCH(B167,Data!B:B,0)</f>
        <v>98</v>
      </c>
      <c r="B167" s="3" t="s">
        <v>1216</v>
      </c>
      <c r="C167" s="3" t="s">
        <v>1535</v>
      </c>
      <c r="D167" s="44">
        <v>45889</v>
      </c>
      <c r="E167" s="44" t="str">
        <f>VLOOKUP(B167,Data!$B:$G,6,0)</f>
        <v>00132930</v>
      </c>
      <c r="F167" s="3" t="str">
        <f>VLOOKUP(B167,Data!$B:$M,12,0)</f>
        <v>0104918404</v>
      </c>
      <c r="G167" s="3" t="s">
        <v>1534</v>
      </c>
      <c r="H167" s="3" t="s">
        <v>1215</v>
      </c>
      <c r="I167" s="2" t="s">
        <v>1214</v>
      </c>
      <c r="J167" s="2" t="str">
        <f t="shared" si="6"/>
        <v>3907 WM+ HCM 2386-2388 Huỳnh Tấn Phát</v>
      </c>
      <c r="K167" s="2" t="s">
        <v>951</v>
      </c>
      <c r="L167" s="2" t="s">
        <v>1539</v>
      </c>
      <c r="M167" s="2">
        <v>2</v>
      </c>
      <c r="N167" s="2">
        <v>111058</v>
      </c>
      <c r="O167" s="2">
        <f>N167*M167</f>
        <v>222116</v>
      </c>
      <c r="P167" s="2">
        <f t="shared" si="7"/>
        <v>17769</v>
      </c>
      <c r="Q167" s="2">
        <f t="shared" si="8"/>
        <v>239885</v>
      </c>
    </row>
    <row r="168" spans="1:17">
      <c r="A168" s="2">
        <f>MATCH(B168,Data!B:B,0)</f>
        <v>99</v>
      </c>
      <c r="B168" s="3" t="s">
        <v>1383</v>
      </c>
      <c r="C168" s="3" t="s">
        <v>1528</v>
      </c>
      <c r="D168" s="44">
        <v>45889</v>
      </c>
      <c r="E168" s="44" t="str">
        <f>VLOOKUP(B168,Data!$B:$G,6,0)</f>
        <v>00406103</v>
      </c>
      <c r="F168" s="3" t="str">
        <f>VLOOKUP(B168,Data!$B:$M,12,0)</f>
        <v>0104918404-002</v>
      </c>
      <c r="G168" s="3" t="s">
        <v>1548</v>
      </c>
      <c r="H168" s="3" t="s">
        <v>1382</v>
      </c>
      <c r="I168" s="2" t="s">
        <v>1381</v>
      </c>
      <c r="J168" s="2" t="str">
        <f t="shared" si="6"/>
        <v>4255 WM+ HNI 103 ngõ 4 Phương Mai</v>
      </c>
      <c r="K168" s="2" t="s">
        <v>959</v>
      </c>
      <c r="L168" s="2" t="s">
        <v>1536</v>
      </c>
      <c r="M168" s="2">
        <v>2</v>
      </c>
      <c r="N168" s="2">
        <v>70950</v>
      </c>
      <c r="O168" s="2">
        <f>N168*M168</f>
        <v>141900</v>
      </c>
      <c r="P168" s="2">
        <f t="shared" si="7"/>
        <v>11352</v>
      </c>
      <c r="Q168" s="2">
        <f t="shared" si="8"/>
        <v>153252</v>
      </c>
    </row>
    <row r="169" spans="1:17">
      <c r="A169" s="2">
        <f>MATCH(B169,Data!B:B,0)</f>
        <v>99</v>
      </c>
      <c r="B169" s="3" t="s">
        <v>1383</v>
      </c>
      <c r="C169" s="3" t="s">
        <v>1528</v>
      </c>
      <c r="D169" s="44">
        <v>45889</v>
      </c>
      <c r="E169" s="44" t="str">
        <f>VLOOKUP(B169,Data!$B:$G,6,0)</f>
        <v>00406103</v>
      </c>
      <c r="F169" s="3" t="str">
        <f>VLOOKUP(B169,Data!$B:$M,12,0)</f>
        <v>0104918404-002</v>
      </c>
      <c r="G169" s="3" t="s">
        <v>1548</v>
      </c>
      <c r="H169" s="3" t="s">
        <v>1382</v>
      </c>
      <c r="I169" s="2" t="s">
        <v>1381</v>
      </c>
      <c r="J169" s="2" t="str">
        <f t="shared" si="6"/>
        <v>4255 WM+ HNI 103 ngõ 4 Phương Mai</v>
      </c>
      <c r="K169" s="2" t="s">
        <v>981</v>
      </c>
      <c r="L169" s="2" t="s">
        <v>1538</v>
      </c>
      <c r="M169" s="2">
        <v>1</v>
      </c>
      <c r="N169" s="2">
        <v>50182</v>
      </c>
      <c r="O169" s="2">
        <f>N169*M169</f>
        <v>50182</v>
      </c>
      <c r="P169" s="2">
        <f t="shared" si="7"/>
        <v>4015</v>
      </c>
      <c r="Q169" s="2">
        <f t="shared" si="8"/>
        <v>54197</v>
      </c>
    </row>
    <row r="170" spans="1:17">
      <c r="A170" s="2">
        <f>MATCH(B170,Data!B:B,0)</f>
        <v>99</v>
      </c>
      <c r="B170" s="3" t="s">
        <v>1383</v>
      </c>
      <c r="C170" s="3" t="s">
        <v>1528</v>
      </c>
      <c r="D170" s="44">
        <v>45889</v>
      </c>
      <c r="E170" s="44" t="str">
        <f>VLOOKUP(B170,Data!$B:$G,6,0)</f>
        <v>00406103</v>
      </c>
      <c r="F170" s="3" t="str">
        <f>VLOOKUP(B170,Data!$B:$M,12,0)</f>
        <v>0104918404-002</v>
      </c>
      <c r="G170" s="3" t="s">
        <v>1548</v>
      </c>
      <c r="H170" s="3" t="s">
        <v>1382</v>
      </c>
      <c r="I170" s="2" t="s">
        <v>1381</v>
      </c>
      <c r="J170" s="2" t="str">
        <f t="shared" si="6"/>
        <v>4255 WM+ HNI 103 ngõ 4 Phương Mai</v>
      </c>
      <c r="K170" s="2" t="s">
        <v>965</v>
      </c>
      <c r="L170" s="2" t="s">
        <v>1546</v>
      </c>
      <c r="M170" s="2">
        <v>2</v>
      </c>
      <c r="N170" s="2">
        <v>74250</v>
      </c>
      <c r="O170" s="2">
        <f>N170*M170</f>
        <v>148500</v>
      </c>
      <c r="P170" s="2">
        <f t="shared" si="7"/>
        <v>11880</v>
      </c>
      <c r="Q170" s="2">
        <f t="shared" si="8"/>
        <v>160380</v>
      </c>
    </row>
    <row r="171" spans="1:17">
      <c r="A171" s="2">
        <f>MATCH(B171,Data!B:B,0)</f>
        <v>100</v>
      </c>
      <c r="B171" s="3" t="s">
        <v>1159</v>
      </c>
      <c r="C171" s="3" t="s">
        <v>1528</v>
      </c>
      <c r="D171" s="44">
        <v>45889</v>
      </c>
      <c r="E171" s="44" t="str">
        <f>VLOOKUP(B171,Data!$B:$G,6,0)</f>
        <v>00406804</v>
      </c>
      <c r="F171" s="3" t="str">
        <f>VLOOKUP(B171,Data!$B:$M,12,0)</f>
        <v>0104918404-002</v>
      </c>
      <c r="G171" s="3" t="s">
        <v>1548</v>
      </c>
      <c r="H171" s="3" t="s">
        <v>1158</v>
      </c>
      <c r="I171" s="2" t="s">
        <v>1157</v>
      </c>
      <c r="J171" s="2" t="str">
        <f t="shared" si="6"/>
        <v>3962 WM+ HNI Kiot 03,04 CT1 Trung Văn</v>
      </c>
      <c r="K171" s="2" t="s">
        <v>960</v>
      </c>
      <c r="L171" s="2" t="s">
        <v>1529</v>
      </c>
      <c r="M171" s="2">
        <v>3</v>
      </c>
      <c r="N171" s="2">
        <v>55595</v>
      </c>
      <c r="O171" s="2">
        <f>N171*M171</f>
        <v>166785</v>
      </c>
      <c r="P171" s="2">
        <f t="shared" si="7"/>
        <v>13343</v>
      </c>
      <c r="Q171" s="2">
        <f t="shared" si="8"/>
        <v>180128</v>
      </c>
    </row>
    <row r="172" spans="1:17">
      <c r="A172" s="2">
        <f>MATCH(B172,Data!B:B,0)</f>
        <v>101</v>
      </c>
      <c r="B172" s="3" t="s">
        <v>1174</v>
      </c>
      <c r="C172" s="3" t="s">
        <v>1528</v>
      </c>
      <c r="D172" s="44">
        <v>45889</v>
      </c>
      <c r="E172" s="44" t="str">
        <f>VLOOKUP(B172,Data!$B:$G,6,0)</f>
        <v>00030082</v>
      </c>
      <c r="F172" s="3" t="str">
        <f>VLOOKUP(B172,Data!$B:$M,12,0)</f>
        <v>0104918404-025</v>
      </c>
      <c r="G172" s="3" t="s">
        <v>1561</v>
      </c>
      <c r="H172" s="3" t="s">
        <v>1173</v>
      </c>
      <c r="I172" s="2" t="s">
        <v>1172</v>
      </c>
      <c r="J172" s="2" t="str">
        <f t="shared" si="6"/>
        <v>2APE WM+ HPG 69 Hồng Bàng</v>
      </c>
      <c r="K172" s="2" t="s">
        <v>955</v>
      </c>
      <c r="L172" s="2" t="s">
        <v>1537</v>
      </c>
      <c r="M172" s="2">
        <v>4</v>
      </c>
      <c r="N172" s="2">
        <v>46000</v>
      </c>
      <c r="O172" s="2">
        <f>N172*M172</f>
        <v>184000</v>
      </c>
      <c r="P172" s="2">
        <f t="shared" si="7"/>
        <v>14720</v>
      </c>
      <c r="Q172" s="2">
        <f t="shared" si="8"/>
        <v>198720</v>
      </c>
    </row>
    <row r="173" spans="1:17">
      <c r="A173" s="2">
        <f>MATCH(B173,Data!B:B,0)</f>
        <v>102</v>
      </c>
      <c r="B173" s="3" t="s">
        <v>1052</v>
      </c>
      <c r="C173" s="3" t="s">
        <v>1528</v>
      </c>
      <c r="D173" s="44">
        <v>45889</v>
      </c>
      <c r="E173" s="44" t="str">
        <f>VLOOKUP(B173,Data!$B:$G,6,0)</f>
        <v>00012537</v>
      </c>
      <c r="F173" s="3" t="str">
        <f>VLOOKUP(B173,Data!$B:$M,12,0)</f>
        <v>0104918404-004</v>
      </c>
      <c r="G173" s="3" t="s">
        <v>1550</v>
      </c>
      <c r="H173" s="3" t="s">
        <v>1051</v>
      </c>
      <c r="I173" s="2" t="s">
        <v>1050</v>
      </c>
      <c r="J173" s="2" t="str">
        <f t="shared" si="6"/>
        <v>5697 WM+ HTH 160 Trần Phú</v>
      </c>
      <c r="K173" s="2" t="s">
        <v>951</v>
      </c>
      <c r="L173" s="2" t="s">
        <v>1539</v>
      </c>
      <c r="M173" s="2">
        <v>1</v>
      </c>
      <c r="N173" s="2">
        <v>111058</v>
      </c>
      <c r="O173" s="2">
        <f>N173*M173</f>
        <v>111058</v>
      </c>
      <c r="P173" s="2">
        <f t="shared" si="7"/>
        <v>8885</v>
      </c>
      <c r="Q173" s="2">
        <f t="shared" si="8"/>
        <v>119943</v>
      </c>
    </row>
    <row r="174" spans="1:17">
      <c r="A174" s="2">
        <f>MATCH(B174,Data!B:B,0)</f>
        <v>103</v>
      </c>
      <c r="B174" s="3" t="s">
        <v>1156</v>
      </c>
      <c r="C174" s="3" t="s">
        <v>1528</v>
      </c>
      <c r="D174" s="44">
        <v>45889</v>
      </c>
      <c r="E174" s="44" t="str">
        <f>VLOOKUP(B174,Data!$B:$G,6,0)</f>
        <v>00406808</v>
      </c>
      <c r="F174" s="3" t="str">
        <f>VLOOKUP(B174,Data!$B:$M,12,0)</f>
        <v>0104918404-002</v>
      </c>
      <c r="G174" s="3" t="s">
        <v>1548</v>
      </c>
      <c r="H174" s="3" t="s">
        <v>1155</v>
      </c>
      <c r="I174" s="2" t="s">
        <v>1154</v>
      </c>
      <c r="J174" s="2" t="str">
        <f t="shared" si="6"/>
        <v>4249 WM+ HNI G9 Thanh Xuân Nam</v>
      </c>
      <c r="K174" s="2" t="s">
        <v>981</v>
      </c>
      <c r="L174" s="2" t="s">
        <v>1538</v>
      </c>
      <c r="M174" s="2">
        <v>2</v>
      </c>
      <c r="N174" s="2">
        <v>50182</v>
      </c>
      <c r="O174" s="2">
        <f>N174*M174</f>
        <v>100364</v>
      </c>
      <c r="P174" s="2">
        <f t="shared" si="7"/>
        <v>8029</v>
      </c>
      <c r="Q174" s="2">
        <f t="shared" si="8"/>
        <v>108393</v>
      </c>
    </row>
    <row r="175" spans="1:17">
      <c r="A175" s="2">
        <f>MATCH(B175,Data!B:B,0)</f>
        <v>104</v>
      </c>
      <c r="B175" s="3" t="s">
        <v>1467</v>
      </c>
      <c r="C175" s="3" t="s">
        <v>1528</v>
      </c>
      <c r="D175" s="44">
        <v>45889</v>
      </c>
      <c r="E175" s="44" t="str">
        <f>VLOOKUP(B175,Data!$B:$G,6,0)</f>
        <v>00405741</v>
      </c>
      <c r="F175" s="3" t="str">
        <f>VLOOKUP(B175,Data!$B:$M,12,0)</f>
        <v>0104918404-002</v>
      </c>
      <c r="G175" s="3" t="s">
        <v>1548</v>
      </c>
      <c r="H175" s="3" t="s">
        <v>1466</v>
      </c>
      <c r="I175" s="2" t="s">
        <v>1465</v>
      </c>
      <c r="J175" s="2" t="str">
        <f t="shared" si="6"/>
        <v>5578 WM+ HNI Lô 1-3/E-F, MD Complex Towe</v>
      </c>
      <c r="K175" s="2" t="s">
        <v>981</v>
      </c>
      <c r="L175" s="2" t="s">
        <v>1538</v>
      </c>
      <c r="M175" s="2">
        <v>1</v>
      </c>
      <c r="N175" s="2">
        <v>50182</v>
      </c>
      <c r="O175" s="2">
        <f>N175*M175</f>
        <v>50182</v>
      </c>
      <c r="P175" s="2">
        <f t="shared" si="7"/>
        <v>4015</v>
      </c>
      <c r="Q175" s="2">
        <f t="shared" si="8"/>
        <v>54197</v>
      </c>
    </row>
    <row r="176" spans="1:17">
      <c r="A176" s="2">
        <f>MATCH(B176,Data!B:B,0)</f>
        <v>104</v>
      </c>
      <c r="B176" s="3" t="s">
        <v>1467</v>
      </c>
      <c r="C176" s="3" t="s">
        <v>1528</v>
      </c>
      <c r="D176" s="44">
        <v>45889</v>
      </c>
      <c r="E176" s="44" t="str">
        <f>VLOOKUP(B176,Data!$B:$G,6,0)</f>
        <v>00405741</v>
      </c>
      <c r="F176" s="3" t="str">
        <f>VLOOKUP(B176,Data!$B:$M,12,0)</f>
        <v>0104918404-002</v>
      </c>
      <c r="G176" s="3" t="s">
        <v>1548</v>
      </c>
      <c r="H176" s="3" t="s">
        <v>1466</v>
      </c>
      <c r="I176" s="2" t="s">
        <v>1465</v>
      </c>
      <c r="J176" s="2" t="str">
        <f t="shared" si="6"/>
        <v>5578 WM+ HNI Lô 1-3/E-F, MD Complex Towe</v>
      </c>
      <c r="K176" s="2" t="s">
        <v>959</v>
      </c>
      <c r="L176" s="2" t="s">
        <v>1536</v>
      </c>
      <c r="M176" s="2">
        <v>3</v>
      </c>
      <c r="N176" s="2">
        <v>70950</v>
      </c>
      <c r="O176" s="2">
        <f>N176*M176</f>
        <v>212850</v>
      </c>
      <c r="P176" s="2">
        <f t="shared" si="7"/>
        <v>17028</v>
      </c>
      <c r="Q176" s="2">
        <f t="shared" si="8"/>
        <v>229878</v>
      </c>
    </row>
    <row r="177" spans="1:17">
      <c r="A177" s="2">
        <f>MATCH(B177,Data!B:B,0)</f>
        <v>105</v>
      </c>
      <c r="B177" s="3" t="s">
        <v>1120</v>
      </c>
      <c r="C177" s="3" t="s">
        <v>1535</v>
      </c>
      <c r="D177" s="44">
        <v>45889</v>
      </c>
      <c r="E177" s="44" t="str">
        <f>VLOOKUP(B177,Data!$B:$G,6,0)</f>
        <v>00133025</v>
      </c>
      <c r="F177" s="3" t="str">
        <f>VLOOKUP(B177,Data!$B:$M,12,0)</f>
        <v>0104918404</v>
      </c>
      <c r="G177" s="3" t="s">
        <v>1534</v>
      </c>
      <c r="H177" s="3" t="s">
        <v>1119</v>
      </c>
      <c r="I177" s="2" t="s">
        <v>1118</v>
      </c>
      <c r="J177" s="2" t="str">
        <f t="shared" si="6"/>
        <v>3911 WIN HCM Rivergate Residence</v>
      </c>
      <c r="K177" s="2" t="s">
        <v>960</v>
      </c>
      <c r="L177" s="2" t="s">
        <v>1529</v>
      </c>
      <c r="M177" s="2">
        <v>1</v>
      </c>
      <c r="N177" s="2">
        <v>55595</v>
      </c>
      <c r="O177" s="2">
        <f>N177*M177</f>
        <v>55595</v>
      </c>
      <c r="P177" s="2">
        <f t="shared" si="7"/>
        <v>4448</v>
      </c>
      <c r="Q177" s="2">
        <f t="shared" si="8"/>
        <v>60043</v>
      </c>
    </row>
    <row r="178" spans="1:17">
      <c r="A178" s="2">
        <f>MATCH(B178,Data!B:B,0)</f>
        <v>105</v>
      </c>
      <c r="B178" s="3" t="s">
        <v>1120</v>
      </c>
      <c r="C178" s="3" t="s">
        <v>1535</v>
      </c>
      <c r="D178" s="44">
        <v>45889</v>
      </c>
      <c r="E178" s="44" t="str">
        <f>VLOOKUP(B178,Data!$B:$G,6,0)</f>
        <v>00133025</v>
      </c>
      <c r="F178" s="3" t="str">
        <f>VLOOKUP(B178,Data!$B:$M,12,0)</f>
        <v>0104918404</v>
      </c>
      <c r="G178" s="3" t="s">
        <v>1534</v>
      </c>
      <c r="H178" s="3" t="s">
        <v>1119</v>
      </c>
      <c r="I178" s="2" t="s">
        <v>1118</v>
      </c>
      <c r="J178" s="2" t="str">
        <f t="shared" si="6"/>
        <v>3911 WIN HCM Rivergate Residence</v>
      </c>
      <c r="K178" s="2" t="s">
        <v>959</v>
      </c>
      <c r="L178" s="2" t="s">
        <v>1536</v>
      </c>
      <c r="M178" s="2">
        <v>1</v>
      </c>
      <c r="N178" s="2">
        <v>70950</v>
      </c>
      <c r="O178" s="2">
        <f>N178*M178</f>
        <v>70950</v>
      </c>
      <c r="P178" s="2">
        <f t="shared" si="7"/>
        <v>5676</v>
      </c>
      <c r="Q178" s="2">
        <f t="shared" si="8"/>
        <v>76626</v>
      </c>
    </row>
    <row r="179" spans="1:17">
      <c r="A179" s="2">
        <f>MATCH(B179,Data!B:B,0)</f>
        <v>105</v>
      </c>
      <c r="B179" s="3" t="s">
        <v>1120</v>
      </c>
      <c r="C179" s="3" t="s">
        <v>1535</v>
      </c>
      <c r="D179" s="44">
        <v>45889</v>
      </c>
      <c r="E179" s="44" t="str">
        <f>VLOOKUP(B179,Data!$B:$G,6,0)</f>
        <v>00133025</v>
      </c>
      <c r="F179" s="3" t="str">
        <f>VLOOKUP(B179,Data!$B:$M,12,0)</f>
        <v>0104918404</v>
      </c>
      <c r="G179" s="3" t="s">
        <v>1534</v>
      </c>
      <c r="H179" s="3" t="s">
        <v>1119</v>
      </c>
      <c r="I179" s="2" t="s">
        <v>1118</v>
      </c>
      <c r="J179" s="2" t="str">
        <f t="shared" si="6"/>
        <v>3911 WIN HCM Rivergate Residence</v>
      </c>
      <c r="K179" s="2" t="s">
        <v>951</v>
      </c>
      <c r="L179" s="2" t="s">
        <v>1539</v>
      </c>
      <c r="M179" s="2">
        <v>3</v>
      </c>
      <c r="N179" s="2">
        <v>111058</v>
      </c>
      <c r="O179" s="2">
        <f>N179*M179</f>
        <v>333174</v>
      </c>
      <c r="P179" s="2">
        <f t="shared" si="7"/>
        <v>26654</v>
      </c>
      <c r="Q179" s="2">
        <f t="shared" si="8"/>
        <v>359828</v>
      </c>
    </row>
    <row r="180" spans="1:17">
      <c r="A180" s="2">
        <f>MATCH(B180,Data!B:B,0)</f>
        <v>105</v>
      </c>
      <c r="B180" s="3" t="s">
        <v>1120</v>
      </c>
      <c r="C180" s="3" t="s">
        <v>1535</v>
      </c>
      <c r="D180" s="44">
        <v>45889</v>
      </c>
      <c r="E180" s="44" t="str">
        <f>VLOOKUP(B180,Data!$B:$G,6,0)</f>
        <v>00133025</v>
      </c>
      <c r="F180" s="3" t="str">
        <f>VLOOKUP(B180,Data!$B:$M,12,0)</f>
        <v>0104918404</v>
      </c>
      <c r="G180" s="3" t="s">
        <v>1534</v>
      </c>
      <c r="H180" s="3" t="s">
        <v>1119</v>
      </c>
      <c r="I180" s="2" t="s">
        <v>1118</v>
      </c>
      <c r="J180" s="2" t="str">
        <f t="shared" si="6"/>
        <v>3911 WIN HCM Rivergate Residence</v>
      </c>
      <c r="K180" s="2" t="s">
        <v>994</v>
      </c>
      <c r="L180" s="2" t="s">
        <v>1533</v>
      </c>
      <c r="M180" s="2">
        <v>1</v>
      </c>
      <c r="N180" s="2">
        <v>111606</v>
      </c>
      <c r="O180" s="2">
        <f>N180*M180</f>
        <v>111606</v>
      </c>
      <c r="P180" s="2">
        <f t="shared" si="7"/>
        <v>8928</v>
      </c>
      <c r="Q180" s="2">
        <f t="shared" si="8"/>
        <v>120534</v>
      </c>
    </row>
    <row r="181" spans="1:17">
      <c r="A181" s="2">
        <f>MATCH(B181,Data!B:B,0)</f>
        <v>106</v>
      </c>
      <c r="B181" s="3" t="s">
        <v>1377</v>
      </c>
      <c r="C181" s="3" t="s">
        <v>1528</v>
      </c>
      <c r="D181" s="44">
        <v>45889</v>
      </c>
      <c r="E181" s="44" t="str">
        <f>VLOOKUP(B181,Data!$B:$G,6,0)</f>
        <v>00011895</v>
      </c>
      <c r="F181" s="3" t="str">
        <f>VLOOKUP(B181,Data!$B:$M,12,0)</f>
        <v>0104918404-044</v>
      </c>
      <c r="G181" s="3" t="s">
        <v>1568</v>
      </c>
      <c r="H181" s="3" t="s">
        <v>1376</v>
      </c>
      <c r="I181" s="2" t="s">
        <v>1375</v>
      </c>
      <c r="J181" s="2" t="str">
        <f t="shared" si="6"/>
        <v>2AHO WM+ TBH Trà Đoài, Quang Trung</v>
      </c>
      <c r="K181" s="2" t="s">
        <v>951</v>
      </c>
      <c r="L181" s="2" t="s">
        <v>1539</v>
      </c>
      <c r="M181" s="2">
        <v>1</v>
      </c>
      <c r="N181" s="2">
        <v>111058</v>
      </c>
      <c r="O181" s="2">
        <f>N181*M181</f>
        <v>111058</v>
      </c>
      <c r="P181" s="2">
        <f t="shared" si="7"/>
        <v>8885</v>
      </c>
      <c r="Q181" s="2">
        <f t="shared" si="8"/>
        <v>119943</v>
      </c>
    </row>
    <row r="182" spans="1:17">
      <c r="A182" s="2">
        <f>MATCH(B182,Data!B:B,0)</f>
        <v>107</v>
      </c>
      <c r="B182" s="3" t="s">
        <v>1222</v>
      </c>
      <c r="C182" s="3" t="s">
        <v>1535</v>
      </c>
      <c r="D182" s="44">
        <v>45889</v>
      </c>
      <c r="E182" s="44" t="str">
        <f>VLOOKUP(B182,Data!$B:$G,6,0)</f>
        <v>00132935</v>
      </c>
      <c r="F182" s="3" t="str">
        <f>VLOOKUP(B182,Data!$B:$M,12,0)</f>
        <v>0104918404</v>
      </c>
      <c r="G182" s="3" t="s">
        <v>1534</v>
      </c>
      <c r="H182" s="3" t="s">
        <v>1221</v>
      </c>
      <c r="I182" s="2" t="s">
        <v>1220</v>
      </c>
      <c r="J182" s="2" t="str">
        <f t="shared" si="6"/>
        <v>5499 WIN HCM 31A-33A Gò Dầu</v>
      </c>
      <c r="K182" s="2" t="s">
        <v>1079</v>
      </c>
      <c r="L182" s="2" t="s">
        <v>1532</v>
      </c>
      <c r="M182" s="2">
        <v>3</v>
      </c>
      <c r="N182" s="2">
        <v>49500</v>
      </c>
      <c r="O182" s="2">
        <f>N182*M182</f>
        <v>148500</v>
      </c>
      <c r="P182" s="2">
        <f>ROUND(O182*0.08,0)-1</f>
        <v>11879</v>
      </c>
      <c r="Q182" s="2">
        <f t="shared" si="8"/>
        <v>160379</v>
      </c>
    </row>
    <row r="183" spans="1:17">
      <c r="A183" s="2">
        <f>MATCH(B183,Data!B:B,0)</f>
        <v>107</v>
      </c>
      <c r="B183" s="3" t="s">
        <v>1222</v>
      </c>
      <c r="C183" s="3" t="s">
        <v>1535</v>
      </c>
      <c r="D183" s="44">
        <v>45889</v>
      </c>
      <c r="E183" s="44" t="str">
        <f>VLOOKUP(B183,Data!$B:$G,6,0)</f>
        <v>00132935</v>
      </c>
      <c r="F183" s="3" t="str">
        <f>VLOOKUP(B183,Data!$B:$M,12,0)</f>
        <v>0104918404</v>
      </c>
      <c r="G183" s="3" t="s">
        <v>1534</v>
      </c>
      <c r="H183" s="3" t="s">
        <v>1221</v>
      </c>
      <c r="I183" s="2" t="s">
        <v>1220</v>
      </c>
      <c r="J183" s="2" t="str">
        <f t="shared" si="6"/>
        <v>5499 WIN HCM 31A-33A Gò Dầu</v>
      </c>
      <c r="K183" s="2" t="s">
        <v>951</v>
      </c>
      <c r="L183" s="2" t="s">
        <v>1539</v>
      </c>
      <c r="M183" s="2">
        <v>3</v>
      </c>
      <c r="N183" s="2">
        <v>111058</v>
      </c>
      <c r="O183" s="2">
        <f>N183*M183</f>
        <v>333174</v>
      </c>
      <c r="P183" s="2">
        <f t="shared" si="7"/>
        <v>26654</v>
      </c>
      <c r="Q183" s="2">
        <f t="shared" si="8"/>
        <v>359828</v>
      </c>
    </row>
    <row r="184" spans="1:17">
      <c r="A184" s="2">
        <f>MATCH(B184,Data!B:B,0)</f>
        <v>107</v>
      </c>
      <c r="B184" s="3" t="s">
        <v>1222</v>
      </c>
      <c r="C184" s="3" t="s">
        <v>1535</v>
      </c>
      <c r="D184" s="44">
        <v>45889</v>
      </c>
      <c r="E184" s="44" t="str">
        <f>VLOOKUP(B184,Data!$B:$G,6,0)</f>
        <v>00132935</v>
      </c>
      <c r="F184" s="3" t="str">
        <f>VLOOKUP(B184,Data!$B:$M,12,0)</f>
        <v>0104918404</v>
      </c>
      <c r="G184" s="3" t="s">
        <v>1534</v>
      </c>
      <c r="H184" s="3" t="s">
        <v>1221</v>
      </c>
      <c r="I184" s="2" t="s">
        <v>1220</v>
      </c>
      <c r="J184" s="2" t="str">
        <f t="shared" si="6"/>
        <v>5499 WIN HCM 31A-33A Gò Dầu</v>
      </c>
      <c r="K184" s="2" t="s">
        <v>981</v>
      </c>
      <c r="L184" s="2" t="s">
        <v>1538</v>
      </c>
      <c r="M184" s="2">
        <v>1</v>
      </c>
      <c r="N184" s="2">
        <v>50182</v>
      </c>
      <c r="O184" s="2">
        <f>N184*M184</f>
        <v>50182</v>
      </c>
      <c r="P184" s="2">
        <f t="shared" si="7"/>
        <v>4015</v>
      </c>
      <c r="Q184" s="2">
        <f t="shared" si="8"/>
        <v>54197</v>
      </c>
    </row>
    <row r="185" spans="1:17">
      <c r="A185" s="2">
        <f>MATCH(B185,Data!B:B,0)</f>
        <v>107</v>
      </c>
      <c r="B185" s="3" t="s">
        <v>1222</v>
      </c>
      <c r="C185" s="3" t="s">
        <v>1535</v>
      </c>
      <c r="D185" s="44">
        <v>45889</v>
      </c>
      <c r="E185" s="44" t="str">
        <f>VLOOKUP(B185,Data!$B:$G,6,0)</f>
        <v>00132935</v>
      </c>
      <c r="F185" s="3" t="str">
        <f>VLOOKUP(B185,Data!$B:$M,12,0)</f>
        <v>0104918404</v>
      </c>
      <c r="G185" s="3" t="s">
        <v>1534</v>
      </c>
      <c r="H185" s="3" t="s">
        <v>1221</v>
      </c>
      <c r="I185" s="2" t="s">
        <v>1220</v>
      </c>
      <c r="J185" s="2" t="str">
        <f t="shared" si="6"/>
        <v>5499 WIN HCM 31A-33A Gò Dầu</v>
      </c>
      <c r="K185" s="2" t="s">
        <v>960</v>
      </c>
      <c r="L185" s="2" t="s">
        <v>1529</v>
      </c>
      <c r="M185" s="2">
        <v>1</v>
      </c>
      <c r="N185" s="2">
        <v>55595</v>
      </c>
      <c r="O185" s="2">
        <f>N185*M185</f>
        <v>55595</v>
      </c>
      <c r="P185" s="2">
        <f t="shared" si="7"/>
        <v>4448</v>
      </c>
      <c r="Q185" s="2">
        <f t="shared" si="8"/>
        <v>60043</v>
      </c>
    </row>
    <row r="186" spans="1:17">
      <c r="A186" s="2">
        <f>MATCH(B186,Data!B:B,0)</f>
        <v>107</v>
      </c>
      <c r="B186" s="3" t="s">
        <v>1222</v>
      </c>
      <c r="C186" s="3" t="s">
        <v>1535</v>
      </c>
      <c r="D186" s="44">
        <v>45889</v>
      </c>
      <c r="E186" s="44" t="str">
        <f>VLOOKUP(B186,Data!$B:$G,6,0)</f>
        <v>00132935</v>
      </c>
      <c r="F186" s="3" t="str">
        <f>VLOOKUP(B186,Data!$B:$M,12,0)</f>
        <v>0104918404</v>
      </c>
      <c r="G186" s="3" t="s">
        <v>1534</v>
      </c>
      <c r="H186" s="3" t="s">
        <v>1221</v>
      </c>
      <c r="I186" s="2" t="s">
        <v>1220</v>
      </c>
      <c r="J186" s="2" t="str">
        <f t="shared" si="6"/>
        <v>5499 WIN HCM 31A-33A Gò Dầu</v>
      </c>
      <c r="K186" s="2" t="s">
        <v>959</v>
      </c>
      <c r="L186" s="2" t="s">
        <v>1536</v>
      </c>
      <c r="M186" s="2">
        <v>1</v>
      </c>
      <c r="N186" s="2">
        <v>70950</v>
      </c>
      <c r="O186" s="2">
        <f>N186*M186</f>
        <v>70950</v>
      </c>
      <c r="P186" s="2">
        <f t="shared" si="7"/>
        <v>5676</v>
      </c>
      <c r="Q186" s="2">
        <f t="shared" si="8"/>
        <v>76626</v>
      </c>
    </row>
    <row r="187" spans="1:17">
      <c r="A187" s="2">
        <f>MATCH(B187,Data!B:B,0)</f>
        <v>107</v>
      </c>
      <c r="B187" s="3" t="s">
        <v>1222</v>
      </c>
      <c r="C187" s="3" t="s">
        <v>1535</v>
      </c>
      <c r="D187" s="44">
        <v>45889</v>
      </c>
      <c r="E187" s="44" t="str">
        <f>VLOOKUP(B187,Data!$B:$G,6,0)</f>
        <v>00132935</v>
      </c>
      <c r="F187" s="3" t="str">
        <f>VLOOKUP(B187,Data!$B:$M,12,0)</f>
        <v>0104918404</v>
      </c>
      <c r="G187" s="3" t="s">
        <v>1534</v>
      </c>
      <c r="H187" s="3" t="s">
        <v>1221</v>
      </c>
      <c r="I187" s="2" t="s">
        <v>1220</v>
      </c>
      <c r="J187" s="2" t="str">
        <f t="shared" si="6"/>
        <v>5499 WIN HCM 31A-33A Gò Dầu</v>
      </c>
      <c r="K187" s="2" t="s">
        <v>965</v>
      </c>
      <c r="L187" s="2" t="s">
        <v>1546</v>
      </c>
      <c r="M187" s="2">
        <v>1</v>
      </c>
      <c r="N187" s="2">
        <v>74250</v>
      </c>
      <c r="O187" s="2">
        <f>N187*M187</f>
        <v>74250</v>
      </c>
      <c r="P187" s="2">
        <f t="shared" si="7"/>
        <v>5940</v>
      </c>
      <c r="Q187" s="2">
        <f t="shared" si="8"/>
        <v>80190</v>
      </c>
    </row>
    <row r="188" spans="1:17">
      <c r="A188" s="2">
        <f>MATCH(B188,Data!B:B,0)</f>
        <v>108</v>
      </c>
      <c r="B188" s="3" t="s">
        <v>1299</v>
      </c>
      <c r="C188" s="3" t="s">
        <v>1535</v>
      </c>
      <c r="D188" s="44">
        <v>45889</v>
      </c>
      <c r="E188" s="44" t="str">
        <f>VLOOKUP(B188,Data!$B:$G,6,0)</f>
        <v>00021602</v>
      </c>
      <c r="F188" s="3" t="str">
        <f>VLOOKUP(B188,Data!$B:$M,12,0)</f>
        <v>0104918404-016</v>
      </c>
      <c r="G188" s="3" t="s">
        <v>1558</v>
      </c>
      <c r="H188" s="3" t="s">
        <v>1298</v>
      </c>
      <c r="I188" s="2" t="s">
        <v>1297</v>
      </c>
      <c r="J188" s="2" t="str">
        <f t="shared" si="6"/>
        <v>6277 WM+ CTO 31-33 Ấp Thị Tứ</v>
      </c>
      <c r="K188" s="2" t="s">
        <v>951</v>
      </c>
      <c r="L188" s="2" t="s">
        <v>1539</v>
      </c>
      <c r="M188" s="2">
        <v>1</v>
      </c>
      <c r="N188" s="2">
        <v>111058</v>
      </c>
      <c r="O188" s="2">
        <f>N188*M188</f>
        <v>111058</v>
      </c>
      <c r="P188" s="2">
        <f t="shared" si="7"/>
        <v>8885</v>
      </c>
      <c r="Q188" s="2">
        <f t="shared" si="8"/>
        <v>119943</v>
      </c>
    </row>
    <row r="189" spans="1:17">
      <c r="A189" s="2">
        <f>MATCH(B189,Data!B:B,0)</f>
        <v>109</v>
      </c>
      <c r="B189" s="3" t="s">
        <v>1271</v>
      </c>
      <c r="C189" s="3" t="s">
        <v>1528</v>
      </c>
      <c r="D189" s="44">
        <v>45889</v>
      </c>
      <c r="E189" s="44" t="str">
        <f>VLOOKUP(B189,Data!$B:$G,6,0)</f>
        <v>00008275</v>
      </c>
      <c r="F189" s="3" t="str">
        <f>VLOOKUP(B189,Data!$B:$M,12,0)</f>
        <v>0104918404-065</v>
      </c>
      <c r="G189" s="3" t="s">
        <v>1575</v>
      </c>
      <c r="H189" s="3" t="s">
        <v>1269</v>
      </c>
      <c r="I189" s="2" t="s">
        <v>1268</v>
      </c>
      <c r="J189" s="2" t="str">
        <f t="shared" si="6"/>
        <v>5002 WM+ BGG 338-340 Nguyễn Thị Lưu</v>
      </c>
      <c r="K189" s="2" t="s">
        <v>951</v>
      </c>
      <c r="L189" s="2" t="s">
        <v>1539</v>
      </c>
      <c r="M189" s="2">
        <v>1</v>
      </c>
      <c r="N189" s="2">
        <v>111058</v>
      </c>
      <c r="O189" s="2">
        <f>N189*M189</f>
        <v>111058</v>
      </c>
      <c r="P189" s="2">
        <f t="shared" si="7"/>
        <v>8885</v>
      </c>
      <c r="Q189" s="2">
        <f t="shared" si="8"/>
        <v>119943</v>
      </c>
    </row>
    <row r="190" spans="1:17">
      <c r="A190" s="2">
        <f>MATCH(B190,Data!B:B,0)</f>
        <v>110</v>
      </c>
      <c r="B190" s="3" t="s">
        <v>975</v>
      </c>
      <c r="C190" s="3" t="s">
        <v>1528</v>
      </c>
      <c r="D190" s="44">
        <v>45889</v>
      </c>
      <c r="E190" s="44" t="str">
        <f>VLOOKUP(B190,Data!$B:$G,6,0)</f>
        <v>00407296</v>
      </c>
      <c r="F190" s="3" t="str">
        <f>VLOOKUP(B190,Data!$B:$M,12,0)</f>
        <v>0104918404-002</v>
      </c>
      <c r="G190" s="3" t="s">
        <v>1548</v>
      </c>
      <c r="H190" s="3" t="s">
        <v>974</v>
      </c>
      <c r="I190" s="2" t="s">
        <v>973</v>
      </c>
      <c r="J190" s="2" t="str">
        <f t="shared" si="6"/>
        <v>4136 WM+ HNI 30 Phạm Văn Đồng</v>
      </c>
      <c r="K190" s="2" t="s">
        <v>951</v>
      </c>
      <c r="L190" s="2" t="s">
        <v>1539</v>
      </c>
      <c r="M190" s="2">
        <v>1</v>
      </c>
      <c r="N190" s="2">
        <v>111058</v>
      </c>
      <c r="O190" s="2">
        <f>N190*M190</f>
        <v>111058</v>
      </c>
      <c r="P190" s="2">
        <f t="shared" si="7"/>
        <v>8885</v>
      </c>
      <c r="Q190" s="2">
        <f t="shared" si="8"/>
        <v>119943</v>
      </c>
    </row>
    <row r="191" spans="1:17">
      <c r="A191" s="2">
        <f>MATCH(B191,Data!B:B,0)</f>
        <v>111</v>
      </c>
      <c r="B191" s="3" t="s">
        <v>1270</v>
      </c>
      <c r="C191" s="3" t="s">
        <v>1528</v>
      </c>
      <c r="D191" s="44">
        <v>45889</v>
      </c>
      <c r="E191" s="44" t="str">
        <f>VLOOKUP(B191,Data!$B:$G,6,0)</f>
        <v>00008276</v>
      </c>
      <c r="F191" s="3" t="str">
        <f>VLOOKUP(B191,Data!$B:$M,12,0)</f>
        <v>0104918404-065</v>
      </c>
      <c r="G191" s="3" t="s">
        <v>1575</v>
      </c>
      <c r="H191" s="3" t="s">
        <v>1269</v>
      </c>
      <c r="I191" s="2" t="s">
        <v>1268</v>
      </c>
      <c r="J191" s="2" t="str">
        <f t="shared" si="6"/>
        <v>5002 WM+ BGG 338-340 Nguyễn Thị Lưu</v>
      </c>
      <c r="K191" s="2" t="s">
        <v>960</v>
      </c>
      <c r="L191" s="2" t="s">
        <v>1529</v>
      </c>
      <c r="M191" s="2">
        <v>1</v>
      </c>
      <c r="N191" s="2">
        <v>55595</v>
      </c>
      <c r="O191" s="2">
        <f>N191*M191</f>
        <v>55595</v>
      </c>
      <c r="P191" s="2">
        <f t="shared" si="7"/>
        <v>4448</v>
      </c>
      <c r="Q191" s="2">
        <f t="shared" si="8"/>
        <v>60043</v>
      </c>
    </row>
    <row r="192" spans="1:17">
      <c r="A192" s="2">
        <f>MATCH(B192,Data!B:B,0)</f>
        <v>112</v>
      </c>
      <c r="B192" s="3" t="s">
        <v>1140</v>
      </c>
      <c r="C192" s="3" t="s">
        <v>1528</v>
      </c>
      <c r="D192" s="44">
        <v>45889</v>
      </c>
      <c r="E192" s="44" t="str">
        <f>VLOOKUP(B192,Data!$B:$G,6,0)</f>
        <v>00027894</v>
      </c>
      <c r="F192" s="3" t="str">
        <f>VLOOKUP(B192,Data!$B:$M,12,0)</f>
        <v>0104918404-020</v>
      </c>
      <c r="G192" s="3" t="s">
        <v>1559</v>
      </c>
      <c r="H192" s="3" t="s">
        <v>1139</v>
      </c>
      <c r="I192" s="2" t="s">
        <v>1138</v>
      </c>
      <c r="J192" s="2" t="str">
        <f t="shared" si="6"/>
        <v>2ARL WM+ THA Kiot 6-7 Chợ Hà Phong</v>
      </c>
      <c r="K192" s="2" t="s">
        <v>951</v>
      </c>
      <c r="L192" s="2" t="s">
        <v>1539</v>
      </c>
      <c r="M192" s="2">
        <v>1</v>
      </c>
      <c r="N192" s="2">
        <v>111058</v>
      </c>
      <c r="O192" s="2">
        <f>N192*M192</f>
        <v>111058</v>
      </c>
      <c r="P192" s="2">
        <f t="shared" si="7"/>
        <v>8885</v>
      </c>
      <c r="Q192" s="2">
        <f t="shared" si="8"/>
        <v>119943</v>
      </c>
    </row>
    <row r="193" spans="1:17">
      <c r="A193" s="2">
        <f>MATCH(B193,Data!B:B,0)</f>
        <v>113</v>
      </c>
      <c r="B193" s="3" t="s">
        <v>1127</v>
      </c>
      <c r="C193" s="3" t="s">
        <v>1535</v>
      </c>
      <c r="D193" s="44">
        <v>45889</v>
      </c>
      <c r="E193" s="44" t="str">
        <f>VLOOKUP(B193,Data!$B:$G,6,0)</f>
        <v>00066896</v>
      </c>
      <c r="F193" s="3" t="str">
        <f>VLOOKUP(B193,Data!$B:$M,12,0)</f>
        <v>0104918404-009</v>
      </c>
      <c r="G193" s="3" t="s">
        <v>1547</v>
      </c>
      <c r="H193" s="3" t="s">
        <v>1126</v>
      </c>
      <c r="I193" s="2" t="s">
        <v>1125</v>
      </c>
      <c r="J193" s="2" t="str">
        <f t="shared" si="6"/>
        <v>2AYQ WM+ DNG 150A Dũng Sĩ Thanh Khê</v>
      </c>
      <c r="K193" s="2" t="s">
        <v>951</v>
      </c>
      <c r="L193" s="2" t="s">
        <v>1539</v>
      </c>
      <c r="M193" s="2">
        <v>1</v>
      </c>
      <c r="N193" s="2">
        <v>111058</v>
      </c>
      <c r="O193" s="2">
        <f>N193*M193</f>
        <v>111058</v>
      </c>
      <c r="P193" s="2">
        <f t="shared" si="7"/>
        <v>8885</v>
      </c>
      <c r="Q193" s="2">
        <f t="shared" si="8"/>
        <v>119943</v>
      </c>
    </row>
    <row r="194" spans="1:17">
      <c r="A194" s="2">
        <f>MATCH(B194,Data!B:B,0)</f>
        <v>114</v>
      </c>
      <c r="B194" s="3" t="s">
        <v>1128</v>
      </c>
      <c r="C194" s="3" t="s">
        <v>1528</v>
      </c>
      <c r="D194" s="44">
        <v>45889</v>
      </c>
      <c r="E194" s="44" t="str">
        <f>VLOOKUP(B194,Data!$B:$G,6,0)</f>
        <v>00027896</v>
      </c>
      <c r="F194" s="3" t="str">
        <f>VLOOKUP(B194,Data!$B:$M,12,0)</f>
        <v>0104918404-020</v>
      </c>
      <c r="G194" s="3" t="s">
        <v>1559</v>
      </c>
      <c r="H194" s="3" t="s">
        <v>1112</v>
      </c>
      <c r="I194" s="2" t="s">
        <v>1111</v>
      </c>
      <c r="J194" s="2" t="str">
        <f t="shared" si="6"/>
        <v>2A34 WM+ THA Chợ Già, Hoằng Hóa</v>
      </c>
      <c r="K194" s="2" t="s">
        <v>960</v>
      </c>
      <c r="L194" s="2" t="s">
        <v>1529</v>
      </c>
      <c r="M194" s="2">
        <v>4</v>
      </c>
      <c r="N194" s="2">
        <v>55595</v>
      </c>
      <c r="O194" s="2">
        <f>N194*M194</f>
        <v>222380</v>
      </c>
      <c r="P194" s="2">
        <f t="shared" si="7"/>
        <v>17790</v>
      </c>
      <c r="Q194" s="2">
        <f t="shared" si="8"/>
        <v>240170</v>
      </c>
    </row>
    <row r="195" spans="1:17">
      <c r="A195" s="2">
        <f>MATCH(B195,Data!B:B,0)</f>
        <v>114</v>
      </c>
      <c r="B195" s="3" t="s">
        <v>1128</v>
      </c>
      <c r="C195" s="3" t="s">
        <v>1528</v>
      </c>
      <c r="D195" s="44">
        <v>45889</v>
      </c>
      <c r="E195" s="44" t="str">
        <f>VLOOKUP(B195,Data!$B:$G,6,0)</f>
        <v>00027896</v>
      </c>
      <c r="F195" s="3" t="str">
        <f>VLOOKUP(B195,Data!$B:$M,12,0)</f>
        <v>0104918404-020</v>
      </c>
      <c r="G195" s="3" t="s">
        <v>1559</v>
      </c>
      <c r="H195" s="3" t="s">
        <v>1112</v>
      </c>
      <c r="I195" s="2" t="s">
        <v>1111</v>
      </c>
      <c r="J195" s="2" t="str">
        <f t="shared" ref="J195:J258" si="9">H195&amp;" "&amp;I195</f>
        <v>2A34 WM+ THA Chợ Già, Hoằng Hóa</v>
      </c>
      <c r="K195" s="2" t="s">
        <v>955</v>
      </c>
      <c r="L195" s="2" t="s">
        <v>1537</v>
      </c>
      <c r="M195" s="2">
        <v>2</v>
      </c>
      <c r="N195" s="2">
        <v>46000</v>
      </c>
      <c r="O195" s="2">
        <f>N195*M195</f>
        <v>92000</v>
      </c>
      <c r="P195" s="2">
        <f t="shared" ref="P195:P258" si="10">ROUND(O195*0.08,0)</f>
        <v>7360</v>
      </c>
      <c r="Q195" s="2">
        <f t="shared" ref="Q195:Q258" si="11">O195+P195</f>
        <v>99360</v>
      </c>
    </row>
    <row r="196" spans="1:17">
      <c r="A196" s="2">
        <f>MATCH(B196,Data!B:B,0)</f>
        <v>115</v>
      </c>
      <c r="B196" s="3" t="s">
        <v>1121</v>
      </c>
      <c r="C196" s="3" t="s">
        <v>1528</v>
      </c>
      <c r="D196" s="44">
        <v>45889</v>
      </c>
      <c r="E196" s="44" t="str">
        <f>VLOOKUP(B196,Data!$B:$G,6,0)</f>
        <v>00027897</v>
      </c>
      <c r="F196" s="3" t="str">
        <f>VLOOKUP(B196,Data!$B:$M,12,0)</f>
        <v>0104918404-020</v>
      </c>
      <c r="G196" s="3" t="s">
        <v>1559</v>
      </c>
      <c r="H196" s="3" t="s">
        <v>1112</v>
      </c>
      <c r="I196" s="2" t="s">
        <v>1111</v>
      </c>
      <c r="J196" s="2" t="str">
        <f t="shared" si="9"/>
        <v>2A34 WM+ THA Chợ Già, Hoằng Hóa</v>
      </c>
      <c r="K196" s="2" t="s">
        <v>955</v>
      </c>
      <c r="L196" s="2" t="s">
        <v>1537</v>
      </c>
      <c r="M196" s="2">
        <v>2</v>
      </c>
      <c r="N196" s="2">
        <v>46000</v>
      </c>
      <c r="O196" s="2">
        <f>N196*M196</f>
        <v>92000</v>
      </c>
      <c r="P196" s="2">
        <f t="shared" si="10"/>
        <v>7360</v>
      </c>
      <c r="Q196" s="2">
        <f t="shared" si="11"/>
        <v>99360</v>
      </c>
    </row>
    <row r="197" spans="1:17">
      <c r="A197" s="2">
        <f>MATCH(B197,Data!B:B,0)</f>
        <v>116</v>
      </c>
      <c r="B197" s="3" t="s">
        <v>1293</v>
      </c>
      <c r="C197" s="3" t="s">
        <v>1528</v>
      </c>
      <c r="D197" s="44">
        <v>45889</v>
      </c>
      <c r="E197" s="44" t="str">
        <f>VLOOKUP(B197,Data!$B:$G,6,0)</f>
        <v>00406384</v>
      </c>
      <c r="F197" s="3" t="str">
        <f>VLOOKUP(B197,Data!$B:$M,12,0)</f>
        <v>0104918404-002</v>
      </c>
      <c r="G197" s="3" t="s">
        <v>1548</v>
      </c>
      <c r="H197" s="3" t="s">
        <v>1292</v>
      </c>
      <c r="I197" s="2" t="s">
        <v>1291</v>
      </c>
      <c r="J197" s="2" t="str">
        <f t="shared" si="9"/>
        <v>2430 WM+ HNI 17B Đoàn Thị Điểm</v>
      </c>
      <c r="K197" s="2" t="s">
        <v>951</v>
      </c>
      <c r="L197" s="2" t="s">
        <v>1539</v>
      </c>
      <c r="M197" s="2">
        <v>2</v>
      </c>
      <c r="N197" s="2">
        <v>111058</v>
      </c>
      <c r="O197" s="2">
        <f>N197*M197</f>
        <v>222116</v>
      </c>
      <c r="P197" s="2">
        <f t="shared" si="10"/>
        <v>17769</v>
      </c>
      <c r="Q197" s="2">
        <f t="shared" si="11"/>
        <v>239885</v>
      </c>
    </row>
    <row r="198" spans="1:17">
      <c r="A198" s="2">
        <f>MATCH(B198,Data!B:B,0)</f>
        <v>117</v>
      </c>
      <c r="B198" s="3" t="s">
        <v>1389</v>
      </c>
      <c r="C198" s="3" t="s">
        <v>1528</v>
      </c>
      <c r="D198" s="44">
        <v>45889</v>
      </c>
      <c r="E198" s="44" t="str">
        <f>VLOOKUP(B198,Data!$B:$G,6,0)</f>
        <v>00039419</v>
      </c>
      <c r="F198" s="3" t="str">
        <f>VLOOKUP(B198,Data!$B:$M,12,0)</f>
        <v>0104918404-007</v>
      </c>
      <c r="G198" s="3" t="s">
        <v>1527</v>
      </c>
      <c r="H198" s="3" t="s">
        <v>1388</v>
      </c>
      <c r="I198" s="2" t="s">
        <v>1387</v>
      </c>
      <c r="J198" s="2" t="str">
        <f t="shared" si="9"/>
        <v>5210 WM+ QNH Tổ 52 khu 5 P Cửa Ông</v>
      </c>
      <c r="K198" s="2" t="s">
        <v>951</v>
      </c>
      <c r="L198" s="2" t="s">
        <v>1539</v>
      </c>
      <c r="M198" s="2">
        <v>1</v>
      </c>
      <c r="N198" s="2">
        <v>111058</v>
      </c>
      <c r="O198" s="2">
        <f>N198*M198</f>
        <v>111058</v>
      </c>
      <c r="P198" s="2">
        <f t="shared" si="10"/>
        <v>8885</v>
      </c>
      <c r="Q198" s="2">
        <f t="shared" si="11"/>
        <v>119943</v>
      </c>
    </row>
    <row r="199" spans="1:17">
      <c r="A199" s="2">
        <f>MATCH(B199,Data!B:B,0)</f>
        <v>118</v>
      </c>
      <c r="B199" s="3" t="s">
        <v>1426</v>
      </c>
      <c r="C199" s="3" t="s">
        <v>1528</v>
      </c>
      <c r="D199" s="44">
        <v>45889</v>
      </c>
      <c r="E199" s="44" t="str">
        <f>VLOOKUP(B199,Data!$B:$G,6,0)</f>
        <v>00405929</v>
      </c>
      <c r="F199" s="3" t="str">
        <f>VLOOKUP(B199,Data!$B:$M,12,0)</f>
        <v>0104918404-002</v>
      </c>
      <c r="G199" s="3" t="s">
        <v>1548</v>
      </c>
      <c r="H199" s="3" t="s">
        <v>1425</v>
      </c>
      <c r="I199" s="2" t="s">
        <v>1424</v>
      </c>
      <c r="J199" s="2" t="str">
        <f t="shared" si="9"/>
        <v>2AXL WM+ HNI Thôn Thượng, Phùng Xá</v>
      </c>
      <c r="K199" s="2" t="s">
        <v>951</v>
      </c>
      <c r="L199" s="2" t="s">
        <v>1539</v>
      </c>
      <c r="M199" s="2">
        <v>2</v>
      </c>
      <c r="N199" s="2">
        <v>111058</v>
      </c>
      <c r="O199" s="2">
        <f>N199*M199</f>
        <v>222116</v>
      </c>
      <c r="P199" s="2">
        <f t="shared" si="10"/>
        <v>17769</v>
      </c>
      <c r="Q199" s="2">
        <f t="shared" si="11"/>
        <v>239885</v>
      </c>
    </row>
    <row r="200" spans="1:17">
      <c r="A200" s="2">
        <f>MATCH(B200,Data!B:B,0)</f>
        <v>118</v>
      </c>
      <c r="B200" s="3" t="s">
        <v>1426</v>
      </c>
      <c r="C200" s="3" t="s">
        <v>1528</v>
      </c>
      <c r="D200" s="44">
        <v>45889</v>
      </c>
      <c r="E200" s="44" t="str">
        <f>VLOOKUP(B200,Data!$B:$G,6,0)</f>
        <v>00405929</v>
      </c>
      <c r="F200" s="3" t="str">
        <f>VLOOKUP(B200,Data!$B:$M,12,0)</f>
        <v>0104918404-002</v>
      </c>
      <c r="G200" s="3" t="s">
        <v>1548</v>
      </c>
      <c r="H200" s="3" t="s">
        <v>1425</v>
      </c>
      <c r="I200" s="2" t="s">
        <v>1424</v>
      </c>
      <c r="J200" s="2" t="str">
        <f t="shared" si="9"/>
        <v>2AXL WM+ HNI Thôn Thượng, Phùng Xá</v>
      </c>
      <c r="K200" s="2" t="s">
        <v>955</v>
      </c>
      <c r="L200" s="2" t="s">
        <v>1537</v>
      </c>
      <c r="M200" s="2">
        <v>1</v>
      </c>
      <c r="N200" s="2">
        <v>46000</v>
      </c>
      <c r="O200" s="2">
        <f>N200*M200</f>
        <v>46000</v>
      </c>
      <c r="P200" s="2">
        <f t="shared" si="10"/>
        <v>3680</v>
      </c>
      <c r="Q200" s="2">
        <f t="shared" si="11"/>
        <v>49680</v>
      </c>
    </row>
    <row r="201" spans="1:17">
      <c r="A201" s="2">
        <f>MATCH(B201,Data!B:B,0)</f>
        <v>119</v>
      </c>
      <c r="B201" s="3" t="s">
        <v>1181</v>
      </c>
      <c r="C201" s="3" t="s">
        <v>1528</v>
      </c>
      <c r="D201" s="44">
        <v>45889</v>
      </c>
      <c r="E201" s="44" t="str">
        <f>VLOOKUP(B201,Data!$B:$G,6,0)</f>
        <v>00406731</v>
      </c>
      <c r="F201" s="3" t="str">
        <f>VLOOKUP(B201,Data!$B:$M,12,0)</f>
        <v>0104918404-002</v>
      </c>
      <c r="G201" s="3" t="s">
        <v>1548</v>
      </c>
      <c r="H201" s="3" t="s">
        <v>1180</v>
      </c>
      <c r="I201" s="2" t="s">
        <v>1179</v>
      </c>
      <c r="J201" s="2" t="str">
        <f t="shared" si="9"/>
        <v>2AQV WIN HNI TM01-29 Vinhomes West Point</v>
      </c>
      <c r="K201" s="2" t="s">
        <v>965</v>
      </c>
      <c r="L201" s="2" t="s">
        <v>1546</v>
      </c>
      <c r="M201" s="2">
        <v>3</v>
      </c>
      <c r="N201" s="2">
        <v>74250</v>
      </c>
      <c r="O201" s="2">
        <f>N201*M201</f>
        <v>222750</v>
      </c>
      <c r="P201" s="2">
        <f t="shared" si="10"/>
        <v>17820</v>
      </c>
      <c r="Q201" s="2">
        <f t="shared" si="11"/>
        <v>240570</v>
      </c>
    </row>
    <row r="202" spans="1:17">
      <c r="A202" s="2">
        <f>MATCH(B202,Data!B:B,0)</f>
        <v>120</v>
      </c>
      <c r="B202" s="3" t="s">
        <v>1213</v>
      </c>
      <c r="C202" s="3" t="s">
        <v>1528</v>
      </c>
      <c r="D202" s="44">
        <v>45889</v>
      </c>
      <c r="E202" s="44" t="str">
        <f>VLOOKUP(B202,Data!$B:$G,6,0)</f>
        <v>00031775</v>
      </c>
      <c r="F202" s="3" t="str">
        <f>VLOOKUP(B202,Data!$B:$M,12,0)</f>
        <v>0104918404-058</v>
      </c>
      <c r="G202" s="3" t="s">
        <v>1544</v>
      </c>
      <c r="H202" s="3" t="s">
        <v>1205</v>
      </c>
      <c r="I202" s="2" t="s">
        <v>1204</v>
      </c>
      <c r="J202" s="2" t="str">
        <f t="shared" si="9"/>
        <v>6110 WM+ NAN CT1B Quang Trung</v>
      </c>
      <c r="K202" s="2" t="s">
        <v>959</v>
      </c>
      <c r="L202" s="2" t="s">
        <v>1536</v>
      </c>
      <c r="M202" s="2">
        <v>2</v>
      </c>
      <c r="N202" s="2">
        <v>70950</v>
      </c>
      <c r="O202" s="2">
        <f>N202*M202</f>
        <v>141900</v>
      </c>
      <c r="P202" s="2">
        <f t="shared" si="10"/>
        <v>11352</v>
      </c>
      <c r="Q202" s="2">
        <f t="shared" si="11"/>
        <v>153252</v>
      </c>
    </row>
    <row r="203" spans="1:17">
      <c r="A203" s="2">
        <f>MATCH(B203,Data!B:B,0)</f>
        <v>121</v>
      </c>
      <c r="B203" s="3" t="s">
        <v>1143</v>
      </c>
      <c r="C203" s="3" t="s">
        <v>1528</v>
      </c>
      <c r="D203" s="44">
        <v>45889</v>
      </c>
      <c r="E203" s="44" t="str">
        <f>VLOOKUP(B203,Data!$B:$G,6,0)</f>
        <v>00406818</v>
      </c>
      <c r="F203" s="3" t="str">
        <f>VLOOKUP(B203,Data!$B:$M,12,0)</f>
        <v>0104918404-002</v>
      </c>
      <c r="G203" s="3" t="s">
        <v>1548</v>
      </c>
      <c r="H203" s="3" t="s">
        <v>1142</v>
      </c>
      <c r="I203" s="2" t="s">
        <v>1141</v>
      </c>
      <c r="J203" s="2" t="str">
        <f t="shared" si="9"/>
        <v>5266 WM+ HNI Khu 14 Thôn Yên Nhân</v>
      </c>
      <c r="K203" s="2" t="s">
        <v>951</v>
      </c>
      <c r="L203" s="2" t="s">
        <v>1539</v>
      </c>
      <c r="M203" s="2">
        <v>2</v>
      </c>
      <c r="N203" s="2">
        <v>111058</v>
      </c>
      <c r="O203" s="2">
        <f>N203*M203</f>
        <v>222116</v>
      </c>
      <c r="P203" s="2">
        <f t="shared" si="10"/>
        <v>17769</v>
      </c>
      <c r="Q203" s="2">
        <f t="shared" si="11"/>
        <v>239885</v>
      </c>
    </row>
    <row r="204" spans="1:17">
      <c r="A204" s="2">
        <f>MATCH(B204,Data!B:B,0)</f>
        <v>122</v>
      </c>
      <c r="B204" s="3" t="s">
        <v>1258</v>
      </c>
      <c r="C204" s="3" t="s">
        <v>1528</v>
      </c>
      <c r="D204" s="44">
        <v>45889</v>
      </c>
      <c r="E204" s="44" t="str">
        <f>VLOOKUP(B204,Data!$B:$G,6,0)</f>
        <v>00406476</v>
      </c>
      <c r="F204" s="3" t="str">
        <f>VLOOKUP(B204,Data!$B:$M,12,0)</f>
        <v>0104918404-002</v>
      </c>
      <c r="G204" s="3" t="s">
        <v>1548</v>
      </c>
      <c r="H204" s="3" t="s">
        <v>1257</v>
      </c>
      <c r="I204" s="2" t="s">
        <v>1256</v>
      </c>
      <c r="J204" s="2" t="str">
        <f t="shared" si="9"/>
        <v>2AWK WM+ HNI Ngự Tiền, Thanh Lâm</v>
      </c>
      <c r="K204" s="2" t="s">
        <v>955</v>
      </c>
      <c r="L204" s="2" t="s">
        <v>1537</v>
      </c>
      <c r="M204" s="2">
        <v>1</v>
      </c>
      <c r="N204" s="2">
        <v>46000</v>
      </c>
      <c r="O204" s="2">
        <f>N204*M204</f>
        <v>46000</v>
      </c>
      <c r="P204" s="2">
        <f t="shared" si="10"/>
        <v>3680</v>
      </c>
      <c r="Q204" s="2">
        <f t="shared" si="11"/>
        <v>49680</v>
      </c>
    </row>
    <row r="205" spans="1:17">
      <c r="A205" s="2">
        <f>MATCH(B205,Data!B:B,0)</f>
        <v>123</v>
      </c>
      <c r="B205" s="3" t="s">
        <v>1380</v>
      </c>
      <c r="C205" s="3" t="s">
        <v>1535</v>
      </c>
      <c r="D205" s="44">
        <v>45889</v>
      </c>
      <c r="E205" s="44" t="str">
        <f>VLOOKUP(B205,Data!$B:$G,6,0)</f>
        <v>00004727</v>
      </c>
      <c r="F205" s="3" t="str">
        <f>VLOOKUP(B205,Data!$B:$M,12,0)</f>
        <v>0104918404-063</v>
      </c>
      <c r="G205" s="3" t="s">
        <v>1759</v>
      </c>
      <c r="H205" s="3" t="s">
        <v>1379</v>
      </c>
      <c r="I205" s="2" t="s">
        <v>1378</v>
      </c>
      <c r="J205" s="2" t="str">
        <f t="shared" si="9"/>
        <v>6885 WM+ TGG 489 Quốc lộ 50</v>
      </c>
      <c r="K205" s="2" t="s">
        <v>1079</v>
      </c>
      <c r="L205" s="2" t="s">
        <v>1532</v>
      </c>
      <c r="M205" s="2">
        <v>1</v>
      </c>
      <c r="N205" s="2">
        <v>49500</v>
      </c>
      <c r="O205" s="2">
        <f>N205*M205</f>
        <v>49500</v>
      </c>
      <c r="P205" s="2">
        <f t="shared" si="10"/>
        <v>3960</v>
      </c>
      <c r="Q205" s="2">
        <f t="shared" si="11"/>
        <v>53460</v>
      </c>
    </row>
    <row r="206" spans="1:17">
      <c r="A206" s="2">
        <f>MATCH(B206,Data!B:B,0)</f>
        <v>123</v>
      </c>
      <c r="B206" s="3" t="s">
        <v>1380</v>
      </c>
      <c r="C206" s="3" t="s">
        <v>1535</v>
      </c>
      <c r="D206" s="44">
        <v>45889</v>
      </c>
      <c r="E206" s="44" t="str">
        <f>VLOOKUP(B206,Data!$B:$G,6,0)</f>
        <v>00004727</v>
      </c>
      <c r="F206" s="3" t="str">
        <f>VLOOKUP(B206,Data!$B:$M,12,0)</f>
        <v>0104918404-063</v>
      </c>
      <c r="G206" s="3" t="s">
        <v>1759</v>
      </c>
      <c r="H206" s="3" t="s">
        <v>1379</v>
      </c>
      <c r="I206" s="2" t="s">
        <v>1378</v>
      </c>
      <c r="J206" s="2" t="str">
        <f t="shared" si="9"/>
        <v>6885 WM+ TGG 489 Quốc lộ 50</v>
      </c>
      <c r="K206" s="2" t="s">
        <v>959</v>
      </c>
      <c r="L206" s="2" t="s">
        <v>1536</v>
      </c>
      <c r="M206" s="2">
        <v>4</v>
      </c>
      <c r="N206" s="2">
        <v>70950</v>
      </c>
      <c r="O206" s="2">
        <f>N206*M206</f>
        <v>283800</v>
      </c>
      <c r="P206" s="2">
        <f t="shared" si="10"/>
        <v>22704</v>
      </c>
      <c r="Q206" s="2">
        <f t="shared" si="11"/>
        <v>306504</v>
      </c>
    </row>
    <row r="207" spans="1:17">
      <c r="A207" s="2">
        <f>MATCH(B207,Data!B:B,0)</f>
        <v>123</v>
      </c>
      <c r="B207" s="3" t="s">
        <v>1380</v>
      </c>
      <c r="C207" s="3" t="s">
        <v>1535</v>
      </c>
      <c r="D207" s="44">
        <v>45889</v>
      </c>
      <c r="E207" s="44" t="str">
        <f>VLOOKUP(B207,Data!$B:$G,6,0)</f>
        <v>00004727</v>
      </c>
      <c r="F207" s="3" t="str">
        <f>VLOOKUP(B207,Data!$B:$M,12,0)</f>
        <v>0104918404-063</v>
      </c>
      <c r="G207" s="3" t="s">
        <v>1759</v>
      </c>
      <c r="H207" s="3" t="s">
        <v>1379</v>
      </c>
      <c r="I207" s="2" t="s">
        <v>1378</v>
      </c>
      <c r="J207" s="2" t="str">
        <f t="shared" si="9"/>
        <v>6885 WM+ TGG 489 Quốc lộ 50</v>
      </c>
      <c r="K207" s="2" t="s">
        <v>981</v>
      </c>
      <c r="L207" s="2" t="s">
        <v>1538</v>
      </c>
      <c r="M207" s="2">
        <v>4</v>
      </c>
      <c r="N207" s="2">
        <v>50182</v>
      </c>
      <c r="O207" s="2">
        <f>N207*M207</f>
        <v>200728</v>
      </c>
      <c r="P207" s="2">
        <f t="shared" si="10"/>
        <v>16058</v>
      </c>
      <c r="Q207" s="2">
        <f t="shared" si="11"/>
        <v>216786</v>
      </c>
    </row>
    <row r="208" spans="1:17">
      <c r="A208" s="2">
        <f>MATCH(B208,Data!B:B,0)</f>
        <v>124</v>
      </c>
      <c r="B208" s="3" t="s">
        <v>1088</v>
      </c>
      <c r="C208" s="3" t="s">
        <v>1528</v>
      </c>
      <c r="D208" s="44">
        <v>45889</v>
      </c>
      <c r="E208" s="44" t="str">
        <f>VLOOKUP(B208,Data!$B:$G,6,0)</f>
        <v>00406986</v>
      </c>
      <c r="F208" s="3" t="str">
        <f>VLOOKUP(B208,Data!$B:$M,12,0)</f>
        <v>0104918404-002</v>
      </c>
      <c r="G208" s="3" t="s">
        <v>1548</v>
      </c>
      <c r="H208" s="3" t="s">
        <v>1087</v>
      </c>
      <c r="I208" s="2" t="s">
        <v>1086</v>
      </c>
      <c r="J208" s="2" t="str">
        <f t="shared" si="9"/>
        <v>3477 WM+ HNI 228 Vĩnh Hưng</v>
      </c>
      <c r="K208" s="2" t="s">
        <v>959</v>
      </c>
      <c r="L208" s="2" t="s">
        <v>1536</v>
      </c>
      <c r="M208" s="2">
        <v>2</v>
      </c>
      <c r="N208" s="2">
        <v>70950</v>
      </c>
      <c r="O208" s="2">
        <f>N208*M208</f>
        <v>141900</v>
      </c>
      <c r="P208" s="2">
        <f t="shared" si="10"/>
        <v>11352</v>
      </c>
      <c r="Q208" s="2">
        <f t="shared" si="11"/>
        <v>153252</v>
      </c>
    </row>
    <row r="209" spans="1:17">
      <c r="A209" s="2">
        <f>MATCH(B209,Data!B:B,0)</f>
        <v>125</v>
      </c>
      <c r="B209" s="3" t="s">
        <v>1448</v>
      </c>
      <c r="C209" s="3" t="s">
        <v>1528</v>
      </c>
      <c r="D209" s="44">
        <v>45889</v>
      </c>
      <c r="E209" s="44" t="str">
        <f>VLOOKUP(B209,Data!$B:$G,6,0)</f>
        <v>00405839</v>
      </c>
      <c r="F209" s="3" t="str">
        <f>VLOOKUP(B209,Data!$B:$M,12,0)</f>
        <v>0104918404-002</v>
      </c>
      <c r="G209" s="3" t="s">
        <v>1548</v>
      </c>
      <c r="H209" s="3" t="s">
        <v>1447</v>
      </c>
      <c r="I209" s="2" t="s">
        <v>1446</v>
      </c>
      <c r="J209" s="2" t="str">
        <f t="shared" si="9"/>
        <v>3876 WM+ HNI Thôn Đoài, Kim Nỗ</v>
      </c>
      <c r="K209" s="2" t="s">
        <v>965</v>
      </c>
      <c r="L209" s="2" t="s">
        <v>1546</v>
      </c>
      <c r="M209" s="2">
        <v>1</v>
      </c>
      <c r="N209" s="2">
        <v>74250</v>
      </c>
      <c r="O209" s="2">
        <f>N209*M209</f>
        <v>74250</v>
      </c>
      <c r="P209" s="2">
        <f t="shared" si="10"/>
        <v>5940</v>
      </c>
      <c r="Q209" s="2">
        <f t="shared" si="11"/>
        <v>80190</v>
      </c>
    </row>
    <row r="210" spans="1:17">
      <c r="A210" s="2">
        <f>MATCH(B210,Data!B:B,0)</f>
        <v>125</v>
      </c>
      <c r="B210" s="3" t="s">
        <v>1448</v>
      </c>
      <c r="C210" s="3" t="s">
        <v>1528</v>
      </c>
      <c r="D210" s="44">
        <v>45889</v>
      </c>
      <c r="E210" s="44" t="str">
        <f>VLOOKUP(B210,Data!$B:$G,6,0)</f>
        <v>00405839</v>
      </c>
      <c r="F210" s="3" t="str">
        <f>VLOOKUP(B210,Data!$B:$M,12,0)</f>
        <v>0104918404-002</v>
      </c>
      <c r="G210" s="3" t="s">
        <v>1548</v>
      </c>
      <c r="H210" s="3" t="s">
        <v>1447</v>
      </c>
      <c r="I210" s="2" t="s">
        <v>1446</v>
      </c>
      <c r="J210" s="2" t="str">
        <f t="shared" si="9"/>
        <v>3876 WM+ HNI Thôn Đoài, Kim Nỗ</v>
      </c>
      <c r="K210" s="2" t="s">
        <v>981</v>
      </c>
      <c r="L210" s="2" t="s">
        <v>1538</v>
      </c>
      <c r="M210" s="2">
        <v>2</v>
      </c>
      <c r="N210" s="2">
        <v>50182</v>
      </c>
      <c r="O210" s="2">
        <f>N210*M210</f>
        <v>100364</v>
      </c>
      <c r="P210" s="2">
        <f t="shared" si="10"/>
        <v>8029</v>
      </c>
      <c r="Q210" s="2">
        <f t="shared" si="11"/>
        <v>108393</v>
      </c>
    </row>
    <row r="211" spans="1:17">
      <c r="A211" s="2">
        <f>MATCH(B211,Data!B:B,0)</f>
        <v>126</v>
      </c>
      <c r="B211" s="3" t="s">
        <v>1255</v>
      </c>
      <c r="C211" s="3" t="s">
        <v>1528</v>
      </c>
      <c r="D211" s="44">
        <v>45889</v>
      </c>
      <c r="E211" s="44" t="str">
        <f>VLOOKUP(B211,Data!$B:$G,6,0)</f>
        <v>00406482</v>
      </c>
      <c r="F211" s="3" t="str">
        <f>VLOOKUP(B211,Data!$B:$M,12,0)</f>
        <v>0104918404-002</v>
      </c>
      <c r="G211" s="3" t="s">
        <v>1548</v>
      </c>
      <c r="H211" s="3" t="s">
        <v>1254</v>
      </c>
      <c r="I211" s="2" t="s">
        <v>1253</v>
      </c>
      <c r="J211" s="2" t="str">
        <f t="shared" si="9"/>
        <v>4583 WM+ HNI 38 Ngô Quyền</v>
      </c>
      <c r="K211" s="2" t="s">
        <v>981</v>
      </c>
      <c r="L211" s="2" t="s">
        <v>1538</v>
      </c>
      <c r="M211" s="2">
        <v>2</v>
      </c>
      <c r="N211" s="2">
        <v>50182</v>
      </c>
      <c r="O211" s="2">
        <f>N211*M211</f>
        <v>100364</v>
      </c>
      <c r="P211" s="2">
        <f t="shared" si="10"/>
        <v>8029</v>
      </c>
      <c r="Q211" s="2">
        <f t="shared" si="11"/>
        <v>108393</v>
      </c>
    </row>
    <row r="212" spans="1:17">
      <c r="A212" s="2">
        <f>MATCH(B212,Data!B:B,0)</f>
        <v>126</v>
      </c>
      <c r="B212" s="3" t="s">
        <v>1255</v>
      </c>
      <c r="C212" s="3" t="s">
        <v>1528</v>
      </c>
      <c r="D212" s="44">
        <v>45889</v>
      </c>
      <c r="E212" s="44" t="str">
        <f>VLOOKUP(B212,Data!$B:$G,6,0)</f>
        <v>00406482</v>
      </c>
      <c r="F212" s="3" t="str">
        <f>VLOOKUP(B212,Data!$B:$M,12,0)</f>
        <v>0104918404-002</v>
      </c>
      <c r="G212" s="3" t="s">
        <v>1548</v>
      </c>
      <c r="H212" s="3" t="s">
        <v>1254</v>
      </c>
      <c r="I212" s="2" t="s">
        <v>1253</v>
      </c>
      <c r="J212" s="2" t="str">
        <f t="shared" si="9"/>
        <v>4583 WM+ HNI 38 Ngô Quyền</v>
      </c>
      <c r="K212" s="2" t="s">
        <v>959</v>
      </c>
      <c r="L212" s="2" t="s">
        <v>1536</v>
      </c>
      <c r="M212" s="2">
        <v>1</v>
      </c>
      <c r="N212" s="2">
        <v>70950</v>
      </c>
      <c r="O212" s="2">
        <f>N212*M212</f>
        <v>70950</v>
      </c>
      <c r="P212" s="2">
        <f t="shared" si="10"/>
        <v>5676</v>
      </c>
      <c r="Q212" s="2">
        <f t="shared" si="11"/>
        <v>76626</v>
      </c>
    </row>
    <row r="213" spans="1:17">
      <c r="A213" s="2">
        <f>MATCH(B213,Data!B:B,0)</f>
        <v>127</v>
      </c>
      <c r="B213" s="3" t="s">
        <v>1193</v>
      </c>
      <c r="C213" s="3" t="s">
        <v>1535</v>
      </c>
      <c r="D213" s="44">
        <v>45889</v>
      </c>
      <c r="E213" s="44" t="str">
        <f>VLOOKUP(B213,Data!$B:$G,6,0)</f>
        <v>00005465</v>
      </c>
      <c r="F213" s="3" t="str">
        <f>VLOOKUP(B213,Data!$B:$M,12,0)</f>
        <v>0104918404-057</v>
      </c>
      <c r="G213" s="3" t="s">
        <v>1735</v>
      </c>
      <c r="H213" s="3" t="s">
        <v>1192</v>
      </c>
      <c r="I213" s="2" t="s">
        <v>1191</v>
      </c>
      <c r="J213" s="2" t="str">
        <f t="shared" si="9"/>
        <v>2AG2 WM+ KGG Lô A7.08-A7.09 Đường số 27</v>
      </c>
      <c r="K213" s="2" t="s">
        <v>981</v>
      </c>
      <c r="L213" s="2" t="s">
        <v>1538</v>
      </c>
      <c r="M213" s="2">
        <v>1</v>
      </c>
      <c r="N213" s="2">
        <v>50182</v>
      </c>
      <c r="O213" s="2">
        <f>N213*M213</f>
        <v>50182</v>
      </c>
      <c r="P213" s="2">
        <f t="shared" si="10"/>
        <v>4015</v>
      </c>
      <c r="Q213" s="2">
        <f t="shared" si="11"/>
        <v>54197</v>
      </c>
    </row>
    <row r="214" spans="1:17">
      <c r="A214" s="2">
        <f>MATCH(B214,Data!B:B,0)</f>
        <v>128</v>
      </c>
      <c r="B214" s="3" t="s">
        <v>1267</v>
      </c>
      <c r="C214" s="3" t="s">
        <v>1528</v>
      </c>
      <c r="D214" s="44">
        <v>45889</v>
      </c>
      <c r="E214" s="44" t="str">
        <f>VLOOKUP(B214,Data!$B:$G,6,0)</f>
        <v>00011903</v>
      </c>
      <c r="F214" s="3" t="str">
        <f>VLOOKUP(B214,Data!$B:$M,12,0)</f>
        <v>0104918404-044</v>
      </c>
      <c r="G214" s="3" t="s">
        <v>1568</v>
      </c>
      <c r="H214" s="3" t="s">
        <v>1266</v>
      </c>
      <c r="I214" s="2" t="s">
        <v>1265</v>
      </c>
      <c r="J214" s="2" t="str">
        <f t="shared" si="9"/>
        <v>6977 WM+ TBH Vũ Quý, Kiến Xương</v>
      </c>
      <c r="K214" s="2" t="s">
        <v>960</v>
      </c>
      <c r="L214" s="2" t="s">
        <v>1529</v>
      </c>
      <c r="M214" s="2">
        <v>4</v>
      </c>
      <c r="N214" s="2">
        <v>55595</v>
      </c>
      <c r="O214" s="2">
        <f>N214*M214</f>
        <v>222380</v>
      </c>
      <c r="P214" s="2">
        <f t="shared" si="10"/>
        <v>17790</v>
      </c>
      <c r="Q214" s="2">
        <f t="shared" si="11"/>
        <v>240170</v>
      </c>
    </row>
    <row r="215" spans="1:17">
      <c r="A215" s="2">
        <f>MATCH(B215,Data!B:B,0)</f>
        <v>129</v>
      </c>
      <c r="B215" s="3" t="s">
        <v>1117</v>
      </c>
      <c r="C215" s="3" t="s">
        <v>1528</v>
      </c>
      <c r="D215" s="44">
        <v>45889</v>
      </c>
      <c r="E215" s="44" t="str">
        <f>VLOOKUP(B215,Data!$B:$G,6,0)</f>
        <v>00027901</v>
      </c>
      <c r="F215" s="3" t="str">
        <f>VLOOKUP(B215,Data!$B:$M,12,0)</f>
        <v>0104918404-020</v>
      </c>
      <c r="G215" s="3" t="s">
        <v>1559</v>
      </c>
      <c r="H215" s="3" t="s">
        <v>1112</v>
      </c>
      <c r="I215" s="2" t="s">
        <v>1111</v>
      </c>
      <c r="J215" s="2" t="str">
        <f t="shared" si="9"/>
        <v>2A34 WM+ THA Chợ Già, Hoằng Hóa</v>
      </c>
      <c r="K215" s="2" t="s">
        <v>955</v>
      </c>
      <c r="L215" s="2" t="s">
        <v>1537</v>
      </c>
      <c r="M215" s="2">
        <v>1</v>
      </c>
      <c r="N215" s="2">
        <v>46000</v>
      </c>
      <c r="O215" s="2">
        <f>N215*M215</f>
        <v>46000</v>
      </c>
      <c r="P215" s="2">
        <f t="shared" si="10"/>
        <v>3680</v>
      </c>
      <c r="Q215" s="2">
        <f t="shared" si="11"/>
        <v>49680</v>
      </c>
    </row>
    <row r="216" spans="1:17">
      <c r="A216" s="2">
        <f>MATCH(B216,Data!B:B,0)</f>
        <v>130</v>
      </c>
      <c r="B216" s="3" t="s">
        <v>1308</v>
      </c>
      <c r="C216" s="3" t="s">
        <v>1535</v>
      </c>
      <c r="D216" s="44">
        <v>45889</v>
      </c>
      <c r="E216" s="44" t="str">
        <f>VLOOKUP(B216,Data!$B:$G,6,0)</f>
        <v>00132863</v>
      </c>
      <c r="F216" s="3" t="str">
        <f>VLOOKUP(B216,Data!$B:$M,12,0)</f>
        <v>0104918404</v>
      </c>
      <c r="G216" s="3" t="s">
        <v>1534</v>
      </c>
      <c r="H216" s="3" t="s">
        <v>1307</v>
      </c>
      <c r="I216" s="2" t="s">
        <v>1306</v>
      </c>
      <c r="J216" s="2" t="str">
        <f t="shared" si="9"/>
        <v>3964 WM+ HCM 1192 Lê Văn Lương</v>
      </c>
      <c r="K216" s="2" t="s">
        <v>960</v>
      </c>
      <c r="L216" s="2" t="s">
        <v>1529</v>
      </c>
      <c r="M216" s="2">
        <v>3</v>
      </c>
      <c r="N216" s="2">
        <v>55595</v>
      </c>
      <c r="O216" s="2">
        <f>N216*M216</f>
        <v>166785</v>
      </c>
      <c r="P216" s="2">
        <f t="shared" si="10"/>
        <v>13343</v>
      </c>
      <c r="Q216" s="2">
        <f t="shared" si="11"/>
        <v>180128</v>
      </c>
    </row>
    <row r="217" spans="1:17">
      <c r="A217" s="2">
        <f>MATCH(B217,Data!B:B,0)</f>
        <v>130</v>
      </c>
      <c r="B217" s="3" t="s">
        <v>1308</v>
      </c>
      <c r="C217" s="3" t="s">
        <v>1535</v>
      </c>
      <c r="D217" s="44">
        <v>45889</v>
      </c>
      <c r="E217" s="44" t="str">
        <f>VLOOKUP(B217,Data!$B:$G,6,0)</f>
        <v>00132863</v>
      </c>
      <c r="F217" s="3" t="str">
        <f>VLOOKUP(B217,Data!$B:$M,12,0)</f>
        <v>0104918404</v>
      </c>
      <c r="G217" s="3" t="s">
        <v>1534</v>
      </c>
      <c r="H217" s="3" t="s">
        <v>1307</v>
      </c>
      <c r="I217" s="2" t="s">
        <v>1306</v>
      </c>
      <c r="J217" s="2" t="str">
        <f t="shared" si="9"/>
        <v>3964 WM+ HCM 1192 Lê Văn Lương</v>
      </c>
      <c r="K217" s="2" t="s">
        <v>981</v>
      </c>
      <c r="L217" s="2" t="s">
        <v>1538</v>
      </c>
      <c r="M217" s="2">
        <v>2</v>
      </c>
      <c r="N217" s="2">
        <v>50182</v>
      </c>
      <c r="O217" s="2">
        <f>N217*M217</f>
        <v>100364</v>
      </c>
      <c r="P217" s="2">
        <f t="shared" si="10"/>
        <v>8029</v>
      </c>
      <c r="Q217" s="2">
        <f t="shared" si="11"/>
        <v>108393</v>
      </c>
    </row>
    <row r="218" spans="1:17">
      <c r="A218" s="2">
        <f>MATCH(B218,Data!B:B,0)</f>
        <v>130</v>
      </c>
      <c r="B218" s="3" t="s">
        <v>1308</v>
      </c>
      <c r="C218" s="3" t="s">
        <v>1535</v>
      </c>
      <c r="D218" s="44">
        <v>45889</v>
      </c>
      <c r="E218" s="44" t="str">
        <f>VLOOKUP(B218,Data!$B:$G,6,0)</f>
        <v>00132863</v>
      </c>
      <c r="F218" s="3" t="str">
        <f>VLOOKUP(B218,Data!$B:$M,12,0)</f>
        <v>0104918404</v>
      </c>
      <c r="G218" s="3" t="s">
        <v>1534</v>
      </c>
      <c r="H218" s="3" t="s">
        <v>1307</v>
      </c>
      <c r="I218" s="2" t="s">
        <v>1306</v>
      </c>
      <c r="J218" s="2" t="str">
        <f t="shared" si="9"/>
        <v>3964 WM+ HCM 1192 Lê Văn Lương</v>
      </c>
      <c r="K218" s="2" t="s">
        <v>951</v>
      </c>
      <c r="L218" s="2" t="s">
        <v>1539</v>
      </c>
      <c r="M218" s="2">
        <v>2</v>
      </c>
      <c r="N218" s="2">
        <v>111058</v>
      </c>
      <c r="O218" s="2">
        <f>N218*M218</f>
        <v>222116</v>
      </c>
      <c r="P218" s="2">
        <f t="shared" si="10"/>
        <v>17769</v>
      </c>
      <c r="Q218" s="2">
        <f t="shared" si="11"/>
        <v>239885</v>
      </c>
    </row>
    <row r="219" spans="1:17">
      <c r="A219" s="2">
        <f>MATCH(B219,Data!B:B,0)</f>
        <v>131</v>
      </c>
      <c r="B219" s="3" t="s">
        <v>1236</v>
      </c>
      <c r="C219" s="3" t="s">
        <v>1528</v>
      </c>
      <c r="D219" s="44">
        <v>45889</v>
      </c>
      <c r="E219" s="44" t="str">
        <f>VLOOKUP(B219,Data!$B:$G,6,0)</f>
        <v>00406562</v>
      </c>
      <c r="F219" s="3" t="str">
        <f>VLOOKUP(B219,Data!$B:$M,12,0)</f>
        <v>0104918404-002</v>
      </c>
      <c r="G219" s="3" t="s">
        <v>1548</v>
      </c>
      <c r="H219" s="3" t="s">
        <v>1231</v>
      </c>
      <c r="I219" s="2" t="s">
        <v>1230</v>
      </c>
      <c r="J219" s="2" t="str">
        <f t="shared" si="9"/>
        <v>2AXX WM+ HNI Bồng Mạc, Liên Mạc</v>
      </c>
      <c r="K219" s="2" t="s">
        <v>955</v>
      </c>
      <c r="L219" s="2" t="s">
        <v>1537</v>
      </c>
      <c r="M219" s="2">
        <v>3</v>
      </c>
      <c r="N219" s="2">
        <v>46000</v>
      </c>
      <c r="O219" s="2">
        <f>N219*M219</f>
        <v>138000</v>
      </c>
      <c r="P219" s="2">
        <f t="shared" si="10"/>
        <v>11040</v>
      </c>
      <c r="Q219" s="2">
        <f t="shared" si="11"/>
        <v>149040</v>
      </c>
    </row>
    <row r="220" spans="1:17">
      <c r="A220" s="2">
        <f>MATCH(B220,Data!B:B,0)</f>
        <v>132</v>
      </c>
      <c r="B220" s="3" t="s">
        <v>1113</v>
      </c>
      <c r="C220" s="3" t="s">
        <v>1528</v>
      </c>
      <c r="D220" s="44">
        <v>45889</v>
      </c>
      <c r="E220" s="44" t="str">
        <f>VLOOKUP(B220,Data!$B:$G,6,0)</f>
        <v>00027904</v>
      </c>
      <c r="F220" s="3" t="str">
        <f>VLOOKUP(B220,Data!$B:$M,12,0)</f>
        <v>0104918404-020</v>
      </c>
      <c r="G220" s="3" t="s">
        <v>1559</v>
      </c>
      <c r="H220" s="3" t="s">
        <v>1112</v>
      </c>
      <c r="I220" s="2" t="s">
        <v>1111</v>
      </c>
      <c r="J220" s="2" t="str">
        <f t="shared" si="9"/>
        <v>2A34 WM+ THA Chợ Già, Hoằng Hóa</v>
      </c>
      <c r="K220" s="2" t="s">
        <v>981</v>
      </c>
      <c r="L220" s="2" t="s">
        <v>1538</v>
      </c>
      <c r="M220" s="2">
        <v>1</v>
      </c>
      <c r="N220" s="2">
        <v>50182</v>
      </c>
      <c r="O220" s="2">
        <f>N220*M220</f>
        <v>50182</v>
      </c>
      <c r="P220" s="2">
        <f t="shared" si="10"/>
        <v>4015</v>
      </c>
      <c r="Q220" s="2">
        <f t="shared" si="11"/>
        <v>54197</v>
      </c>
    </row>
    <row r="221" spans="1:17">
      <c r="A221" s="2">
        <f>MATCH(B221,Data!B:B,0)</f>
        <v>133</v>
      </c>
      <c r="B221" s="3" t="s">
        <v>1190</v>
      </c>
      <c r="C221" s="3" t="s">
        <v>1535</v>
      </c>
      <c r="D221" s="44">
        <v>45889</v>
      </c>
      <c r="E221" s="44" t="str">
        <f>VLOOKUP(B221,Data!$B:$G,6,0)</f>
        <v>00005469</v>
      </c>
      <c r="F221" s="3" t="str">
        <f>VLOOKUP(B221,Data!$B:$M,12,0)</f>
        <v>0104918404-057</v>
      </c>
      <c r="G221" s="3" t="s">
        <v>1735</v>
      </c>
      <c r="H221" s="3" t="s">
        <v>1189</v>
      </c>
      <c r="I221" s="2" t="s">
        <v>1188</v>
      </c>
      <c r="J221" s="2" t="str">
        <f t="shared" si="9"/>
        <v>6035 WM+ KGG Lô P2 – 36 + 37 Đường 3/2</v>
      </c>
      <c r="K221" s="2" t="s">
        <v>951</v>
      </c>
      <c r="L221" s="2" t="s">
        <v>1539</v>
      </c>
      <c r="M221" s="2">
        <v>1</v>
      </c>
      <c r="N221" s="2">
        <v>111058</v>
      </c>
      <c r="O221" s="2">
        <f>N221*M221</f>
        <v>111058</v>
      </c>
      <c r="P221" s="2">
        <f t="shared" si="10"/>
        <v>8885</v>
      </c>
      <c r="Q221" s="2">
        <f t="shared" si="11"/>
        <v>119943</v>
      </c>
    </row>
    <row r="222" spans="1:17">
      <c r="A222" s="2">
        <f>MATCH(B222,Data!B:B,0)</f>
        <v>134</v>
      </c>
      <c r="B222" s="3" t="s">
        <v>1355</v>
      </c>
      <c r="C222" s="3" t="s">
        <v>1528</v>
      </c>
      <c r="D222" s="44">
        <v>45889</v>
      </c>
      <c r="E222" s="44" t="str">
        <f>VLOOKUP(B222,Data!$B:$G,6,0)</f>
        <v>00039430</v>
      </c>
      <c r="F222" s="3" t="str">
        <f>VLOOKUP(B222,Data!$B:$M,12,0)</f>
        <v>0104918404-007</v>
      </c>
      <c r="G222" s="3" t="s">
        <v>1527</v>
      </c>
      <c r="H222" s="3" t="s">
        <v>1354</v>
      </c>
      <c r="I222" s="2" t="s">
        <v>1353</v>
      </c>
      <c r="J222" s="2" t="str">
        <f t="shared" si="9"/>
        <v>4930 WM+ QNH 1060-1062 Trần Phú</v>
      </c>
      <c r="K222" s="2" t="s">
        <v>955</v>
      </c>
      <c r="L222" s="2" t="s">
        <v>1537</v>
      </c>
      <c r="M222" s="2">
        <v>3</v>
      </c>
      <c r="N222" s="2">
        <v>46000</v>
      </c>
      <c r="O222" s="2">
        <f>N222*M222</f>
        <v>138000</v>
      </c>
      <c r="P222" s="2">
        <f t="shared" si="10"/>
        <v>11040</v>
      </c>
      <c r="Q222" s="2">
        <f t="shared" si="11"/>
        <v>149040</v>
      </c>
    </row>
    <row r="223" spans="1:17">
      <c r="A223" s="2">
        <f>MATCH(B223,Data!B:B,0)</f>
        <v>135</v>
      </c>
      <c r="B223" s="3" t="s">
        <v>1206</v>
      </c>
      <c r="C223" s="3" t="s">
        <v>1528</v>
      </c>
      <c r="D223" s="44">
        <v>45889</v>
      </c>
      <c r="E223" s="44" t="str">
        <f>VLOOKUP(B223,Data!$B:$G,6,0)</f>
        <v>00031778</v>
      </c>
      <c r="F223" s="3" t="str">
        <f>VLOOKUP(B223,Data!$B:$M,12,0)</f>
        <v>0104918404-058</v>
      </c>
      <c r="G223" s="3" t="s">
        <v>1544</v>
      </c>
      <c r="H223" s="3" t="s">
        <v>1205</v>
      </c>
      <c r="I223" s="2" t="s">
        <v>1204</v>
      </c>
      <c r="J223" s="2" t="str">
        <f t="shared" si="9"/>
        <v>6110 WM+ NAN CT1B Quang Trung</v>
      </c>
      <c r="K223" s="2" t="s">
        <v>959</v>
      </c>
      <c r="L223" s="2" t="s">
        <v>1536</v>
      </c>
      <c r="M223" s="2">
        <v>2</v>
      </c>
      <c r="N223" s="2">
        <v>70950</v>
      </c>
      <c r="O223" s="2">
        <f>N223*M223</f>
        <v>141900</v>
      </c>
      <c r="P223" s="2">
        <f t="shared" si="10"/>
        <v>11352</v>
      </c>
      <c r="Q223" s="2">
        <f t="shared" si="11"/>
        <v>153252</v>
      </c>
    </row>
    <row r="224" spans="1:17">
      <c r="A224" s="2">
        <f>MATCH(B224,Data!B:B,0)</f>
        <v>136</v>
      </c>
      <c r="B224" s="3" t="s">
        <v>1423</v>
      </c>
      <c r="C224" s="3" t="s">
        <v>1528</v>
      </c>
      <c r="D224" s="44">
        <v>45889</v>
      </c>
      <c r="E224" s="44" t="str">
        <f>VLOOKUP(B224,Data!$B:$G,6,0)</f>
        <v>00405935</v>
      </c>
      <c r="F224" s="3" t="str">
        <f>VLOOKUP(B224,Data!$B:$M,12,0)</f>
        <v>0104918404-002</v>
      </c>
      <c r="G224" s="3" t="s">
        <v>1548</v>
      </c>
      <c r="H224" s="3" t="s">
        <v>1422</v>
      </c>
      <c r="I224" s="2" t="s">
        <v>1421</v>
      </c>
      <c r="J224" s="2" t="str">
        <f t="shared" si="9"/>
        <v>6713 WIN HNI CT1B Homeland Thượng Thanh</v>
      </c>
      <c r="K224" s="2" t="s">
        <v>951</v>
      </c>
      <c r="L224" s="2" t="s">
        <v>1539</v>
      </c>
      <c r="M224" s="2">
        <v>1</v>
      </c>
      <c r="N224" s="2">
        <v>111058</v>
      </c>
      <c r="O224" s="2">
        <f>N224*M224</f>
        <v>111058</v>
      </c>
      <c r="P224" s="2">
        <f t="shared" si="10"/>
        <v>8885</v>
      </c>
      <c r="Q224" s="2">
        <f t="shared" si="11"/>
        <v>119943</v>
      </c>
    </row>
    <row r="225" spans="1:17">
      <c r="A225" s="2">
        <f>MATCH(B225,Data!B:B,0)</f>
        <v>137</v>
      </c>
      <c r="B225" s="3" t="s">
        <v>980</v>
      </c>
      <c r="C225" s="3" t="s">
        <v>1528</v>
      </c>
      <c r="D225" s="44">
        <v>45889</v>
      </c>
      <c r="E225" s="44" t="str">
        <f>VLOOKUP(B225,Data!$B:$G,6,0)</f>
        <v>00407288</v>
      </c>
      <c r="F225" s="3" t="str">
        <f>VLOOKUP(B225,Data!$B:$M,12,0)</f>
        <v>0104918404-002</v>
      </c>
      <c r="G225" s="3" t="s">
        <v>1548</v>
      </c>
      <c r="H225" s="3" t="s">
        <v>978</v>
      </c>
      <c r="I225" s="2" t="s">
        <v>976</v>
      </c>
      <c r="J225" s="2" t="str">
        <f t="shared" si="9"/>
        <v>6477 WM+ HNI Đinh Xuyên, Ứng Hòa</v>
      </c>
      <c r="K225" s="2" t="s">
        <v>981</v>
      </c>
      <c r="L225" s="2" t="s">
        <v>1538</v>
      </c>
      <c r="M225" s="2">
        <v>1</v>
      </c>
      <c r="N225" s="2">
        <v>50182</v>
      </c>
      <c r="O225" s="2">
        <f>N225*M225</f>
        <v>50182</v>
      </c>
      <c r="P225" s="2">
        <f t="shared" si="10"/>
        <v>4015</v>
      </c>
      <c r="Q225" s="2">
        <f t="shared" si="11"/>
        <v>54197</v>
      </c>
    </row>
    <row r="226" spans="1:17">
      <c r="A226" s="2">
        <f>MATCH(B226,Data!B:B,0)</f>
        <v>137</v>
      </c>
      <c r="B226" s="3" t="s">
        <v>980</v>
      </c>
      <c r="C226" s="3" t="s">
        <v>1528</v>
      </c>
      <c r="D226" s="44">
        <v>45889</v>
      </c>
      <c r="E226" s="44" t="str">
        <f>VLOOKUP(B226,Data!$B:$G,6,0)</f>
        <v>00407288</v>
      </c>
      <c r="F226" s="3" t="str">
        <f>VLOOKUP(B226,Data!$B:$M,12,0)</f>
        <v>0104918404-002</v>
      </c>
      <c r="G226" s="3" t="s">
        <v>1548</v>
      </c>
      <c r="H226" s="3" t="s">
        <v>978</v>
      </c>
      <c r="I226" s="2" t="s">
        <v>976</v>
      </c>
      <c r="J226" s="2" t="str">
        <f t="shared" si="9"/>
        <v>6477 WM+ HNI Đinh Xuyên, Ứng Hòa</v>
      </c>
      <c r="K226" s="2" t="s">
        <v>960</v>
      </c>
      <c r="L226" s="2" t="s">
        <v>1529</v>
      </c>
      <c r="M226" s="2">
        <v>1</v>
      </c>
      <c r="N226" s="2">
        <v>55595</v>
      </c>
      <c r="O226" s="2">
        <f>N226*M226</f>
        <v>55595</v>
      </c>
      <c r="P226" s="2">
        <f t="shared" si="10"/>
        <v>4448</v>
      </c>
      <c r="Q226" s="2">
        <f t="shared" si="11"/>
        <v>60043</v>
      </c>
    </row>
    <row r="227" spans="1:17">
      <c r="A227" s="2">
        <f>MATCH(B227,Data!B:B,0)</f>
        <v>137</v>
      </c>
      <c r="B227" s="3" t="s">
        <v>980</v>
      </c>
      <c r="C227" s="3" t="s">
        <v>1528</v>
      </c>
      <c r="D227" s="44">
        <v>45889</v>
      </c>
      <c r="E227" s="44" t="str">
        <f>VLOOKUP(B227,Data!$B:$G,6,0)</f>
        <v>00407288</v>
      </c>
      <c r="F227" s="3" t="str">
        <f>VLOOKUP(B227,Data!$B:$M,12,0)</f>
        <v>0104918404-002</v>
      </c>
      <c r="G227" s="3" t="s">
        <v>1548</v>
      </c>
      <c r="H227" s="3" t="s">
        <v>978</v>
      </c>
      <c r="I227" s="2" t="s">
        <v>976</v>
      </c>
      <c r="J227" s="2" t="str">
        <f t="shared" si="9"/>
        <v>6477 WM+ HNI Đinh Xuyên, Ứng Hòa</v>
      </c>
      <c r="K227" s="2" t="s">
        <v>961</v>
      </c>
      <c r="L227" s="2" t="s">
        <v>1541</v>
      </c>
      <c r="M227" s="2">
        <v>1</v>
      </c>
      <c r="N227" s="2">
        <v>73431</v>
      </c>
      <c r="O227" s="2">
        <f>N227*M227</f>
        <v>73431</v>
      </c>
      <c r="P227" s="2">
        <f t="shared" si="10"/>
        <v>5874</v>
      </c>
      <c r="Q227" s="2">
        <f t="shared" si="11"/>
        <v>79305</v>
      </c>
    </row>
    <row r="228" spans="1:17">
      <c r="A228" s="2">
        <f>MATCH(B228,Data!B:B,0)</f>
        <v>138</v>
      </c>
      <c r="B228" s="3" t="s">
        <v>979</v>
      </c>
      <c r="C228" s="3" t="s">
        <v>1528</v>
      </c>
      <c r="D228" s="44">
        <v>45889</v>
      </c>
      <c r="E228" s="44" t="str">
        <f>VLOOKUP(B228,Data!$B:$G,6,0)</f>
        <v>00407289</v>
      </c>
      <c r="F228" s="3" t="str">
        <f>VLOOKUP(B228,Data!$B:$M,12,0)</f>
        <v>0104918404-002</v>
      </c>
      <c r="G228" s="3" t="s">
        <v>1548</v>
      </c>
      <c r="H228" s="3" t="s">
        <v>978</v>
      </c>
      <c r="I228" s="2" t="s">
        <v>976</v>
      </c>
      <c r="J228" s="2" t="str">
        <f t="shared" si="9"/>
        <v>6477 WM+ HNI Đinh Xuyên, Ứng Hòa</v>
      </c>
      <c r="K228" s="2" t="s">
        <v>977</v>
      </c>
      <c r="L228" s="2" t="s">
        <v>1549</v>
      </c>
      <c r="M228" s="2">
        <v>2</v>
      </c>
      <c r="N228" s="2">
        <v>50400</v>
      </c>
      <c r="O228" s="2">
        <f>N228*M228</f>
        <v>100800</v>
      </c>
      <c r="P228" s="2">
        <f t="shared" si="10"/>
        <v>8064</v>
      </c>
      <c r="Q228" s="2">
        <f t="shared" si="11"/>
        <v>108864</v>
      </c>
    </row>
    <row r="229" spans="1:17">
      <c r="A229" s="2">
        <f>MATCH(B229,Data!B:B,0)</f>
        <v>139</v>
      </c>
      <c r="B229" s="3" t="s">
        <v>1318</v>
      </c>
      <c r="C229" s="3" t="s">
        <v>1528</v>
      </c>
      <c r="D229" s="44">
        <v>45889</v>
      </c>
      <c r="E229" s="44" t="str">
        <f>VLOOKUP(B229,Data!$B:$G,6,0)</f>
        <v>00012162</v>
      </c>
      <c r="F229" s="3" t="str">
        <f>VLOOKUP(B229,Data!$B:$M,12,0)</f>
        <v>0104918404-006</v>
      </c>
      <c r="G229" s="3" t="s">
        <v>1554</v>
      </c>
      <c r="H229" s="3" t="s">
        <v>1317</v>
      </c>
      <c r="I229" s="2" t="s">
        <v>1316</v>
      </c>
      <c r="J229" s="2" t="str">
        <f t="shared" si="9"/>
        <v>6062 WM+ HDG 83B-83C Độc Lập</v>
      </c>
      <c r="K229" s="2" t="s">
        <v>961</v>
      </c>
      <c r="L229" s="2" t="s">
        <v>1541</v>
      </c>
      <c r="M229" s="2">
        <v>1</v>
      </c>
      <c r="N229" s="2">
        <v>73431</v>
      </c>
      <c r="O229" s="2">
        <f>N229*M229</f>
        <v>73431</v>
      </c>
      <c r="P229" s="2">
        <f t="shared" si="10"/>
        <v>5874</v>
      </c>
      <c r="Q229" s="2">
        <f t="shared" si="11"/>
        <v>79305</v>
      </c>
    </row>
    <row r="230" spans="1:17">
      <c r="A230" s="2">
        <f>MATCH(B230,Data!B:B,0)</f>
        <v>140</v>
      </c>
      <c r="B230" s="3" t="s">
        <v>1199</v>
      </c>
      <c r="C230" s="3" t="s">
        <v>1535</v>
      </c>
      <c r="D230" s="44">
        <v>45889</v>
      </c>
      <c r="E230" s="44" t="str">
        <f>VLOOKUP(B230,Data!$B:$G,6,0)</f>
        <v>00008349</v>
      </c>
      <c r="F230" s="3" t="str">
        <f>VLOOKUP(B230,Data!$B:$M,12,0)</f>
        <v>0104918404-028</v>
      </c>
      <c r="G230" s="3" t="s">
        <v>1664</v>
      </c>
      <c r="H230" s="3" t="s">
        <v>1198</v>
      </c>
      <c r="I230" s="2" t="s">
        <v>1197</v>
      </c>
      <c r="J230" s="2" t="str">
        <f t="shared" si="9"/>
        <v>4346 WM+ KHA 21 Nguyễn Đức Cảnh</v>
      </c>
      <c r="K230" s="2" t="s">
        <v>951</v>
      </c>
      <c r="L230" s="2" t="s">
        <v>1539</v>
      </c>
      <c r="M230" s="2">
        <v>2</v>
      </c>
      <c r="N230" s="2">
        <v>111058</v>
      </c>
      <c r="O230" s="2">
        <f>N230*M230</f>
        <v>222116</v>
      </c>
      <c r="P230" s="2">
        <f t="shared" si="10"/>
        <v>17769</v>
      </c>
      <c r="Q230" s="2">
        <f t="shared" si="11"/>
        <v>239885</v>
      </c>
    </row>
    <row r="231" spans="1:17">
      <c r="A231" s="2">
        <f>MATCH(B231,Data!B:B,0)</f>
        <v>141</v>
      </c>
      <c r="B231" s="3" t="s">
        <v>1107</v>
      </c>
      <c r="C231" s="3" t="s">
        <v>1535</v>
      </c>
      <c r="D231" s="44">
        <v>45889</v>
      </c>
      <c r="E231" s="44" t="str">
        <f>VLOOKUP(B231,Data!$B:$G,6,0)</f>
        <v>00066909</v>
      </c>
      <c r="F231" s="3" t="str">
        <f>VLOOKUP(B231,Data!$B:$M,12,0)</f>
        <v>0104918404-009</v>
      </c>
      <c r="G231" s="3" t="s">
        <v>1547</v>
      </c>
      <c r="H231" s="3" t="s">
        <v>1106</v>
      </c>
      <c r="I231" s="2" t="s">
        <v>1105</v>
      </c>
      <c r="J231" s="2" t="str">
        <f t="shared" si="9"/>
        <v>4279 WM+ DNG K48/104 Lê Đình Dương</v>
      </c>
      <c r="K231" s="2" t="s">
        <v>951</v>
      </c>
      <c r="L231" s="2" t="s">
        <v>1539</v>
      </c>
      <c r="M231" s="2">
        <v>1</v>
      </c>
      <c r="N231" s="2">
        <v>111058</v>
      </c>
      <c r="O231" s="2">
        <f>N231*M231</f>
        <v>111058</v>
      </c>
      <c r="P231" s="2">
        <f t="shared" si="10"/>
        <v>8885</v>
      </c>
      <c r="Q231" s="2">
        <f t="shared" si="11"/>
        <v>119943</v>
      </c>
    </row>
    <row r="232" spans="1:17">
      <c r="A232" s="2">
        <f>MATCH(B232,Data!B:B,0)</f>
        <v>141</v>
      </c>
      <c r="B232" s="3" t="s">
        <v>1107</v>
      </c>
      <c r="C232" s="3" t="s">
        <v>1535</v>
      </c>
      <c r="D232" s="44">
        <v>45889</v>
      </c>
      <c r="E232" s="44" t="str">
        <f>VLOOKUP(B232,Data!$B:$G,6,0)</f>
        <v>00066909</v>
      </c>
      <c r="F232" s="3" t="str">
        <f>VLOOKUP(B232,Data!$B:$M,12,0)</f>
        <v>0104918404-009</v>
      </c>
      <c r="G232" s="3" t="s">
        <v>1547</v>
      </c>
      <c r="H232" s="3" t="s">
        <v>1106</v>
      </c>
      <c r="I232" s="2" t="s">
        <v>1105</v>
      </c>
      <c r="J232" s="2" t="str">
        <f t="shared" si="9"/>
        <v>4279 WM+ DNG K48/104 Lê Đình Dương</v>
      </c>
      <c r="K232" s="2" t="s">
        <v>965</v>
      </c>
      <c r="L232" s="2" t="s">
        <v>1546</v>
      </c>
      <c r="M232" s="2">
        <v>1</v>
      </c>
      <c r="N232" s="2">
        <v>74250</v>
      </c>
      <c r="O232" s="2">
        <f>N232*M232</f>
        <v>74250</v>
      </c>
      <c r="P232" s="2">
        <f t="shared" si="10"/>
        <v>5940</v>
      </c>
      <c r="Q232" s="2">
        <f t="shared" si="11"/>
        <v>80190</v>
      </c>
    </row>
    <row r="233" spans="1:17">
      <c r="A233" s="2">
        <f>MATCH(B233,Data!B:B,0)</f>
        <v>142</v>
      </c>
      <c r="B233" s="3" t="s">
        <v>1101</v>
      </c>
      <c r="C233" s="3" t="s">
        <v>1535</v>
      </c>
      <c r="D233" s="44">
        <v>45889</v>
      </c>
      <c r="E233" s="44" t="str">
        <f>VLOOKUP(B233,Data!$B:$G,6,0)</f>
        <v>00005473</v>
      </c>
      <c r="F233" s="3" t="str">
        <f>VLOOKUP(B233,Data!$B:$M,12,0)</f>
        <v>0104918404-057</v>
      </c>
      <c r="G233" s="3" t="s">
        <v>1735</v>
      </c>
      <c r="H233" s="3" t="s">
        <v>1100</v>
      </c>
      <c r="I233" s="2" t="s">
        <v>1099</v>
      </c>
      <c r="J233" s="2" t="str">
        <f t="shared" si="9"/>
        <v>4932 WM+ KGG 37 đường 3/2</v>
      </c>
      <c r="K233" s="2" t="s">
        <v>951</v>
      </c>
      <c r="L233" s="2" t="s">
        <v>1539</v>
      </c>
      <c r="M233" s="2">
        <v>3</v>
      </c>
      <c r="N233" s="2">
        <v>111058</v>
      </c>
      <c r="O233" s="2">
        <f>N233*M233</f>
        <v>333174</v>
      </c>
      <c r="P233" s="2">
        <f t="shared" si="10"/>
        <v>26654</v>
      </c>
      <c r="Q233" s="2">
        <f t="shared" si="11"/>
        <v>359828</v>
      </c>
    </row>
    <row r="234" spans="1:17">
      <c r="A234" s="2">
        <f>MATCH(B234,Data!B:B,0)</f>
        <v>143</v>
      </c>
      <c r="B234" s="3" t="s">
        <v>1104</v>
      </c>
      <c r="C234" s="3" t="s">
        <v>1535</v>
      </c>
      <c r="D234" s="44">
        <v>45889</v>
      </c>
      <c r="E234" s="44" t="str">
        <f>VLOOKUP(B234,Data!$B:$G,6,0)</f>
        <v>00066911</v>
      </c>
      <c r="F234" s="3" t="str">
        <f>VLOOKUP(B234,Data!$B:$M,12,0)</f>
        <v>0104918404-009</v>
      </c>
      <c r="G234" s="3" t="s">
        <v>1547</v>
      </c>
      <c r="H234" s="3" t="s">
        <v>1103</v>
      </c>
      <c r="I234" s="2" t="s">
        <v>1102</v>
      </c>
      <c r="J234" s="2" t="str">
        <f t="shared" si="9"/>
        <v>2933 WM+ DNG 485 Trần Cao Vân</v>
      </c>
      <c r="K234" s="2" t="s">
        <v>960</v>
      </c>
      <c r="L234" s="2" t="s">
        <v>1529</v>
      </c>
      <c r="M234" s="2">
        <v>2</v>
      </c>
      <c r="N234" s="2">
        <v>55595</v>
      </c>
      <c r="O234" s="2">
        <f>N234*M234</f>
        <v>111190</v>
      </c>
      <c r="P234" s="2">
        <f t="shared" si="10"/>
        <v>8895</v>
      </c>
      <c r="Q234" s="2">
        <f t="shared" si="11"/>
        <v>120085</v>
      </c>
    </row>
    <row r="235" spans="1:17">
      <c r="A235" s="2">
        <f>MATCH(B235,Data!B:B,0)</f>
        <v>144</v>
      </c>
      <c r="B235" s="3" t="s">
        <v>1464</v>
      </c>
      <c r="C235" s="3" t="s">
        <v>1528</v>
      </c>
      <c r="D235" s="44">
        <v>45889</v>
      </c>
      <c r="E235" s="44" t="str">
        <f>VLOOKUP(B235,Data!$B:$G,6,0)</f>
        <v>00405760</v>
      </c>
      <c r="F235" s="3" t="str">
        <f>VLOOKUP(B235,Data!$B:$M,12,0)</f>
        <v>0104918404-002</v>
      </c>
      <c r="G235" s="3" t="s">
        <v>1548</v>
      </c>
      <c r="H235" s="3" t="s">
        <v>1463</v>
      </c>
      <c r="I235" s="2" t="s">
        <v>1462</v>
      </c>
      <c r="J235" s="2" t="str">
        <f t="shared" si="9"/>
        <v>5207 WM+ HNI KDC Bắc Thăng Long</v>
      </c>
      <c r="K235" s="2" t="s">
        <v>951</v>
      </c>
      <c r="L235" s="2" t="s">
        <v>1539</v>
      </c>
      <c r="M235" s="2">
        <v>2</v>
      </c>
      <c r="N235" s="2">
        <v>111058</v>
      </c>
      <c r="O235" s="2">
        <f>N235*M235</f>
        <v>222116</v>
      </c>
      <c r="P235" s="2">
        <f t="shared" si="10"/>
        <v>17769</v>
      </c>
      <c r="Q235" s="2">
        <f t="shared" si="11"/>
        <v>239885</v>
      </c>
    </row>
    <row r="236" spans="1:17">
      <c r="A236" s="2">
        <f>MATCH(B236,Data!B:B,0)</f>
        <v>145</v>
      </c>
      <c r="B236" s="3" t="s">
        <v>1058</v>
      </c>
      <c r="C236" s="3" t="s">
        <v>1528</v>
      </c>
      <c r="D236" s="44">
        <v>45889</v>
      </c>
      <c r="E236" s="44" t="str">
        <f>VLOOKUP(B236,Data!$B:$G,6,0)</f>
        <v>00027912</v>
      </c>
      <c r="F236" s="3" t="str">
        <f>VLOOKUP(B236,Data!$B:$M,12,0)</f>
        <v>0104918404-020</v>
      </c>
      <c r="G236" s="3" t="s">
        <v>1559</v>
      </c>
      <c r="H236" s="3" t="s">
        <v>1057</v>
      </c>
      <c r="I236" s="2" t="s">
        <v>1056</v>
      </c>
      <c r="J236" s="2" t="str">
        <f t="shared" si="9"/>
        <v>2AQM WM+ THA Liên Minh, Hoằng Trường</v>
      </c>
      <c r="K236" s="2" t="s">
        <v>951</v>
      </c>
      <c r="L236" s="2" t="s">
        <v>1539</v>
      </c>
      <c r="M236" s="2">
        <v>1</v>
      </c>
      <c r="N236" s="2">
        <v>111058</v>
      </c>
      <c r="O236" s="2">
        <f>N236*M236</f>
        <v>111058</v>
      </c>
      <c r="P236" s="2">
        <f t="shared" si="10"/>
        <v>8885</v>
      </c>
      <c r="Q236" s="2">
        <f t="shared" si="11"/>
        <v>119943</v>
      </c>
    </row>
    <row r="237" spans="1:17">
      <c r="A237" s="2">
        <f>MATCH(B237,Data!B:B,0)</f>
        <v>146</v>
      </c>
      <c r="B237" s="3" t="s">
        <v>1232</v>
      </c>
      <c r="C237" s="3" t="s">
        <v>1528</v>
      </c>
      <c r="D237" s="44">
        <v>45889</v>
      </c>
      <c r="E237" s="44" t="str">
        <f>VLOOKUP(B237,Data!$B:$G,6,0)</f>
        <v>00406574</v>
      </c>
      <c r="F237" s="3" t="str">
        <f>VLOOKUP(B237,Data!$B:$M,12,0)</f>
        <v>0104918404-002</v>
      </c>
      <c r="G237" s="3" t="s">
        <v>1548</v>
      </c>
      <c r="H237" s="3" t="s">
        <v>1231</v>
      </c>
      <c r="I237" s="2" t="s">
        <v>1230</v>
      </c>
      <c r="J237" s="2" t="str">
        <f t="shared" si="9"/>
        <v>2AXX WM+ HNI Bồng Mạc, Liên Mạc</v>
      </c>
      <c r="K237" s="2" t="s">
        <v>961</v>
      </c>
      <c r="L237" s="2" t="s">
        <v>1541</v>
      </c>
      <c r="M237" s="2">
        <v>1</v>
      </c>
      <c r="N237" s="2">
        <v>73431</v>
      </c>
      <c r="O237" s="2">
        <f>N237*M237</f>
        <v>73431</v>
      </c>
      <c r="P237" s="2">
        <f t="shared" si="10"/>
        <v>5874</v>
      </c>
      <c r="Q237" s="2">
        <f t="shared" si="11"/>
        <v>79305</v>
      </c>
    </row>
    <row r="238" spans="1:17">
      <c r="A238" s="2">
        <f>MATCH(B238,Data!B:B,0)</f>
        <v>147</v>
      </c>
      <c r="B238" s="3" t="s">
        <v>1486</v>
      </c>
      <c r="C238" s="3" t="s">
        <v>1535</v>
      </c>
      <c r="D238" s="44">
        <v>45889</v>
      </c>
      <c r="E238" s="44" t="str">
        <f>VLOOKUP(B238,Data!$B:$G,6,0)</f>
        <v>00012410</v>
      </c>
      <c r="F238" s="3" t="str">
        <f>VLOOKUP(B238,Data!$B:$M,12,0)</f>
        <v>0104918404-061</v>
      </c>
      <c r="G238" s="3" t="s">
        <v>1750</v>
      </c>
      <c r="H238" s="3" t="s">
        <v>1481</v>
      </c>
      <c r="I238" s="2" t="s">
        <v>1480</v>
      </c>
      <c r="J238" s="2" t="str">
        <f t="shared" si="9"/>
        <v>2AY9 WM+ QNM 263 Hùng Vương</v>
      </c>
      <c r="K238" s="2" t="s">
        <v>951</v>
      </c>
      <c r="L238" s="2" t="s">
        <v>1539</v>
      </c>
      <c r="M238" s="2">
        <v>1</v>
      </c>
      <c r="N238" s="2">
        <v>111058</v>
      </c>
      <c r="O238" s="2">
        <f>N238*M238</f>
        <v>111058</v>
      </c>
      <c r="P238" s="2">
        <f t="shared" si="10"/>
        <v>8885</v>
      </c>
      <c r="Q238" s="2">
        <f t="shared" si="11"/>
        <v>119943</v>
      </c>
    </row>
    <row r="239" spans="1:17">
      <c r="A239" s="2">
        <f>MATCH(B239,Data!B:B,0)</f>
        <v>148</v>
      </c>
      <c r="B239" s="3" t="s">
        <v>1482</v>
      </c>
      <c r="C239" s="3" t="s">
        <v>1535</v>
      </c>
      <c r="D239" s="44">
        <v>45889</v>
      </c>
      <c r="E239" s="44" t="str">
        <f>VLOOKUP(B239,Data!$B:$G,6,0)</f>
        <v>00012411</v>
      </c>
      <c r="F239" s="3" t="str">
        <f>VLOOKUP(B239,Data!$B:$M,12,0)</f>
        <v>0104918404-061</v>
      </c>
      <c r="G239" s="3" t="s">
        <v>1750</v>
      </c>
      <c r="H239" s="3" t="s">
        <v>1481</v>
      </c>
      <c r="I239" s="2" t="s">
        <v>1480</v>
      </c>
      <c r="J239" s="2" t="str">
        <f t="shared" si="9"/>
        <v>2AY9 WM+ QNM 263 Hùng Vương</v>
      </c>
      <c r="K239" s="2" t="s">
        <v>1079</v>
      </c>
      <c r="L239" s="2" t="s">
        <v>1532</v>
      </c>
      <c r="M239" s="2">
        <v>1</v>
      </c>
      <c r="N239" s="2">
        <v>49500</v>
      </c>
      <c r="O239" s="2">
        <f>N239*M239</f>
        <v>49500</v>
      </c>
      <c r="P239" s="2">
        <f t="shared" si="10"/>
        <v>3960</v>
      </c>
      <c r="Q239" s="2">
        <f t="shared" si="11"/>
        <v>53460</v>
      </c>
    </row>
    <row r="240" spans="1:17">
      <c r="A240" s="2">
        <f>MATCH(B240,Data!B:B,0)</f>
        <v>148</v>
      </c>
      <c r="B240" s="3" t="s">
        <v>1482</v>
      </c>
      <c r="C240" s="3" t="s">
        <v>1535</v>
      </c>
      <c r="D240" s="44">
        <v>45889</v>
      </c>
      <c r="E240" s="44" t="str">
        <f>VLOOKUP(B240,Data!$B:$G,6,0)</f>
        <v>00012411</v>
      </c>
      <c r="F240" s="3" t="str">
        <f>VLOOKUP(B240,Data!$B:$M,12,0)</f>
        <v>0104918404-061</v>
      </c>
      <c r="G240" s="3" t="s">
        <v>1750</v>
      </c>
      <c r="H240" s="3" t="s">
        <v>1481</v>
      </c>
      <c r="I240" s="2" t="s">
        <v>1480</v>
      </c>
      <c r="J240" s="2" t="str">
        <f t="shared" si="9"/>
        <v>2AY9 WM+ QNM 263 Hùng Vương</v>
      </c>
      <c r="K240" s="2" t="s">
        <v>977</v>
      </c>
      <c r="L240" s="2" t="s">
        <v>1549</v>
      </c>
      <c r="M240" s="2">
        <v>1</v>
      </c>
      <c r="N240" s="2">
        <v>50400</v>
      </c>
      <c r="O240" s="2">
        <f>N240*M240</f>
        <v>50400</v>
      </c>
      <c r="P240" s="2">
        <f t="shared" si="10"/>
        <v>4032</v>
      </c>
      <c r="Q240" s="2">
        <f t="shared" si="11"/>
        <v>54432</v>
      </c>
    </row>
    <row r="241" spans="1:17">
      <c r="A241" s="2">
        <f>MATCH(B241,Data!B:B,0)</f>
        <v>148</v>
      </c>
      <c r="B241" s="3" t="s">
        <v>1482</v>
      </c>
      <c r="C241" s="3" t="s">
        <v>1535</v>
      </c>
      <c r="D241" s="44">
        <v>45889</v>
      </c>
      <c r="E241" s="44" t="str">
        <f>VLOOKUP(B241,Data!$B:$G,6,0)</f>
        <v>00012411</v>
      </c>
      <c r="F241" s="3" t="str">
        <f>VLOOKUP(B241,Data!$B:$M,12,0)</f>
        <v>0104918404-061</v>
      </c>
      <c r="G241" s="3" t="s">
        <v>1750</v>
      </c>
      <c r="H241" s="3" t="s">
        <v>1481</v>
      </c>
      <c r="I241" s="2" t="s">
        <v>1480</v>
      </c>
      <c r="J241" s="2" t="str">
        <f t="shared" si="9"/>
        <v>2AY9 WM+ QNM 263 Hùng Vương</v>
      </c>
      <c r="K241" s="2" t="s">
        <v>981</v>
      </c>
      <c r="L241" s="2" t="s">
        <v>1538</v>
      </c>
      <c r="M241" s="2">
        <v>2</v>
      </c>
      <c r="N241" s="2">
        <v>50182</v>
      </c>
      <c r="O241" s="2">
        <f>N241*M241</f>
        <v>100364</v>
      </c>
      <c r="P241" s="2">
        <f t="shared" si="10"/>
        <v>8029</v>
      </c>
      <c r="Q241" s="2">
        <f t="shared" si="11"/>
        <v>108393</v>
      </c>
    </row>
    <row r="242" spans="1:17">
      <c r="A242" s="2">
        <f>MATCH(B242,Data!B:B,0)</f>
        <v>149</v>
      </c>
      <c r="B242" s="3" t="s">
        <v>1315</v>
      </c>
      <c r="C242" s="3" t="s">
        <v>1535</v>
      </c>
      <c r="D242" s="44">
        <v>45889</v>
      </c>
      <c r="E242" s="44" t="str">
        <f>VLOOKUP(B242,Data!$B:$G,6,0)</f>
        <v>00007905</v>
      </c>
      <c r="F242" s="3" t="str">
        <f>VLOOKUP(B242,Data!$B:$M,12,0)</f>
        <v>0104918404-042</v>
      </c>
      <c r="G242" s="3" t="s">
        <v>1540</v>
      </c>
      <c r="H242" s="3" t="s">
        <v>1170</v>
      </c>
      <c r="I242" s="2" t="s">
        <v>1169</v>
      </c>
      <c r="J242" s="2" t="str">
        <f t="shared" si="9"/>
        <v>2AGE WM+ QNI 288 Nguyễn Nghiêm</v>
      </c>
      <c r="K242" s="2" t="s">
        <v>959</v>
      </c>
      <c r="L242" s="2" t="s">
        <v>1536</v>
      </c>
      <c r="M242" s="2">
        <v>1</v>
      </c>
      <c r="N242" s="2">
        <v>70950</v>
      </c>
      <c r="O242" s="2">
        <f>N242*M242</f>
        <v>70950</v>
      </c>
      <c r="P242" s="2">
        <f t="shared" si="10"/>
        <v>5676</v>
      </c>
      <c r="Q242" s="2">
        <f t="shared" si="11"/>
        <v>76626</v>
      </c>
    </row>
    <row r="243" spans="1:17">
      <c r="A243" s="2">
        <f>MATCH(B243,Data!B:B,0)</f>
        <v>149</v>
      </c>
      <c r="B243" s="3" t="s">
        <v>1315</v>
      </c>
      <c r="C243" s="3" t="s">
        <v>1535</v>
      </c>
      <c r="D243" s="44">
        <v>45889</v>
      </c>
      <c r="E243" s="44" t="str">
        <f>VLOOKUP(B243,Data!$B:$G,6,0)</f>
        <v>00007905</v>
      </c>
      <c r="F243" s="3" t="str">
        <f>VLOOKUP(B243,Data!$B:$M,12,0)</f>
        <v>0104918404-042</v>
      </c>
      <c r="G243" s="3" t="s">
        <v>1540</v>
      </c>
      <c r="H243" s="3" t="s">
        <v>1170</v>
      </c>
      <c r="I243" s="2" t="s">
        <v>1169</v>
      </c>
      <c r="J243" s="2" t="str">
        <f t="shared" si="9"/>
        <v>2AGE WM+ QNI 288 Nguyễn Nghiêm</v>
      </c>
      <c r="K243" s="2" t="s">
        <v>1079</v>
      </c>
      <c r="L243" s="2" t="s">
        <v>1532</v>
      </c>
      <c r="M243" s="2">
        <v>1</v>
      </c>
      <c r="N243" s="2">
        <v>49500</v>
      </c>
      <c r="O243" s="2">
        <f>N243*M243</f>
        <v>49500</v>
      </c>
      <c r="P243" s="2">
        <f t="shared" si="10"/>
        <v>3960</v>
      </c>
      <c r="Q243" s="2">
        <f t="shared" si="11"/>
        <v>53460</v>
      </c>
    </row>
    <row r="244" spans="1:17">
      <c r="A244" s="2">
        <f>MATCH(B244,Data!B:B,0)</f>
        <v>150</v>
      </c>
      <c r="B244" s="3" t="s">
        <v>1358</v>
      </c>
      <c r="C244" s="3" t="s">
        <v>1535</v>
      </c>
      <c r="D244" s="44">
        <v>45889</v>
      </c>
      <c r="E244" s="44" t="str">
        <f>VLOOKUP(B244,Data!$B:$G,6,0)</f>
        <v>00002871</v>
      </c>
      <c r="F244" s="3" t="str">
        <f>VLOOKUP(B244,Data!$B:$M,12,0)</f>
        <v>0104918404-014</v>
      </c>
      <c r="G244" s="3" t="s">
        <v>1619</v>
      </c>
      <c r="H244" s="3" t="s">
        <v>1357</v>
      </c>
      <c r="I244" s="2" t="s">
        <v>1356</v>
      </c>
      <c r="J244" s="2" t="str">
        <f t="shared" si="9"/>
        <v>2ABH WM+ KTM 888 Hùng Vương</v>
      </c>
      <c r="K244" s="2" t="s">
        <v>1079</v>
      </c>
      <c r="L244" s="2" t="s">
        <v>1532</v>
      </c>
      <c r="M244" s="2">
        <v>1</v>
      </c>
      <c r="N244" s="2">
        <v>49500</v>
      </c>
      <c r="O244" s="2">
        <f>N244*M244</f>
        <v>49500</v>
      </c>
      <c r="P244" s="2">
        <f t="shared" si="10"/>
        <v>3960</v>
      </c>
      <c r="Q244" s="2">
        <f t="shared" si="11"/>
        <v>53460</v>
      </c>
    </row>
    <row r="245" spans="1:17">
      <c r="A245" s="2">
        <f>MATCH(B245,Data!B:B,0)</f>
        <v>151</v>
      </c>
      <c r="B245" s="3" t="s">
        <v>1290</v>
      </c>
      <c r="C245" s="3" t="s">
        <v>1528</v>
      </c>
      <c r="D245" s="44">
        <v>45889</v>
      </c>
      <c r="E245" s="44" t="str">
        <f>VLOOKUP(B245,Data!$B:$G,6,0)</f>
        <v>00406395</v>
      </c>
      <c r="F245" s="3" t="str">
        <f>VLOOKUP(B245,Data!$B:$M,12,0)</f>
        <v>0104918404-002</v>
      </c>
      <c r="G245" s="3" t="s">
        <v>1548</v>
      </c>
      <c r="H245" s="3" t="s">
        <v>1279</v>
      </c>
      <c r="I245" s="2" t="s">
        <v>1278</v>
      </c>
      <c r="J245" s="2" t="str">
        <f t="shared" si="9"/>
        <v>2AGZ WM+ HNI Phú Nhi, Thanh Lâm</v>
      </c>
      <c r="K245" s="2" t="s">
        <v>951</v>
      </c>
      <c r="L245" s="2" t="s">
        <v>1539</v>
      </c>
      <c r="M245" s="2">
        <v>3</v>
      </c>
      <c r="N245" s="2">
        <v>111058</v>
      </c>
      <c r="O245" s="2">
        <f>N245*M245</f>
        <v>333174</v>
      </c>
      <c r="P245" s="2">
        <f t="shared" si="10"/>
        <v>26654</v>
      </c>
      <c r="Q245" s="2">
        <f t="shared" si="11"/>
        <v>359828</v>
      </c>
    </row>
    <row r="246" spans="1:17">
      <c r="A246" s="2">
        <f>MATCH(B246,Data!B:B,0)</f>
        <v>152</v>
      </c>
      <c r="B246" s="3" t="s">
        <v>1246</v>
      </c>
      <c r="C246" s="3" t="s">
        <v>1535</v>
      </c>
      <c r="D246" s="44">
        <v>45889</v>
      </c>
      <c r="E246" s="44" t="str">
        <f>VLOOKUP(B246,Data!$B:$G,6,0)</f>
        <v>00007908</v>
      </c>
      <c r="F246" s="3" t="str">
        <f>VLOOKUP(B246,Data!$B:$M,12,0)</f>
        <v>0104918404-042</v>
      </c>
      <c r="G246" s="3" t="s">
        <v>1540</v>
      </c>
      <c r="H246" s="3" t="s">
        <v>1170</v>
      </c>
      <c r="I246" s="2" t="s">
        <v>1169</v>
      </c>
      <c r="J246" s="2" t="str">
        <f t="shared" si="9"/>
        <v>2AGE WM+ QNI 288 Nguyễn Nghiêm</v>
      </c>
      <c r="K246" s="2" t="s">
        <v>955</v>
      </c>
      <c r="L246" s="2" t="s">
        <v>1537</v>
      </c>
      <c r="M246" s="2">
        <v>1</v>
      </c>
      <c r="N246" s="2">
        <v>46000</v>
      </c>
      <c r="O246" s="2">
        <f>N246*M246</f>
        <v>46000</v>
      </c>
      <c r="P246" s="2">
        <f t="shared" si="10"/>
        <v>3680</v>
      </c>
      <c r="Q246" s="2">
        <f t="shared" si="11"/>
        <v>49680</v>
      </c>
    </row>
    <row r="247" spans="1:17">
      <c r="A247" s="2">
        <f>MATCH(B247,Data!B:B,0)</f>
        <v>153</v>
      </c>
      <c r="B247" s="3" t="s">
        <v>1280</v>
      </c>
      <c r="C247" s="3" t="s">
        <v>1528</v>
      </c>
      <c r="D247" s="44">
        <v>45889</v>
      </c>
      <c r="E247" s="44" t="str">
        <f>VLOOKUP(B247,Data!$B:$G,6,0)</f>
        <v>00406398</v>
      </c>
      <c r="F247" s="3" t="str">
        <f>VLOOKUP(B247,Data!$B:$M,12,0)</f>
        <v>0104918404-002</v>
      </c>
      <c r="G247" s="3" t="s">
        <v>1548</v>
      </c>
      <c r="H247" s="3" t="s">
        <v>1279</v>
      </c>
      <c r="I247" s="2" t="s">
        <v>1278</v>
      </c>
      <c r="J247" s="2" t="str">
        <f t="shared" si="9"/>
        <v>2AGZ WM+ HNI Phú Nhi, Thanh Lâm</v>
      </c>
      <c r="K247" s="2" t="s">
        <v>955</v>
      </c>
      <c r="L247" s="2" t="s">
        <v>1537</v>
      </c>
      <c r="M247" s="2">
        <v>2</v>
      </c>
      <c r="N247" s="2">
        <v>46000</v>
      </c>
      <c r="O247" s="2">
        <f>N247*M247</f>
        <v>92000</v>
      </c>
      <c r="P247" s="2">
        <f t="shared" si="10"/>
        <v>7360</v>
      </c>
      <c r="Q247" s="2">
        <f t="shared" si="11"/>
        <v>99360</v>
      </c>
    </row>
    <row r="248" spans="1:17">
      <c r="A248" s="2">
        <f>MATCH(B248,Data!B:B,0)</f>
        <v>154</v>
      </c>
      <c r="B248" s="3" t="s">
        <v>1149</v>
      </c>
      <c r="C248" s="3" t="s">
        <v>1528</v>
      </c>
      <c r="D248" s="44">
        <v>45889</v>
      </c>
      <c r="E248" s="44" t="str">
        <f>VLOOKUP(B248,Data!$B:$G,6,0)</f>
        <v>00031787</v>
      </c>
      <c r="F248" s="3" t="str">
        <f>VLOOKUP(B248,Data!$B:$M,12,0)</f>
        <v>0104918404-058</v>
      </c>
      <c r="G248" s="3" t="s">
        <v>1544</v>
      </c>
      <c r="H248" s="3" t="s">
        <v>1148</v>
      </c>
      <c r="I248" s="2" t="s">
        <v>1147</v>
      </c>
      <c r="J248" s="2" t="str">
        <f t="shared" si="9"/>
        <v>2AMV WM+ NAN Quỳnh Tân, Quỳnh Lưu.</v>
      </c>
      <c r="K248" s="2" t="s">
        <v>955</v>
      </c>
      <c r="L248" s="2" t="s">
        <v>1537</v>
      </c>
      <c r="M248" s="2">
        <v>1</v>
      </c>
      <c r="N248" s="2">
        <v>46000</v>
      </c>
      <c r="O248" s="2">
        <f>N248*M248</f>
        <v>46000</v>
      </c>
      <c r="P248" s="2">
        <f t="shared" si="10"/>
        <v>3680</v>
      </c>
      <c r="Q248" s="2">
        <f t="shared" si="11"/>
        <v>49680</v>
      </c>
    </row>
    <row r="249" spans="1:17">
      <c r="A249" s="2">
        <f>MATCH(B249,Data!B:B,0)</f>
        <v>155</v>
      </c>
      <c r="B249" s="3" t="s">
        <v>990</v>
      </c>
      <c r="C249" s="3" t="s">
        <v>1528</v>
      </c>
      <c r="D249" s="44">
        <v>45889</v>
      </c>
      <c r="E249" s="44" t="str">
        <f>VLOOKUP(B249,Data!$B:$G,6,0)</f>
        <v>00003248</v>
      </c>
      <c r="F249" s="3" t="str">
        <f>VLOOKUP(B249,Data!$B:$M,12,0)</f>
        <v>0104918404-072</v>
      </c>
      <c r="G249" s="3" t="s">
        <v>1783</v>
      </c>
      <c r="H249" s="3" t="s">
        <v>989</v>
      </c>
      <c r="I249" s="2" t="s">
        <v>988</v>
      </c>
      <c r="J249" s="2" t="str">
        <f t="shared" si="9"/>
        <v>5426 WM+ LCI 050 Phan Đình Phùng</v>
      </c>
      <c r="K249" s="2" t="s">
        <v>965</v>
      </c>
      <c r="L249" s="2" t="s">
        <v>1546</v>
      </c>
      <c r="M249" s="2">
        <v>4</v>
      </c>
      <c r="N249" s="2">
        <v>74250</v>
      </c>
      <c r="O249" s="2">
        <f>N249*M249</f>
        <v>297000</v>
      </c>
      <c r="P249" s="2">
        <f t="shared" si="10"/>
        <v>23760</v>
      </c>
      <c r="Q249" s="2">
        <f t="shared" si="11"/>
        <v>320760</v>
      </c>
    </row>
    <row r="250" spans="1:17" ht="15.75">
      <c r="A250" s="2">
        <f>MATCH(B250,Data!B:B,0)</f>
        <v>156</v>
      </c>
      <c r="B250" s="6" t="s">
        <v>1523</v>
      </c>
      <c r="C250" s="3" t="s">
        <v>1535</v>
      </c>
      <c r="D250" s="44">
        <v>45889</v>
      </c>
      <c r="E250" s="44" t="str">
        <f>VLOOKUP(B250,Data!$B:$G,6,0)</f>
        <v>00014352</v>
      </c>
      <c r="F250" s="3" t="str">
        <f>VLOOKUP(B250,Data!$B:$M,12,0)</f>
        <v>0104918404-023</v>
      </c>
      <c r="G250" s="3" t="s">
        <v>1651</v>
      </c>
      <c r="H250" s="6" t="s">
        <v>1522</v>
      </c>
      <c r="I250" s="8" t="s">
        <v>1521</v>
      </c>
      <c r="J250" s="2" t="str">
        <f t="shared" si="9"/>
        <v>1548 WM VCP DNI Biên Hòa</v>
      </c>
      <c r="K250" s="8" t="s">
        <v>994</v>
      </c>
      <c r="L250" s="2" t="s">
        <v>1533</v>
      </c>
      <c r="M250" s="8">
        <v>2</v>
      </c>
      <c r="N250" s="8">
        <v>89285</v>
      </c>
      <c r="O250" s="2">
        <f>N250*M250</f>
        <v>178570</v>
      </c>
      <c r="P250" s="2">
        <f t="shared" si="10"/>
        <v>14286</v>
      </c>
      <c r="Q250" s="2">
        <f t="shared" si="11"/>
        <v>192856</v>
      </c>
    </row>
    <row r="251" spans="1:17" ht="15.75">
      <c r="A251" s="2">
        <f>MATCH(B251,Data!B:B,0)</f>
        <v>156</v>
      </c>
      <c r="B251" s="6" t="s">
        <v>1523</v>
      </c>
      <c r="C251" s="3" t="s">
        <v>1535</v>
      </c>
      <c r="D251" s="44">
        <v>45889</v>
      </c>
      <c r="E251" s="44" t="str">
        <f>VLOOKUP(B251,Data!$B:$G,6,0)</f>
        <v>00014352</v>
      </c>
      <c r="F251" s="3" t="str">
        <f>VLOOKUP(B251,Data!$B:$M,12,0)</f>
        <v>0104918404-023</v>
      </c>
      <c r="G251" s="3" t="s">
        <v>1651</v>
      </c>
      <c r="H251" s="6" t="s">
        <v>1522</v>
      </c>
      <c r="I251" s="8" t="s">
        <v>1521</v>
      </c>
      <c r="J251" s="2" t="str">
        <f t="shared" si="9"/>
        <v>1548 WM VCP DNI Biên Hòa</v>
      </c>
      <c r="K251" s="8" t="s">
        <v>965</v>
      </c>
      <c r="L251" s="2" t="s">
        <v>1546</v>
      </c>
      <c r="M251" s="8">
        <v>4</v>
      </c>
      <c r="N251" s="8">
        <v>74250</v>
      </c>
      <c r="O251" s="2">
        <f>N251*M251</f>
        <v>297000</v>
      </c>
      <c r="P251" s="2">
        <f t="shared" si="10"/>
        <v>23760</v>
      </c>
      <c r="Q251" s="2">
        <f t="shared" si="11"/>
        <v>320760</v>
      </c>
    </row>
    <row r="252" spans="1:17" ht="15.75">
      <c r="A252" s="2">
        <f>MATCH(B252,Data!B:B,0)</f>
        <v>156</v>
      </c>
      <c r="B252" s="6" t="s">
        <v>1523</v>
      </c>
      <c r="C252" s="3" t="s">
        <v>1535</v>
      </c>
      <c r="D252" s="44">
        <v>45889</v>
      </c>
      <c r="E252" s="44" t="str">
        <f>VLOOKUP(B252,Data!$B:$G,6,0)</f>
        <v>00014352</v>
      </c>
      <c r="F252" s="3" t="str">
        <f>VLOOKUP(B252,Data!$B:$M,12,0)</f>
        <v>0104918404-023</v>
      </c>
      <c r="G252" s="3" t="s">
        <v>1651</v>
      </c>
      <c r="H252" s="6" t="s">
        <v>1522</v>
      </c>
      <c r="I252" s="8" t="s">
        <v>1521</v>
      </c>
      <c r="J252" s="2" t="str">
        <f t="shared" si="9"/>
        <v>1548 WM VCP DNI Biên Hòa</v>
      </c>
      <c r="K252" s="8" t="s">
        <v>981</v>
      </c>
      <c r="L252" s="2" t="s">
        <v>1538</v>
      </c>
      <c r="M252" s="8">
        <v>2</v>
      </c>
      <c r="N252" s="8">
        <v>50182</v>
      </c>
      <c r="O252" s="2">
        <f>N252*M252</f>
        <v>100364</v>
      </c>
      <c r="P252" s="2">
        <f t="shared" si="10"/>
        <v>8029</v>
      </c>
      <c r="Q252" s="2">
        <f t="shared" si="11"/>
        <v>108393</v>
      </c>
    </row>
    <row r="253" spans="1:17" ht="15.75">
      <c r="A253" s="2">
        <f>MATCH(B253,Data!B:B,0)</f>
        <v>156</v>
      </c>
      <c r="B253" s="6" t="s">
        <v>1523</v>
      </c>
      <c r="C253" s="3" t="s">
        <v>1535</v>
      </c>
      <c r="D253" s="44">
        <v>45889</v>
      </c>
      <c r="E253" s="44" t="str">
        <f>VLOOKUP(B253,Data!$B:$G,6,0)</f>
        <v>00014352</v>
      </c>
      <c r="F253" s="3" t="str">
        <f>VLOOKUP(B253,Data!$B:$M,12,0)</f>
        <v>0104918404-023</v>
      </c>
      <c r="G253" s="3" t="s">
        <v>1651</v>
      </c>
      <c r="H253" s="6" t="s">
        <v>1522</v>
      </c>
      <c r="I253" s="8" t="s">
        <v>1521</v>
      </c>
      <c r="J253" s="2" t="str">
        <f t="shared" si="9"/>
        <v>1548 WM VCP DNI Biên Hòa</v>
      </c>
      <c r="K253" s="8" t="s">
        <v>1079</v>
      </c>
      <c r="L253" s="2" t="s">
        <v>1532</v>
      </c>
      <c r="M253" s="8">
        <v>4</v>
      </c>
      <c r="N253" s="8">
        <v>49500</v>
      </c>
      <c r="O253" s="2">
        <f>N253*M253</f>
        <v>198000</v>
      </c>
      <c r="P253" s="2">
        <f t="shared" si="10"/>
        <v>15840</v>
      </c>
      <c r="Q253" s="2">
        <f t="shared" si="11"/>
        <v>213840</v>
      </c>
    </row>
    <row r="254" spans="1:17">
      <c r="A254" s="2">
        <f>MATCH(B254,Data!B:B,0)</f>
        <v>157</v>
      </c>
      <c r="B254" s="3" t="s">
        <v>1436</v>
      </c>
      <c r="C254" s="3" t="s">
        <v>1528</v>
      </c>
      <c r="D254" s="44">
        <v>45889</v>
      </c>
      <c r="E254" s="44" t="str">
        <f>VLOOKUP(B254,Data!$B:$G,6,0)</f>
        <v>00405854</v>
      </c>
      <c r="F254" s="3" t="str">
        <f>VLOOKUP(B254,Data!$B:$M,12,0)</f>
        <v>0104918404-002</v>
      </c>
      <c r="G254" s="3" t="s">
        <v>1548</v>
      </c>
      <c r="H254" s="3" t="s">
        <v>1435</v>
      </c>
      <c r="I254" s="2" t="s">
        <v>1434</v>
      </c>
      <c r="J254" s="2" t="str">
        <f t="shared" si="9"/>
        <v>3370 WM+ HNI G3AB Yên Hòa Sunshine</v>
      </c>
      <c r="K254" s="2" t="s">
        <v>961</v>
      </c>
      <c r="L254" s="2" t="s">
        <v>1541</v>
      </c>
      <c r="M254" s="2">
        <v>2</v>
      </c>
      <c r="N254" s="2">
        <v>73431</v>
      </c>
      <c r="O254" s="2">
        <f>N254*M254</f>
        <v>146862</v>
      </c>
      <c r="P254" s="2">
        <f t="shared" si="10"/>
        <v>11749</v>
      </c>
      <c r="Q254" s="2">
        <f t="shared" si="11"/>
        <v>158611</v>
      </c>
    </row>
    <row r="255" spans="1:17">
      <c r="A255" s="2">
        <f>MATCH(B255,Data!B:B,0)</f>
        <v>158</v>
      </c>
      <c r="B255" s="3" t="s">
        <v>1451</v>
      </c>
      <c r="C255" s="3" t="s">
        <v>1528</v>
      </c>
      <c r="D255" s="44">
        <v>45889</v>
      </c>
      <c r="E255" s="44" t="str">
        <f>VLOOKUP(B255,Data!$B:$G,6,0)</f>
        <v>00030029</v>
      </c>
      <c r="F255" s="3" t="str">
        <f>VLOOKUP(B255,Data!$B:$M,12,0)</f>
        <v>0104918404-025</v>
      </c>
      <c r="G255" s="3" t="s">
        <v>1561</v>
      </c>
      <c r="H255" s="3" t="s">
        <v>1450</v>
      </c>
      <c r="I255" s="2" t="s">
        <v>1449</v>
      </c>
      <c r="J255" s="2" t="str">
        <f t="shared" si="9"/>
        <v>6026 WM+ HPG Thôn 2, Vĩnh Bảo</v>
      </c>
      <c r="K255" s="2" t="s">
        <v>961</v>
      </c>
      <c r="L255" s="2" t="s">
        <v>1541</v>
      </c>
      <c r="M255" s="2">
        <v>1</v>
      </c>
      <c r="N255" s="2">
        <v>73431</v>
      </c>
      <c r="O255" s="2">
        <f>N255*M255</f>
        <v>73431</v>
      </c>
      <c r="P255" s="2">
        <f t="shared" si="10"/>
        <v>5874</v>
      </c>
      <c r="Q255" s="2">
        <f t="shared" si="11"/>
        <v>79305</v>
      </c>
    </row>
    <row r="256" spans="1:17">
      <c r="A256" s="2">
        <f>MATCH(B256,Data!B:B,0)</f>
        <v>159</v>
      </c>
      <c r="B256" s="3" t="s">
        <v>1146</v>
      </c>
      <c r="C256" s="3" t="s">
        <v>1535</v>
      </c>
      <c r="D256" s="44">
        <v>45889</v>
      </c>
      <c r="E256" s="44" t="str">
        <f>VLOOKUP(B256,Data!$B:$G,6,0)</f>
        <v>00008356</v>
      </c>
      <c r="F256" s="3" t="str">
        <f>VLOOKUP(B256,Data!$B:$M,12,0)</f>
        <v>0104918404-028</v>
      </c>
      <c r="G256" s="3" t="s">
        <v>1664</v>
      </c>
      <c r="H256" s="3" t="s">
        <v>1145</v>
      </c>
      <c r="I256" s="2" t="s">
        <v>1144</v>
      </c>
      <c r="J256" s="2" t="str">
        <f t="shared" si="9"/>
        <v>5719 WM+ KHA 19 Đường A1, KDT Vĩnh Điềm</v>
      </c>
      <c r="K256" s="2" t="s">
        <v>951</v>
      </c>
      <c r="L256" s="2" t="s">
        <v>1539</v>
      </c>
      <c r="M256" s="2">
        <v>1</v>
      </c>
      <c r="N256" s="2">
        <v>111058</v>
      </c>
      <c r="O256" s="2">
        <f>N256*M256</f>
        <v>111058</v>
      </c>
      <c r="P256" s="2">
        <f t="shared" si="10"/>
        <v>8885</v>
      </c>
      <c r="Q256" s="2">
        <f t="shared" si="11"/>
        <v>119943</v>
      </c>
    </row>
    <row r="257" spans="1:17">
      <c r="A257" s="2">
        <f>MATCH(B257,Data!B:B,0)</f>
        <v>159</v>
      </c>
      <c r="B257" s="3" t="s">
        <v>1146</v>
      </c>
      <c r="C257" s="3" t="s">
        <v>1535</v>
      </c>
      <c r="D257" s="44">
        <v>45889</v>
      </c>
      <c r="E257" s="44" t="str">
        <f>VLOOKUP(B257,Data!$B:$G,6,0)</f>
        <v>00008356</v>
      </c>
      <c r="F257" s="3" t="str">
        <f>VLOOKUP(B257,Data!$B:$M,12,0)</f>
        <v>0104918404-028</v>
      </c>
      <c r="G257" s="3" t="s">
        <v>1664</v>
      </c>
      <c r="H257" s="3" t="s">
        <v>1145</v>
      </c>
      <c r="I257" s="2" t="s">
        <v>1144</v>
      </c>
      <c r="J257" s="2" t="str">
        <f t="shared" si="9"/>
        <v>5719 WM+ KHA 19 Đường A1, KDT Vĩnh Điềm</v>
      </c>
      <c r="K257" s="2" t="s">
        <v>961</v>
      </c>
      <c r="L257" s="2" t="s">
        <v>1541</v>
      </c>
      <c r="M257" s="2">
        <v>1</v>
      </c>
      <c r="N257" s="2">
        <v>73431</v>
      </c>
      <c r="O257" s="2">
        <f>N257*M257</f>
        <v>73431</v>
      </c>
      <c r="P257" s="2">
        <f t="shared" si="10"/>
        <v>5874</v>
      </c>
      <c r="Q257" s="2">
        <f t="shared" si="11"/>
        <v>79305</v>
      </c>
    </row>
    <row r="258" spans="1:17">
      <c r="A258" s="2">
        <f>MATCH(B258,Data!B:B,0)</f>
        <v>159</v>
      </c>
      <c r="B258" s="3" t="s">
        <v>1146</v>
      </c>
      <c r="C258" s="3" t="s">
        <v>1535</v>
      </c>
      <c r="D258" s="44">
        <v>45889</v>
      </c>
      <c r="E258" s="44" t="str">
        <f>VLOOKUP(B258,Data!$B:$G,6,0)</f>
        <v>00008356</v>
      </c>
      <c r="F258" s="3" t="str">
        <f>VLOOKUP(B258,Data!$B:$M,12,0)</f>
        <v>0104918404-028</v>
      </c>
      <c r="G258" s="3" t="s">
        <v>1664</v>
      </c>
      <c r="H258" s="3" t="s">
        <v>1145</v>
      </c>
      <c r="I258" s="2" t="s">
        <v>1144</v>
      </c>
      <c r="J258" s="2" t="str">
        <f t="shared" si="9"/>
        <v>5719 WM+ KHA 19 Đường A1, KDT Vĩnh Điềm</v>
      </c>
      <c r="K258" s="2" t="s">
        <v>994</v>
      </c>
      <c r="L258" s="2" t="s">
        <v>1533</v>
      </c>
      <c r="M258" s="2">
        <v>2</v>
      </c>
      <c r="N258" s="2">
        <v>111606</v>
      </c>
      <c r="O258" s="2">
        <f>N258*M258</f>
        <v>223212</v>
      </c>
      <c r="P258" s="2">
        <f t="shared" si="10"/>
        <v>17857</v>
      </c>
      <c r="Q258" s="2">
        <f t="shared" si="11"/>
        <v>241069</v>
      </c>
    </row>
    <row r="259" spans="1:17">
      <c r="A259" s="2">
        <f>MATCH(B259,Data!B:B,0)</f>
        <v>160</v>
      </c>
      <c r="B259" s="3" t="s">
        <v>1445</v>
      </c>
      <c r="C259" s="3" t="s">
        <v>1528</v>
      </c>
      <c r="D259" s="44">
        <v>45889</v>
      </c>
      <c r="E259" s="44" t="str">
        <f>VLOOKUP(B259,Data!$B:$G,6,0)</f>
        <v>00405855</v>
      </c>
      <c r="F259" s="3" t="str">
        <f>VLOOKUP(B259,Data!$B:$M,12,0)</f>
        <v>0104918404-002</v>
      </c>
      <c r="G259" s="3" t="s">
        <v>1548</v>
      </c>
      <c r="H259" s="3" t="s">
        <v>1444</v>
      </c>
      <c r="I259" s="2" t="s">
        <v>1443</v>
      </c>
      <c r="J259" s="2" t="str">
        <f t="shared" ref="J259:J322" si="12">H259&amp;" "&amp;I259</f>
        <v>5369 WM+ HNI Khu Phố, TT Liên Quan</v>
      </c>
      <c r="K259" s="2" t="s">
        <v>951</v>
      </c>
      <c r="L259" s="2" t="s">
        <v>1539</v>
      </c>
      <c r="M259" s="2">
        <v>4</v>
      </c>
      <c r="N259" s="2">
        <v>111058</v>
      </c>
      <c r="O259" s="2">
        <f>N259*M259</f>
        <v>444232</v>
      </c>
      <c r="P259" s="2">
        <f t="shared" ref="P259:P322" si="13">ROUND(O259*0.08,0)</f>
        <v>35539</v>
      </c>
      <c r="Q259" s="2">
        <f t="shared" ref="Q259:Q322" si="14">O259+P259</f>
        <v>479771</v>
      </c>
    </row>
    <row r="260" spans="1:17">
      <c r="A260" s="2">
        <f>MATCH(B260,Data!B:B,0)</f>
        <v>161</v>
      </c>
      <c r="B260" s="3" t="s">
        <v>1458</v>
      </c>
      <c r="C260" s="3" t="s">
        <v>1528</v>
      </c>
      <c r="D260" s="44">
        <v>45889</v>
      </c>
      <c r="E260" s="44" t="str">
        <f>VLOOKUP(B260,Data!$B:$G,6,0)</f>
        <v>00027831</v>
      </c>
      <c r="F260" s="3" t="str">
        <f>VLOOKUP(B260,Data!$B:$M,12,0)</f>
        <v>0104918404-020</v>
      </c>
      <c r="G260" s="3" t="s">
        <v>1559</v>
      </c>
      <c r="H260" s="3" t="s">
        <v>1457</v>
      </c>
      <c r="I260" s="2" t="s">
        <v>1456</v>
      </c>
      <c r="J260" s="2" t="str">
        <f t="shared" si="12"/>
        <v>6690 WM+ THA Ngã 3 Chợ Kho, Nghi Sơn</v>
      </c>
      <c r="K260" s="2" t="s">
        <v>951</v>
      </c>
      <c r="L260" s="2" t="s">
        <v>1539</v>
      </c>
      <c r="M260" s="2">
        <v>3</v>
      </c>
      <c r="N260" s="2">
        <v>111058</v>
      </c>
      <c r="O260" s="2">
        <f>N260*M260</f>
        <v>333174</v>
      </c>
      <c r="P260" s="2">
        <f t="shared" si="13"/>
        <v>26654</v>
      </c>
      <c r="Q260" s="2">
        <f t="shared" si="14"/>
        <v>359828</v>
      </c>
    </row>
    <row r="261" spans="1:17">
      <c r="A261" s="2">
        <f>MATCH(B261,Data!B:B,0)</f>
        <v>161</v>
      </c>
      <c r="B261" s="3" t="s">
        <v>1458</v>
      </c>
      <c r="C261" s="3" t="s">
        <v>1528</v>
      </c>
      <c r="D261" s="44">
        <v>45889</v>
      </c>
      <c r="E261" s="44" t="str">
        <f>VLOOKUP(B261,Data!$B:$G,6,0)</f>
        <v>00027831</v>
      </c>
      <c r="F261" s="3" t="str">
        <f>VLOOKUP(B261,Data!$B:$M,12,0)</f>
        <v>0104918404-020</v>
      </c>
      <c r="G261" s="3" t="s">
        <v>1559</v>
      </c>
      <c r="H261" s="3" t="s">
        <v>1457</v>
      </c>
      <c r="I261" s="2" t="s">
        <v>1456</v>
      </c>
      <c r="J261" s="2" t="str">
        <f t="shared" si="12"/>
        <v>6690 WM+ THA Ngã 3 Chợ Kho, Nghi Sơn</v>
      </c>
      <c r="K261" s="2" t="s">
        <v>965</v>
      </c>
      <c r="L261" s="2" t="s">
        <v>1546</v>
      </c>
      <c r="M261" s="2">
        <v>1</v>
      </c>
      <c r="N261" s="2">
        <v>74250</v>
      </c>
      <c r="O261" s="2">
        <f>N261*M261</f>
        <v>74250</v>
      </c>
      <c r="P261" s="2">
        <f t="shared" si="13"/>
        <v>5940</v>
      </c>
      <c r="Q261" s="2">
        <f t="shared" si="14"/>
        <v>80190</v>
      </c>
    </row>
    <row r="262" spans="1:17">
      <c r="A262" s="2">
        <f>MATCH(B262,Data!B:B,0)</f>
        <v>161</v>
      </c>
      <c r="B262" s="3" t="s">
        <v>1458</v>
      </c>
      <c r="C262" s="3" t="s">
        <v>1528</v>
      </c>
      <c r="D262" s="44">
        <v>45889</v>
      </c>
      <c r="E262" s="44" t="str">
        <f>VLOOKUP(B262,Data!$B:$G,6,0)</f>
        <v>00027831</v>
      </c>
      <c r="F262" s="3" t="str">
        <f>VLOOKUP(B262,Data!$B:$M,12,0)</f>
        <v>0104918404-020</v>
      </c>
      <c r="G262" s="3" t="s">
        <v>1559</v>
      </c>
      <c r="H262" s="3" t="s">
        <v>1457</v>
      </c>
      <c r="I262" s="2" t="s">
        <v>1456</v>
      </c>
      <c r="J262" s="2" t="str">
        <f t="shared" si="12"/>
        <v>6690 WM+ THA Ngã 3 Chợ Kho, Nghi Sơn</v>
      </c>
      <c r="K262" s="2" t="s">
        <v>981</v>
      </c>
      <c r="L262" s="2" t="s">
        <v>1538</v>
      </c>
      <c r="M262" s="2">
        <v>2</v>
      </c>
      <c r="N262" s="2">
        <v>50182</v>
      </c>
      <c r="O262" s="2">
        <f>N262*M262</f>
        <v>100364</v>
      </c>
      <c r="P262" s="2">
        <f t="shared" si="13"/>
        <v>8029</v>
      </c>
      <c r="Q262" s="2">
        <f t="shared" si="14"/>
        <v>108393</v>
      </c>
    </row>
    <row r="263" spans="1:17">
      <c r="A263" s="2">
        <f>MATCH(B263,Data!B:B,0)</f>
        <v>161</v>
      </c>
      <c r="B263" s="3" t="s">
        <v>1458</v>
      </c>
      <c r="C263" s="3" t="s">
        <v>1528</v>
      </c>
      <c r="D263" s="44">
        <v>45889</v>
      </c>
      <c r="E263" s="44" t="str">
        <f>VLOOKUP(B263,Data!$B:$G,6,0)</f>
        <v>00027831</v>
      </c>
      <c r="F263" s="3" t="str">
        <f>VLOOKUP(B263,Data!$B:$M,12,0)</f>
        <v>0104918404-020</v>
      </c>
      <c r="G263" s="3" t="s">
        <v>1559</v>
      </c>
      <c r="H263" s="3" t="s">
        <v>1457</v>
      </c>
      <c r="I263" s="2" t="s">
        <v>1456</v>
      </c>
      <c r="J263" s="2" t="str">
        <f t="shared" si="12"/>
        <v>6690 WM+ THA Ngã 3 Chợ Kho, Nghi Sơn</v>
      </c>
      <c r="K263" s="2" t="s">
        <v>955</v>
      </c>
      <c r="L263" s="2" t="s">
        <v>1537</v>
      </c>
      <c r="M263" s="2">
        <v>3</v>
      </c>
      <c r="N263" s="2">
        <v>46000</v>
      </c>
      <c r="O263" s="2">
        <f>N263*M263</f>
        <v>138000</v>
      </c>
      <c r="P263" s="2">
        <f t="shared" si="13"/>
        <v>11040</v>
      </c>
      <c r="Q263" s="2">
        <f t="shared" si="14"/>
        <v>149040</v>
      </c>
    </row>
    <row r="264" spans="1:17">
      <c r="A264" s="2">
        <f>MATCH(B264,Data!B:B,0)</f>
        <v>162</v>
      </c>
      <c r="B264" s="3" t="s">
        <v>1091</v>
      </c>
      <c r="C264" s="3" t="s">
        <v>1535</v>
      </c>
      <c r="D264" s="44">
        <v>45889</v>
      </c>
      <c r="E264" s="44" t="str">
        <f>VLOOKUP(B264,Data!$B:$G,6,0)</f>
        <v>00002116</v>
      </c>
      <c r="F264" s="3" t="str">
        <f>VLOOKUP(B264,Data!$B:$M,12,0)</f>
        <v>0104918404-067</v>
      </c>
      <c r="G264" s="3" t="s">
        <v>1580</v>
      </c>
      <c r="H264" s="3" t="s">
        <v>1090</v>
      </c>
      <c r="I264" s="2" t="s">
        <v>1089</v>
      </c>
      <c r="J264" s="2" t="str">
        <f t="shared" si="12"/>
        <v>5118 WM+ BTE 261K Đường Số 1</v>
      </c>
      <c r="K264" s="2" t="s">
        <v>951</v>
      </c>
      <c r="L264" s="2" t="s">
        <v>1539</v>
      </c>
      <c r="M264" s="2">
        <v>1</v>
      </c>
      <c r="N264" s="2">
        <v>111058</v>
      </c>
      <c r="O264" s="2">
        <f>N264*M264</f>
        <v>111058</v>
      </c>
      <c r="P264" s="2">
        <f t="shared" si="13"/>
        <v>8885</v>
      </c>
      <c r="Q264" s="2">
        <f t="shared" si="14"/>
        <v>119943</v>
      </c>
    </row>
    <row r="265" spans="1:17">
      <c r="A265" s="2">
        <f>MATCH(B265,Data!B:B,0)</f>
        <v>163</v>
      </c>
      <c r="B265" s="3" t="s">
        <v>1289</v>
      </c>
      <c r="C265" s="3" t="s">
        <v>1528</v>
      </c>
      <c r="D265" s="44">
        <v>45889</v>
      </c>
      <c r="E265" s="44" t="str">
        <f>VLOOKUP(B265,Data!$B:$G,6,0)</f>
        <v>00406400</v>
      </c>
      <c r="F265" s="3" t="str">
        <f>VLOOKUP(B265,Data!$B:$M,12,0)</f>
        <v>0104918404-002</v>
      </c>
      <c r="G265" s="3" t="s">
        <v>1548</v>
      </c>
      <c r="H265" s="3" t="s">
        <v>1288</v>
      </c>
      <c r="I265" s="2" t="s">
        <v>1287</v>
      </c>
      <c r="J265" s="2" t="str">
        <f t="shared" si="12"/>
        <v>3281 WM+ HNI TT3 40-41 KĐG Tứ Hiệp</v>
      </c>
      <c r="K265" s="2" t="s">
        <v>981</v>
      </c>
      <c r="L265" s="2" t="s">
        <v>1538</v>
      </c>
      <c r="M265" s="2">
        <v>1</v>
      </c>
      <c r="N265" s="2">
        <v>50182</v>
      </c>
      <c r="O265" s="2">
        <f>N265*M265</f>
        <v>50182</v>
      </c>
      <c r="P265" s="2">
        <f>ROUND(O265*0.08,0)-1</f>
        <v>4014</v>
      </c>
      <c r="Q265" s="2">
        <f t="shared" si="14"/>
        <v>54196</v>
      </c>
    </row>
    <row r="266" spans="1:17">
      <c r="A266" s="2">
        <f>MATCH(B266,Data!B:B,0)</f>
        <v>163</v>
      </c>
      <c r="B266" s="3" t="s">
        <v>1289</v>
      </c>
      <c r="C266" s="3" t="s">
        <v>1528</v>
      </c>
      <c r="D266" s="44">
        <v>45889</v>
      </c>
      <c r="E266" s="44" t="str">
        <f>VLOOKUP(B266,Data!$B:$G,6,0)</f>
        <v>00406400</v>
      </c>
      <c r="F266" s="3" t="str">
        <f>VLOOKUP(B266,Data!$B:$M,12,0)</f>
        <v>0104918404-002</v>
      </c>
      <c r="G266" s="3" t="s">
        <v>1548</v>
      </c>
      <c r="H266" s="3" t="s">
        <v>1288</v>
      </c>
      <c r="I266" s="2" t="s">
        <v>1287</v>
      </c>
      <c r="J266" s="2" t="str">
        <f t="shared" si="12"/>
        <v>3281 WM+ HNI TT3 40-41 KĐG Tứ Hiệp</v>
      </c>
      <c r="K266" s="2" t="s">
        <v>965</v>
      </c>
      <c r="L266" s="2" t="s">
        <v>1546</v>
      </c>
      <c r="M266" s="2">
        <v>3</v>
      </c>
      <c r="N266" s="2">
        <v>74250</v>
      </c>
      <c r="O266" s="2">
        <f>N266*M266</f>
        <v>222750</v>
      </c>
      <c r="P266" s="2">
        <f t="shared" si="13"/>
        <v>17820</v>
      </c>
      <c r="Q266" s="2">
        <f t="shared" si="14"/>
        <v>240570</v>
      </c>
    </row>
    <row r="267" spans="1:17">
      <c r="A267" s="2">
        <f>MATCH(B267,Data!B:B,0)</f>
        <v>163</v>
      </c>
      <c r="B267" s="3" t="s">
        <v>1289</v>
      </c>
      <c r="C267" s="3" t="s">
        <v>1528</v>
      </c>
      <c r="D267" s="44">
        <v>45889</v>
      </c>
      <c r="E267" s="44" t="str">
        <f>VLOOKUP(B267,Data!$B:$G,6,0)</f>
        <v>00406400</v>
      </c>
      <c r="F267" s="3" t="str">
        <f>VLOOKUP(B267,Data!$B:$M,12,0)</f>
        <v>0104918404-002</v>
      </c>
      <c r="G267" s="3" t="s">
        <v>1548</v>
      </c>
      <c r="H267" s="3" t="s">
        <v>1288</v>
      </c>
      <c r="I267" s="2" t="s">
        <v>1287</v>
      </c>
      <c r="J267" s="2" t="str">
        <f t="shared" si="12"/>
        <v>3281 WM+ HNI TT3 40-41 KĐG Tứ Hiệp</v>
      </c>
      <c r="K267" s="2" t="s">
        <v>951</v>
      </c>
      <c r="L267" s="2" t="s">
        <v>1539</v>
      </c>
      <c r="M267" s="2">
        <v>1</v>
      </c>
      <c r="N267" s="2">
        <v>111058</v>
      </c>
      <c r="O267" s="2">
        <f>N267*M267</f>
        <v>111058</v>
      </c>
      <c r="P267" s="2">
        <f t="shared" si="13"/>
        <v>8885</v>
      </c>
      <c r="Q267" s="2">
        <f t="shared" si="14"/>
        <v>119943</v>
      </c>
    </row>
    <row r="268" spans="1:17">
      <c r="A268" s="2">
        <f>MATCH(B268,Data!B:B,0)</f>
        <v>164</v>
      </c>
      <c r="B268" s="3" t="s">
        <v>1043</v>
      </c>
      <c r="C268" s="3" t="s">
        <v>1528</v>
      </c>
      <c r="D268" s="44">
        <v>45889</v>
      </c>
      <c r="E268" s="44" t="str">
        <f>VLOOKUP(B268,Data!$B:$G,6,0)</f>
        <v>00027916</v>
      </c>
      <c r="F268" s="3" t="str">
        <f>VLOOKUP(B268,Data!$B:$M,12,0)</f>
        <v>0104918404-020</v>
      </c>
      <c r="G268" s="3" t="s">
        <v>1559</v>
      </c>
      <c r="H268" s="3" t="s">
        <v>1042</v>
      </c>
      <c r="I268" s="2" t="s">
        <v>1041</v>
      </c>
      <c r="J268" s="2" t="str">
        <f t="shared" si="12"/>
        <v>6564 WM+ THA 432 Khu phố 3, TT Bến Sung</v>
      </c>
      <c r="K268" s="2" t="s">
        <v>955</v>
      </c>
      <c r="L268" s="2" t="s">
        <v>1537</v>
      </c>
      <c r="M268" s="2">
        <v>6</v>
      </c>
      <c r="N268" s="2">
        <v>46000</v>
      </c>
      <c r="O268" s="2">
        <f>N268*M268</f>
        <v>276000</v>
      </c>
      <c r="P268" s="2">
        <f t="shared" si="13"/>
        <v>22080</v>
      </c>
      <c r="Q268" s="2">
        <f t="shared" si="14"/>
        <v>298080</v>
      </c>
    </row>
    <row r="269" spans="1:17">
      <c r="A269" s="2">
        <f>MATCH(B269,Data!B:B,0)</f>
        <v>165</v>
      </c>
      <c r="B269" s="3" t="s">
        <v>1346</v>
      </c>
      <c r="C269" s="3" t="s">
        <v>1528</v>
      </c>
      <c r="D269" s="44">
        <v>45889</v>
      </c>
      <c r="E269" s="44" t="str">
        <f>VLOOKUP(B269,Data!$B:$G,6,0)</f>
        <v>00406221</v>
      </c>
      <c r="F269" s="3" t="str">
        <f>VLOOKUP(B269,Data!$B:$M,12,0)</f>
        <v>0104918404-002</v>
      </c>
      <c r="G269" s="3" t="s">
        <v>1548</v>
      </c>
      <c r="H269" s="3" t="s">
        <v>1345</v>
      </c>
      <c r="I269" s="2" t="s">
        <v>1344</v>
      </c>
      <c r="J269" s="2" t="str">
        <f t="shared" si="12"/>
        <v>3961 WM+ HNI 153-155 Đê La Thành</v>
      </c>
      <c r="K269" s="2" t="s">
        <v>951</v>
      </c>
      <c r="L269" s="2" t="s">
        <v>1539</v>
      </c>
      <c r="M269" s="2">
        <v>5</v>
      </c>
      <c r="N269" s="2">
        <v>111058</v>
      </c>
      <c r="O269" s="2">
        <f>N269*M269</f>
        <v>555290</v>
      </c>
      <c r="P269" s="2">
        <f t="shared" si="13"/>
        <v>44423</v>
      </c>
      <c r="Q269" s="2">
        <f t="shared" si="14"/>
        <v>599713</v>
      </c>
    </row>
    <row r="270" spans="1:17">
      <c r="A270" s="2">
        <f>MATCH(B270,Data!B:B,0)</f>
        <v>166</v>
      </c>
      <c r="B270" s="3" t="s">
        <v>1226</v>
      </c>
      <c r="C270" s="3" t="s">
        <v>1528</v>
      </c>
      <c r="D270" s="44">
        <v>45889</v>
      </c>
      <c r="E270" s="44" t="str">
        <f>VLOOKUP(B270,Data!$B:$G,6,0)</f>
        <v>00406576</v>
      </c>
      <c r="F270" s="3" t="str">
        <f>VLOOKUP(B270,Data!$B:$M,12,0)</f>
        <v>0104918404-002</v>
      </c>
      <c r="G270" s="3" t="s">
        <v>1548</v>
      </c>
      <c r="H270" s="3" t="s">
        <v>1225</v>
      </c>
      <c r="I270" s="2" t="s">
        <v>1224</v>
      </c>
      <c r="J270" s="2" t="str">
        <f t="shared" si="12"/>
        <v>2AGP WM+ HNI 28 Ngách 158/38 Nguyễn Sơn</v>
      </c>
      <c r="K270" s="2" t="s">
        <v>951</v>
      </c>
      <c r="L270" s="2" t="s">
        <v>1539</v>
      </c>
      <c r="M270" s="2">
        <v>1</v>
      </c>
      <c r="N270" s="2">
        <v>111058</v>
      </c>
      <c r="O270" s="2">
        <f>N270*M270</f>
        <v>111058</v>
      </c>
      <c r="P270" s="2">
        <f t="shared" si="13"/>
        <v>8885</v>
      </c>
      <c r="Q270" s="2">
        <f t="shared" si="14"/>
        <v>119943</v>
      </c>
    </row>
    <row r="271" spans="1:17">
      <c r="A271" s="2">
        <f>MATCH(B271,Data!B:B,0)</f>
        <v>167</v>
      </c>
      <c r="B271" s="3" t="s">
        <v>984</v>
      </c>
      <c r="C271" s="3" t="s">
        <v>1528</v>
      </c>
      <c r="D271" s="44">
        <v>45889</v>
      </c>
      <c r="E271" s="44" t="str">
        <f>VLOOKUP(B271,Data!$B:$G,6,0)</f>
        <v>00407275</v>
      </c>
      <c r="F271" s="3" t="str">
        <f>VLOOKUP(B271,Data!$B:$M,12,0)</f>
        <v>0104918404-002</v>
      </c>
      <c r="G271" s="3" t="s">
        <v>1548</v>
      </c>
      <c r="H271" s="3" t="s">
        <v>983</v>
      </c>
      <c r="I271" s="2" t="s">
        <v>982</v>
      </c>
      <c r="J271" s="2" t="str">
        <f t="shared" si="12"/>
        <v>2AQL WM+ HNI Xuân Dương, Kim Lũ</v>
      </c>
      <c r="K271" s="2" t="s">
        <v>955</v>
      </c>
      <c r="L271" s="2" t="s">
        <v>1537</v>
      </c>
      <c r="M271" s="2">
        <v>3</v>
      </c>
      <c r="N271" s="2">
        <v>46000</v>
      </c>
      <c r="O271" s="2">
        <f>N271*M271</f>
        <v>138000</v>
      </c>
      <c r="P271" s="2">
        <f t="shared" si="13"/>
        <v>11040</v>
      </c>
      <c r="Q271" s="2">
        <f t="shared" si="14"/>
        <v>149040</v>
      </c>
    </row>
    <row r="272" spans="1:17">
      <c r="A272" s="2">
        <f>MATCH(B272,Data!B:B,0)</f>
        <v>168</v>
      </c>
      <c r="B272" s="3" t="s">
        <v>1003</v>
      </c>
      <c r="C272" s="3" t="s">
        <v>1528</v>
      </c>
      <c r="D272" s="44">
        <v>45889</v>
      </c>
      <c r="E272" s="44" t="str">
        <f>VLOOKUP(B272,Data!$B:$G,6,0)</f>
        <v>00027920</v>
      </c>
      <c r="F272" s="3" t="str">
        <f>VLOOKUP(B272,Data!$B:$M,12,0)</f>
        <v>0104918404-020</v>
      </c>
      <c r="G272" s="3" t="s">
        <v>1559</v>
      </c>
      <c r="H272" s="3" t="s">
        <v>1002</v>
      </c>
      <c r="I272" s="2" t="s">
        <v>1001</v>
      </c>
      <c r="J272" s="2" t="str">
        <f t="shared" si="12"/>
        <v>2AMJ WM+ THA Thái Lai, Thái Hòa</v>
      </c>
      <c r="K272" s="2" t="s">
        <v>951</v>
      </c>
      <c r="L272" s="2" t="s">
        <v>1539</v>
      </c>
      <c r="M272" s="2">
        <v>1</v>
      </c>
      <c r="N272" s="2">
        <v>111058</v>
      </c>
      <c r="O272" s="2">
        <f>N272*M272</f>
        <v>111058</v>
      </c>
      <c r="P272" s="2">
        <f>ROUND(O272*0.08,0)-1</f>
        <v>8884</v>
      </c>
      <c r="Q272" s="2">
        <f t="shared" si="14"/>
        <v>119942</v>
      </c>
    </row>
    <row r="273" spans="1:17">
      <c r="A273" s="2">
        <f>MATCH(B273,Data!B:B,0)</f>
        <v>168</v>
      </c>
      <c r="B273" s="3" t="s">
        <v>1003</v>
      </c>
      <c r="C273" s="3" t="s">
        <v>1528</v>
      </c>
      <c r="D273" s="44">
        <v>45889</v>
      </c>
      <c r="E273" s="44" t="str">
        <f>VLOOKUP(B273,Data!$B:$G,6,0)</f>
        <v>00027920</v>
      </c>
      <c r="F273" s="3" t="str">
        <f>VLOOKUP(B273,Data!$B:$M,12,0)</f>
        <v>0104918404-020</v>
      </c>
      <c r="G273" s="3" t="s">
        <v>1559</v>
      </c>
      <c r="H273" s="3" t="s">
        <v>1002</v>
      </c>
      <c r="I273" s="2" t="s">
        <v>1001</v>
      </c>
      <c r="J273" s="2" t="str">
        <f t="shared" si="12"/>
        <v>2AMJ WM+ THA Thái Lai, Thái Hòa</v>
      </c>
      <c r="K273" s="2" t="s">
        <v>960</v>
      </c>
      <c r="L273" s="2" t="s">
        <v>1529</v>
      </c>
      <c r="M273" s="2">
        <v>1</v>
      </c>
      <c r="N273" s="2">
        <v>55595</v>
      </c>
      <c r="O273" s="2">
        <f>N273*M273</f>
        <v>55595</v>
      </c>
      <c r="P273" s="2">
        <f t="shared" si="13"/>
        <v>4448</v>
      </c>
      <c r="Q273" s="2">
        <f t="shared" si="14"/>
        <v>60043</v>
      </c>
    </row>
    <row r="274" spans="1:17">
      <c r="A274" s="2">
        <f>MATCH(B274,Data!B:B,0)</f>
        <v>169</v>
      </c>
      <c r="B274" s="3" t="s">
        <v>1025</v>
      </c>
      <c r="C274" s="3" t="s">
        <v>1528</v>
      </c>
      <c r="D274" s="44">
        <v>45889</v>
      </c>
      <c r="E274" s="44" t="str">
        <f>VLOOKUP(B274,Data!$B:$G,6,0)</f>
        <v>00011920</v>
      </c>
      <c r="F274" s="3" t="str">
        <f>VLOOKUP(B274,Data!$B:$M,12,0)</f>
        <v>0104918404-044</v>
      </c>
      <c r="G274" s="3" t="s">
        <v>1568</v>
      </c>
      <c r="H274" s="3" t="s">
        <v>1024</v>
      </c>
      <c r="I274" s="2" t="s">
        <v>1023</v>
      </c>
      <c r="J274" s="2" t="str">
        <f t="shared" si="12"/>
        <v>6048 WM+ TBH Minh Tân 2</v>
      </c>
      <c r="K274" s="2" t="s">
        <v>960</v>
      </c>
      <c r="L274" s="2" t="s">
        <v>1529</v>
      </c>
      <c r="M274" s="2">
        <v>5</v>
      </c>
      <c r="N274" s="2">
        <v>55595</v>
      </c>
      <c r="O274" s="2">
        <f>N274*M274</f>
        <v>277975</v>
      </c>
      <c r="P274" s="2">
        <f t="shared" si="13"/>
        <v>22238</v>
      </c>
      <c r="Q274" s="2">
        <f t="shared" si="14"/>
        <v>300213</v>
      </c>
    </row>
    <row r="275" spans="1:17">
      <c r="A275" s="2">
        <f>MATCH(B275,Data!B:B,0)</f>
        <v>170</v>
      </c>
      <c r="B275" s="3" t="s">
        <v>1398</v>
      </c>
      <c r="C275" s="3" t="s">
        <v>1528</v>
      </c>
      <c r="D275" s="44">
        <v>45889</v>
      </c>
      <c r="E275" s="44" t="str">
        <f>VLOOKUP(B275,Data!$B:$G,6,0)</f>
        <v>00406042</v>
      </c>
      <c r="F275" s="3" t="str">
        <f>VLOOKUP(B275,Data!$B:$M,12,0)</f>
        <v>0104918404-002</v>
      </c>
      <c r="G275" s="3" t="s">
        <v>1548</v>
      </c>
      <c r="H275" s="3" t="s">
        <v>1397</v>
      </c>
      <c r="I275" s="2" t="s">
        <v>1396</v>
      </c>
      <c r="J275" s="2" t="str">
        <f t="shared" si="12"/>
        <v>2165 WM+ HNI 163 Tân Mai</v>
      </c>
      <c r="K275" s="2" t="s">
        <v>965</v>
      </c>
      <c r="L275" s="2" t="s">
        <v>1546</v>
      </c>
      <c r="M275" s="2">
        <v>1</v>
      </c>
      <c r="N275" s="2">
        <v>74250</v>
      </c>
      <c r="O275" s="2">
        <f>N275*M275</f>
        <v>74250</v>
      </c>
      <c r="P275" s="2">
        <f t="shared" si="13"/>
        <v>5940</v>
      </c>
      <c r="Q275" s="2">
        <f t="shared" si="14"/>
        <v>80190</v>
      </c>
    </row>
    <row r="276" spans="1:17">
      <c r="A276" s="2">
        <f>MATCH(B276,Data!B:B,0)</f>
        <v>171</v>
      </c>
      <c r="B276" s="3" t="s">
        <v>1439</v>
      </c>
      <c r="C276" s="3" t="s">
        <v>1528</v>
      </c>
      <c r="D276" s="44">
        <v>45889</v>
      </c>
      <c r="E276" s="44" t="str">
        <f>VLOOKUP(B276,Data!$B:$G,6,0)</f>
        <v>00027833</v>
      </c>
      <c r="F276" s="3" t="str">
        <f>VLOOKUP(B276,Data!$B:$M,12,0)</f>
        <v>0104918404-020</v>
      </c>
      <c r="G276" s="3" t="s">
        <v>1559</v>
      </c>
      <c r="H276" s="3" t="s">
        <v>1438</v>
      </c>
      <c r="I276" s="2" t="s">
        <v>1437</v>
      </c>
      <c r="J276" s="2" t="str">
        <f t="shared" si="12"/>
        <v>6922 WM+ THA Uy Nam, Quảng Xương</v>
      </c>
      <c r="K276" s="2" t="s">
        <v>965</v>
      </c>
      <c r="L276" s="2" t="s">
        <v>1546</v>
      </c>
      <c r="M276" s="2">
        <v>1</v>
      </c>
      <c r="N276" s="2">
        <v>74250</v>
      </c>
      <c r="O276" s="2">
        <f>N276*M276</f>
        <v>74250</v>
      </c>
      <c r="P276" s="2">
        <f t="shared" si="13"/>
        <v>5940</v>
      </c>
      <c r="Q276" s="2">
        <f t="shared" si="14"/>
        <v>80190</v>
      </c>
    </row>
    <row r="277" spans="1:17">
      <c r="A277" s="2">
        <f>MATCH(B277,Data!B:B,0)</f>
        <v>172</v>
      </c>
      <c r="B277" s="3" t="s">
        <v>1019</v>
      </c>
      <c r="C277" s="3" t="s">
        <v>1535</v>
      </c>
      <c r="D277" s="44">
        <v>45889</v>
      </c>
      <c r="E277" s="44" t="str">
        <f>VLOOKUP(B277,Data!$B:$G,6,0)</f>
        <v>00008359</v>
      </c>
      <c r="F277" s="3" t="str">
        <f>VLOOKUP(B277,Data!$B:$M,12,0)</f>
        <v>0104918404-028</v>
      </c>
      <c r="G277" s="3" t="s">
        <v>1664</v>
      </c>
      <c r="H277" s="3" t="s">
        <v>996</v>
      </c>
      <c r="I277" s="2" t="s">
        <v>995</v>
      </c>
      <c r="J277" s="2" t="str">
        <f t="shared" si="12"/>
        <v>6736 WM+ KHA 166 – 168 Tôn Đức Thắng</v>
      </c>
      <c r="K277" s="2" t="s">
        <v>981</v>
      </c>
      <c r="L277" s="2" t="s">
        <v>1538</v>
      </c>
      <c r="M277" s="2">
        <v>1</v>
      </c>
      <c r="N277" s="2">
        <v>50182</v>
      </c>
      <c r="O277" s="2">
        <f>N277*M277</f>
        <v>50182</v>
      </c>
      <c r="P277" s="2">
        <f t="shared" si="13"/>
        <v>4015</v>
      </c>
      <c r="Q277" s="2">
        <f t="shared" si="14"/>
        <v>54197</v>
      </c>
    </row>
    <row r="278" spans="1:17">
      <c r="A278" s="2">
        <f>MATCH(B278,Data!B:B,0)</f>
        <v>173</v>
      </c>
      <c r="B278" s="3" t="s">
        <v>1442</v>
      </c>
      <c r="C278" s="3" t="s">
        <v>1528</v>
      </c>
      <c r="D278" s="44">
        <v>45889</v>
      </c>
      <c r="E278" s="44" t="str">
        <f>VLOOKUP(B278,Data!$B:$G,6,0)</f>
        <v>00027834</v>
      </c>
      <c r="F278" s="3" t="str">
        <f>VLOOKUP(B278,Data!$B:$M,12,0)</f>
        <v>0104918404-020</v>
      </c>
      <c r="G278" s="3" t="s">
        <v>1559</v>
      </c>
      <c r="H278" s="3" t="s">
        <v>1441</v>
      </c>
      <c r="I278" s="2" t="s">
        <v>1440</v>
      </c>
      <c r="J278" s="2" t="str">
        <f t="shared" si="12"/>
        <v>6385 WM+ THA 496 Bà Triệu, Hậu Lộc</v>
      </c>
      <c r="K278" s="2" t="s">
        <v>955</v>
      </c>
      <c r="L278" s="2" t="s">
        <v>1537</v>
      </c>
      <c r="M278" s="2">
        <v>14</v>
      </c>
      <c r="N278" s="2">
        <v>46000</v>
      </c>
      <c r="O278" s="2">
        <f>N278*M278</f>
        <v>644000</v>
      </c>
      <c r="P278" s="2">
        <f t="shared" si="13"/>
        <v>51520</v>
      </c>
      <c r="Q278" s="2">
        <f t="shared" si="14"/>
        <v>695520</v>
      </c>
    </row>
    <row r="279" spans="1:17">
      <c r="A279" s="2">
        <f>MATCH(B279,Data!B:B,0)</f>
        <v>174</v>
      </c>
      <c r="B279" s="3" t="s">
        <v>1171</v>
      </c>
      <c r="C279" s="3" t="s">
        <v>1535</v>
      </c>
      <c r="D279" s="44">
        <v>45889</v>
      </c>
      <c r="E279" s="44" t="str">
        <f>VLOOKUP(B279,Data!$B:$G,6,0)</f>
        <v>00007912</v>
      </c>
      <c r="F279" s="3" t="str">
        <f>VLOOKUP(B279,Data!$B:$M,12,0)</f>
        <v>0104918404-042</v>
      </c>
      <c r="G279" s="3" t="s">
        <v>1540</v>
      </c>
      <c r="H279" s="3" t="s">
        <v>1170</v>
      </c>
      <c r="I279" s="2" t="s">
        <v>1169</v>
      </c>
      <c r="J279" s="2" t="str">
        <f t="shared" si="12"/>
        <v>2AGE WM+ QNI 288 Nguyễn Nghiêm</v>
      </c>
      <c r="K279" s="2" t="s">
        <v>959</v>
      </c>
      <c r="L279" s="2" t="s">
        <v>1536</v>
      </c>
      <c r="M279" s="2">
        <v>1</v>
      </c>
      <c r="N279" s="2">
        <v>70950</v>
      </c>
      <c r="O279" s="2">
        <f>N279*M279</f>
        <v>70950</v>
      </c>
      <c r="P279" s="2">
        <f t="shared" si="13"/>
        <v>5676</v>
      </c>
      <c r="Q279" s="2">
        <f t="shared" si="14"/>
        <v>76626</v>
      </c>
    </row>
    <row r="280" spans="1:17">
      <c r="A280" s="2">
        <f>MATCH(B280,Data!B:B,0)</f>
        <v>175</v>
      </c>
      <c r="B280" s="3" t="s">
        <v>997</v>
      </c>
      <c r="C280" s="3" t="s">
        <v>1535</v>
      </c>
      <c r="D280" s="44">
        <v>45889</v>
      </c>
      <c r="E280" s="44" t="str">
        <f>VLOOKUP(B280,Data!$B:$G,6,0)</f>
        <v>00008361</v>
      </c>
      <c r="F280" s="3" t="str">
        <f>VLOOKUP(B280,Data!$B:$M,12,0)</f>
        <v>0104918404-028</v>
      </c>
      <c r="G280" s="3" t="s">
        <v>1664</v>
      </c>
      <c r="H280" s="3" t="s">
        <v>996</v>
      </c>
      <c r="I280" s="2" t="s">
        <v>995</v>
      </c>
      <c r="J280" s="2" t="str">
        <f t="shared" si="12"/>
        <v>6736 WM+ KHA 166 – 168 Tôn Đức Thắng</v>
      </c>
      <c r="K280" s="2" t="s">
        <v>951</v>
      </c>
      <c r="L280" s="2" t="s">
        <v>1539</v>
      </c>
      <c r="M280" s="2">
        <v>1</v>
      </c>
      <c r="N280" s="2">
        <v>111058</v>
      </c>
      <c r="O280" s="2">
        <f>N280*M280</f>
        <v>111058</v>
      </c>
      <c r="P280" s="2">
        <f t="shared" si="13"/>
        <v>8885</v>
      </c>
      <c r="Q280" s="2">
        <f t="shared" si="14"/>
        <v>119943</v>
      </c>
    </row>
    <row r="281" spans="1:17">
      <c r="A281" s="2">
        <f>MATCH(B281,Data!B:B,0)</f>
        <v>175</v>
      </c>
      <c r="B281" s="3" t="s">
        <v>997</v>
      </c>
      <c r="C281" s="3" t="s">
        <v>1535</v>
      </c>
      <c r="D281" s="44">
        <v>45889</v>
      </c>
      <c r="E281" s="44" t="str">
        <f>VLOOKUP(B281,Data!$B:$G,6,0)</f>
        <v>00008361</v>
      </c>
      <c r="F281" s="3" t="str">
        <f>VLOOKUP(B281,Data!$B:$M,12,0)</f>
        <v>0104918404-028</v>
      </c>
      <c r="G281" s="3" t="s">
        <v>1664</v>
      </c>
      <c r="H281" s="3" t="s">
        <v>996</v>
      </c>
      <c r="I281" s="2" t="s">
        <v>995</v>
      </c>
      <c r="J281" s="2" t="str">
        <f t="shared" si="12"/>
        <v>6736 WM+ KHA 166 – 168 Tôn Đức Thắng</v>
      </c>
      <c r="K281" s="2" t="s">
        <v>994</v>
      </c>
      <c r="L281" s="2" t="s">
        <v>1533</v>
      </c>
      <c r="M281" s="2">
        <v>2</v>
      </c>
      <c r="N281" s="2">
        <v>111606</v>
      </c>
      <c r="O281" s="2">
        <f>N281*M281</f>
        <v>223212</v>
      </c>
      <c r="P281" s="2">
        <f t="shared" si="13"/>
        <v>17857</v>
      </c>
      <c r="Q281" s="2">
        <f t="shared" si="14"/>
        <v>241069</v>
      </c>
    </row>
    <row r="282" spans="1:17">
      <c r="A282" s="2">
        <f>MATCH(B282,Data!B:B,0)</f>
        <v>176</v>
      </c>
      <c r="B282" s="3" t="s">
        <v>1049</v>
      </c>
      <c r="C282" s="3" t="s">
        <v>1535</v>
      </c>
      <c r="D282" s="44">
        <v>45889</v>
      </c>
      <c r="E282" s="44" t="str">
        <f>VLOOKUP(B282,Data!$B:$G,6,0)</f>
        <v>00007919</v>
      </c>
      <c r="F282" s="3" t="str">
        <f>VLOOKUP(B282,Data!$B:$M,12,0)</f>
        <v>0104918404-042</v>
      </c>
      <c r="G282" s="3" t="s">
        <v>1540</v>
      </c>
      <c r="H282" s="3" t="s">
        <v>1048</v>
      </c>
      <c r="I282" s="2" t="s">
        <v>1047</v>
      </c>
      <c r="J282" s="2" t="str">
        <f t="shared" si="12"/>
        <v>2ADX WM+ QNI 01 Bích Khê</v>
      </c>
      <c r="K282" s="2" t="s">
        <v>994</v>
      </c>
      <c r="L282" s="2" t="s">
        <v>1533</v>
      </c>
      <c r="M282" s="2">
        <v>2</v>
      </c>
      <c r="N282" s="2">
        <v>111606</v>
      </c>
      <c r="O282" s="2">
        <f>N282*M282</f>
        <v>223212</v>
      </c>
      <c r="P282" s="2">
        <f t="shared" si="13"/>
        <v>17857</v>
      </c>
      <c r="Q282" s="2">
        <f t="shared" si="14"/>
        <v>241069</v>
      </c>
    </row>
    <row r="283" spans="1:17">
      <c r="A283" s="2">
        <f>MATCH(B283,Data!B:B,0)</f>
        <v>177</v>
      </c>
      <c r="B283" s="3" t="s">
        <v>1028</v>
      </c>
      <c r="C283" s="3" t="s">
        <v>1528</v>
      </c>
      <c r="D283" s="44">
        <v>45889</v>
      </c>
      <c r="E283" s="44" t="str">
        <f>VLOOKUP(B283,Data!$B:$G,6,0)</f>
        <v>00407169</v>
      </c>
      <c r="F283" s="3" t="str">
        <f>VLOOKUP(B283,Data!$B:$M,12,0)</f>
        <v>0104918404-002</v>
      </c>
      <c r="G283" s="3" t="s">
        <v>1548</v>
      </c>
      <c r="H283" s="3" t="s">
        <v>1027</v>
      </c>
      <c r="I283" s="2" t="s">
        <v>1026</v>
      </c>
      <c r="J283" s="2" t="str">
        <f t="shared" si="12"/>
        <v>6462 WM+ HNI Khê Ngoại 1, Mê Linh</v>
      </c>
      <c r="K283" s="2" t="s">
        <v>951</v>
      </c>
      <c r="L283" s="2" t="s">
        <v>1539</v>
      </c>
      <c r="M283" s="2">
        <v>1</v>
      </c>
      <c r="N283" s="2">
        <v>111058</v>
      </c>
      <c r="O283" s="2">
        <f>N283*M283</f>
        <v>111058</v>
      </c>
      <c r="P283" s="2">
        <f t="shared" si="13"/>
        <v>8885</v>
      </c>
      <c r="Q283" s="2">
        <f t="shared" si="14"/>
        <v>119943</v>
      </c>
    </row>
    <row r="284" spans="1:17">
      <c r="A284" s="2">
        <f>MATCH(B284,Data!B:B,0)</f>
        <v>178</v>
      </c>
      <c r="B284" s="3" t="s">
        <v>1085</v>
      </c>
      <c r="C284" s="3" t="s">
        <v>1535</v>
      </c>
      <c r="D284" s="44">
        <v>45889</v>
      </c>
      <c r="E284" s="44" t="str">
        <f>VLOOKUP(B284,Data!$B:$G,6,0)</f>
        <v>00066925</v>
      </c>
      <c r="F284" s="3" t="str">
        <f>VLOOKUP(B284,Data!$B:$M,12,0)</f>
        <v>0104918404-009</v>
      </c>
      <c r="G284" s="3" t="s">
        <v>1547</v>
      </c>
      <c r="H284" s="3" t="s">
        <v>1084</v>
      </c>
      <c r="I284" s="2" t="s">
        <v>1083</v>
      </c>
      <c r="J284" s="2" t="str">
        <f t="shared" si="12"/>
        <v>4489 WM+ DNG 253 Huỳnh Ngọc Huệ</v>
      </c>
      <c r="K284" s="2" t="s">
        <v>961</v>
      </c>
      <c r="L284" s="2" t="s">
        <v>1541</v>
      </c>
      <c r="M284" s="2">
        <v>1</v>
      </c>
      <c r="N284" s="2">
        <v>73431</v>
      </c>
      <c r="O284" s="2">
        <f>N284*M284</f>
        <v>73431</v>
      </c>
      <c r="P284" s="2">
        <f t="shared" si="13"/>
        <v>5874</v>
      </c>
      <c r="Q284" s="2">
        <f t="shared" si="14"/>
        <v>79305</v>
      </c>
    </row>
    <row r="285" spans="1:17">
      <c r="A285" s="2">
        <f>MATCH(B285,Data!B:B,0)</f>
        <v>178</v>
      </c>
      <c r="B285" s="3" t="s">
        <v>1085</v>
      </c>
      <c r="C285" s="3" t="s">
        <v>1535</v>
      </c>
      <c r="D285" s="44">
        <v>45889</v>
      </c>
      <c r="E285" s="44" t="str">
        <f>VLOOKUP(B285,Data!$B:$G,6,0)</f>
        <v>00066925</v>
      </c>
      <c r="F285" s="3" t="str">
        <f>VLOOKUP(B285,Data!$B:$M,12,0)</f>
        <v>0104918404-009</v>
      </c>
      <c r="G285" s="3" t="s">
        <v>1547</v>
      </c>
      <c r="H285" s="3" t="s">
        <v>1084</v>
      </c>
      <c r="I285" s="2" t="s">
        <v>1083</v>
      </c>
      <c r="J285" s="2" t="str">
        <f t="shared" si="12"/>
        <v>4489 WM+ DNG 253 Huỳnh Ngọc Huệ</v>
      </c>
      <c r="K285" s="2" t="s">
        <v>981</v>
      </c>
      <c r="L285" s="2" t="s">
        <v>1538</v>
      </c>
      <c r="M285" s="2">
        <v>5</v>
      </c>
      <c r="N285" s="2">
        <v>50182</v>
      </c>
      <c r="O285" s="2">
        <f>N285*M285</f>
        <v>250910</v>
      </c>
      <c r="P285" s="2">
        <f t="shared" si="13"/>
        <v>20073</v>
      </c>
      <c r="Q285" s="2">
        <f t="shared" si="14"/>
        <v>270983</v>
      </c>
    </row>
    <row r="286" spans="1:17">
      <c r="A286" s="2">
        <f>MATCH(B286,Data!B:B,0)</f>
        <v>178</v>
      </c>
      <c r="B286" s="3" t="s">
        <v>1085</v>
      </c>
      <c r="C286" s="3" t="s">
        <v>1535</v>
      </c>
      <c r="D286" s="44">
        <v>45889</v>
      </c>
      <c r="E286" s="44" t="str">
        <f>VLOOKUP(B286,Data!$B:$G,6,0)</f>
        <v>00066925</v>
      </c>
      <c r="F286" s="3" t="str">
        <f>VLOOKUP(B286,Data!$B:$M,12,0)</f>
        <v>0104918404-009</v>
      </c>
      <c r="G286" s="3" t="s">
        <v>1547</v>
      </c>
      <c r="H286" s="3" t="s">
        <v>1084</v>
      </c>
      <c r="I286" s="2" t="s">
        <v>1083</v>
      </c>
      <c r="J286" s="2" t="str">
        <f t="shared" si="12"/>
        <v>4489 WM+ DNG 253 Huỳnh Ngọc Huệ</v>
      </c>
      <c r="K286" s="2" t="s">
        <v>955</v>
      </c>
      <c r="L286" s="2" t="s">
        <v>1537</v>
      </c>
      <c r="M286" s="2">
        <v>4</v>
      </c>
      <c r="N286" s="2">
        <v>46000</v>
      </c>
      <c r="O286" s="2">
        <f>N286*M286</f>
        <v>184000</v>
      </c>
      <c r="P286" s="2">
        <f t="shared" si="13"/>
        <v>14720</v>
      </c>
      <c r="Q286" s="2">
        <f t="shared" si="14"/>
        <v>198720</v>
      </c>
    </row>
    <row r="287" spans="1:17">
      <c r="A287" s="2">
        <f>MATCH(B287,Data!B:B,0)</f>
        <v>179</v>
      </c>
      <c r="B287" s="3" t="s">
        <v>1374</v>
      </c>
      <c r="C287" s="3" t="s">
        <v>1528</v>
      </c>
      <c r="D287" s="44">
        <v>45889</v>
      </c>
      <c r="E287" s="44" t="str">
        <f>VLOOKUP(B287,Data!$B:$G,6,0)</f>
        <v>00406136</v>
      </c>
      <c r="F287" s="3" t="str">
        <f>VLOOKUP(B287,Data!$B:$M,12,0)</f>
        <v>0104918404-002</v>
      </c>
      <c r="G287" s="3" t="s">
        <v>1548</v>
      </c>
      <c r="H287" s="3" t="s">
        <v>1373</v>
      </c>
      <c r="I287" s="2" t="s">
        <v>1372</v>
      </c>
      <c r="J287" s="2" t="str">
        <f t="shared" si="12"/>
        <v>2ARP WM+ HNI 176 -178 Vân Hòa</v>
      </c>
      <c r="K287" s="2" t="s">
        <v>960</v>
      </c>
      <c r="L287" s="2" t="s">
        <v>1529</v>
      </c>
      <c r="M287" s="2">
        <v>3</v>
      </c>
      <c r="N287" s="2">
        <v>55595</v>
      </c>
      <c r="O287" s="2">
        <f>N287*M287</f>
        <v>166785</v>
      </c>
      <c r="P287" s="2">
        <f t="shared" si="13"/>
        <v>13343</v>
      </c>
      <c r="Q287" s="2">
        <f t="shared" si="14"/>
        <v>180128</v>
      </c>
    </row>
    <row r="288" spans="1:17">
      <c r="A288" s="2">
        <f>MATCH(B288,Data!B:B,0)</f>
        <v>180</v>
      </c>
      <c r="B288" s="3" t="s">
        <v>1131</v>
      </c>
      <c r="C288" s="3" t="s">
        <v>1528</v>
      </c>
      <c r="D288" s="44">
        <v>45889</v>
      </c>
      <c r="E288" s="44" t="str">
        <f>VLOOKUP(B288,Data!$B:$G,6,0)</f>
        <v>00406836</v>
      </c>
      <c r="F288" s="3" t="str">
        <f>VLOOKUP(B288,Data!$B:$M,12,0)</f>
        <v>0104918404-002</v>
      </c>
      <c r="G288" s="3" t="s">
        <v>1548</v>
      </c>
      <c r="H288" s="3" t="s">
        <v>1130</v>
      </c>
      <c r="I288" s="2" t="s">
        <v>1129</v>
      </c>
      <c r="J288" s="2" t="str">
        <f t="shared" si="12"/>
        <v>4121 WM+ HNI 61 Do Nha</v>
      </c>
      <c r="K288" s="2" t="s">
        <v>951</v>
      </c>
      <c r="L288" s="2" t="s">
        <v>1539</v>
      </c>
      <c r="M288" s="2">
        <v>2</v>
      </c>
      <c r="N288" s="2">
        <v>111058</v>
      </c>
      <c r="O288" s="2">
        <f>N288*M288</f>
        <v>222116</v>
      </c>
      <c r="P288" s="2">
        <f>ROUND(O288*0.08,0)+1</f>
        <v>17770</v>
      </c>
      <c r="Q288" s="2">
        <f t="shared" si="14"/>
        <v>239886</v>
      </c>
    </row>
    <row r="289" spans="1:17">
      <c r="A289" s="2">
        <f>MATCH(B289,Data!B:B,0)</f>
        <v>180</v>
      </c>
      <c r="B289" s="3" t="s">
        <v>1131</v>
      </c>
      <c r="C289" s="3" t="s">
        <v>1528</v>
      </c>
      <c r="D289" s="44">
        <v>45889</v>
      </c>
      <c r="E289" s="44" t="str">
        <f>VLOOKUP(B289,Data!$B:$G,6,0)</f>
        <v>00406836</v>
      </c>
      <c r="F289" s="3" t="str">
        <f>VLOOKUP(B289,Data!$B:$M,12,0)</f>
        <v>0104918404-002</v>
      </c>
      <c r="G289" s="3" t="s">
        <v>1548</v>
      </c>
      <c r="H289" s="3" t="s">
        <v>1130</v>
      </c>
      <c r="I289" s="2" t="s">
        <v>1129</v>
      </c>
      <c r="J289" s="2" t="str">
        <f t="shared" si="12"/>
        <v>4121 WM+ HNI 61 Do Nha</v>
      </c>
      <c r="K289" s="2" t="s">
        <v>961</v>
      </c>
      <c r="L289" s="2" t="s">
        <v>1541</v>
      </c>
      <c r="M289" s="2">
        <v>1</v>
      </c>
      <c r="N289" s="2">
        <v>73431</v>
      </c>
      <c r="O289" s="2">
        <f>N289*M289</f>
        <v>73431</v>
      </c>
      <c r="P289" s="2">
        <f t="shared" si="13"/>
        <v>5874</v>
      </c>
      <c r="Q289" s="2">
        <f t="shared" si="14"/>
        <v>79305</v>
      </c>
    </row>
    <row r="290" spans="1:17">
      <c r="A290" s="2">
        <f>MATCH(B290,Data!B:B,0)</f>
        <v>181</v>
      </c>
      <c r="B290" s="3" t="s">
        <v>1264</v>
      </c>
      <c r="C290" s="3" t="s">
        <v>1528</v>
      </c>
      <c r="D290" s="44">
        <v>45889</v>
      </c>
      <c r="E290" s="44" t="str">
        <f>VLOOKUP(B290,Data!$B:$G,6,0)</f>
        <v>00012174</v>
      </c>
      <c r="F290" s="3" t="str">
        <f>VLOOKUP(B290,Data!$B:$M,12,0)</f>
        <v>0104918404-006</v>
      </c>
      <c r="G290" s="3" t="s">
        <v>1554</v>
      </c>
      <c r="H290" s="3" t="s">
        <v>1263</v>
      </c>
      <c r="I290" s="2" t="s">
        <v>1262</v>
      </c>
      <c r="J290" s="2" t="str">
        <f t="shared" si="12"/>
        <v>5903 WM+ HDG 394 TT Phủ, Bình Giang</v>
      </c>
      <c r="K290" s="2" t="s">
        <v>951</v>
      </c>
      <c r="L290" s="2" t="s">
        <v>1539</v>
      </c>
      <c r="M290" s="2">
        <v>3</v>
      </c>
      <c r="N290" s="2">
        <v>111058</v>
      </c>
      <c r="O290" s="2">
        <f>N290*M290</f>
        <v>333174</v>
      </c>
      <c r="P290" s="2">
        <f t="shared" si="13"/>
        <v>26654</v>
      </c>
      <c r="Q290" s="2">
        <f t="shared" si="14"/>
        <v>359828</v>
      </c>
    </row>
    <row r="291" spans="1:17">
      <c r="A291" s="2">
        <f>MATCH(B291,Data!B:B,0)</f>
        <v>182</v>
      </c>
      <c r="B291" s="3" t="s">
        <v>1110</v>
      </c>
      <c r="C291" s="3" t="s">
        <v>1528</v>
      </c>
      <c r="D291" s="44">
        <v>45889</v>
      </c>
      <c r="E291" s="44" t="str">
        <f>VLOOKUP(B291,Data!$B:$G,6,0)</f>
        <v>00406907</v>
      </c>
      <c r="F291" s="3" t="str">
        <f>VLOOKUP(B291,Data!$B:$M,12,0)</f>
        <v>0104918404-002</v>
      </c>
      <c r="G291" s="3" t="s">
        <v>1548</v>
      </c>
      <c r="H291" s="3" t="s">
        <v>1109</v>
      </c>
      <c r="I291" s="2" t="s">
        <v>1108</v>
      </c>
      <c r="J291" s="2" t="str">
        <f t="shared" si="12"/>
        <v>6728 WM+ HNI 55 Đường 422 Tân Lập</v>
      </c>
      <c r="K291" s="2" t="s">
        <v>951</v>
      </c>
      <c r="L291" s="2" t="s">
        <v>1539</v>
      </c>
      <c r="M291" s="2">
        <v>1</v>
      </c>
      <c r="N291" s="2">
        <v>111058</v>
      </c>
      <c r="O291" s="2">
        <f>N291*M291</f>
        <v>111058</v>
      </c>
      <c r="P291" s="2">
        <f t="shared" si="13"/>
        <v>8885</v>
      </c>
      <c r="Q291" s="2">
        <f t="shared" si="14"/>
        <v>119943</v>
      </c>
    </row>
    <row r="292" spans="1:17">
      <c r="A292" s="2">
        <f>MATCH(B292,Data!B:B,0)</f>
        <v>183</v>
      </c>
      <c r="B292" s="3" t="s">
        <v>1490</v>
      </c>
      <c r="C292" s="3" t="s">
        <v>1528</v>
      </c>
      <c r="D292" s="44">
        <v>45889</v>
      </c>
      <c r="E292" s="44" t="str">
        <f>VLOOKUP(B292,Data!$B:$G,6,0)</f>
        <v>00003412</v>
      </c>
      <c r="F292" s="3" t="str">
        <f>VLOOKUP(B292,Data!$B:$M,12,0)</f>
        <v>0104918404-035</v>
      </c>
      <c r="G292" s="3" t="s">
        <v>1579</v>
      </c>
      <c r="H292" s="3" t="s">
        <v>1295</v>
      </c>
      <c r="I292" s="2" t="s">
        <v>1294</v>
      </c>
      <c r="J292" s="2" t="str">
        <f t="shared" si="12"/>
        <v>6041 VM+ YBI 486 Đinh Tiên Hoàng</v>
      </c>
      <c r="K292" s="2" t="s">
        <v>981</v>
      </c>
      <c r="L292" s="2" t="s">
        <v>1538</v>
      </c>
      <c r="M292" s="2">
        <v>3</v>
      </c>
      <c r="N292" s="2">
        <v>50182</v>
      </c>
      <c r="O292" s="2">
        <f>N292*M292</f>
        <v>150546</v>
      </c>
      <c r="P292" s="2">
        <f t="shared" si="13"/>
        <v>12044</v>
      </c>
      <c r="Q292" s="2">
        <f t="shared" si="14"/>
        <v>162590</v>
      </c>
    </row>
    <row r="293" spans="1:17">
      <c r="A293" s="2">
        <f>MATCH(B293,Data!B:B,0)</f>
        <v>184</v>
      </c>
      <c r="B293" s="3" t="s">
        <v>1078</v>
      </c>
      <c r="C293" s="3" t="s">
        <v>1535</v>
      </c>
      <c r="D293" s="44">
        <v>45889</v>
      </c>
      <c r="E293" s="44" t="str">
        <f>VLOOKUP(B293,Data!$B:$G,6,0)</f>
        <v>00066931</v>
      </c>
      <c r="F293" s="3" t="str">
        <f>VLOOKUP(B293,Data!$B:$M,12,0)</f>
        <v>0104918404-009</v>
      </c>
      <c r="G293" s="3" t="s">
        <v>1547</v>
      </c>
      <c r="H293" s="3" t="s">
        <v>1073</v>
      </c>
      <c r="I293" s="2" t="s">
        <v>1072</v>
      </c>
      <c r="J293" s="2" t="str">
        <f t="shared" si="12"/>
        <v>3704 WIN DNG 103 Nguyễn Huy Tưởng</v>
      </c>
      <c r="K293" s="2" t="s">
        <v>1079</v>
      </c>
      <c r="L293" s="2" t="s">
        <v>1532</v>
      </c>
      <c r="M293" s="2">
        <v>1</v>
      </c>
      <c r="N293" s="2">
        <v>49500</v>
      </c>
      <c r="O293" s="2">
        <f>N293*M293</f>
        <v>49500</v>
      </c>
      <c r="P293" s="2">
        <f t="shared" si="13"/>
        <v>3960</v>
      </c>
      <c r="Q293" s="2">
        <f t="shared" si="14"/>
        <v>53460</v>
      </c>
    </row>
    <row r="294" spans="1:17">
      <c r="A294" s="2">
        <f>MATCH(B294,Data!B:B,0)</f>
        <v>184</v>
      </c>
      <c r="B294" s="3" t="s">
        <v>1078</v>
      </c>
      <c r="C294" s="3" t="s">
        <v>1535</v>
      </c>
      <c r="D294" s="44">
        <v>45889</v>
      </c>
      <c r="E294" s="44" t="str">
        <f>VLOOKUP(B294,Data!$B:$G,6,0)</f>
        <v>00066931</v>
      </c>
      <c r="F294" s="3" t="str">
        <f>VLOOKUP(B294,Data!$B:$M,12,0)</f>
        <v>0104918404-009</v>
      </c>
      <c r="G294" s="3" t="s">
        <v>1547</v>
      </c>
      <c r="H294" s="3" t="s">
        <v>1073</v>
      </c>
      <c r="I294" s="2" t="s">
        <v>1072</v>
      </c>
      <c r="J294" s="2" t="str">
        <f t="shared" si="12"/>
        <v>3704 WIN DNG 103 Nguyễn Huy Tưởng</v>
      </c>
      <c r="K294" s="2" t="s">
        <v>965</v>
      </c>
      <c r="L294" s="2" t="s">
        <v>1546</v>
      </c>
      <c r="M294" s="2">
        <v>2</v>
      </c>
      <c r="N294" s="2">
        <v>74250</v>
      </c>
      <c r="O294" s="2">
        <f>N294*M294</f>
        <v>148500</v>
      </c>
      <c r="P294" s="2">
        <f t="shared" si="13"/>
        <v>11880</v>
      </c>
      <c r="Q294" s="2">
        <f t="shared" si="14"/>
        <v>160380</v>
      </c>
    </row>
    <row r="295" spans="1:17">
      <c r="A295" s="2">
        <f>MATCH(B295,Data!B:B,0)</f>
        <v>184</v>
      </c>
      <c r="B295" s="3" t="s">
        <v>1078</v>
      </c>
      <c r="C295" s="3" t="s">
        <v>1535</v>
      </c>
      <c r="D295" s="44">
        <v>45889</v>
      </c>
      <c r="E295" s="44" t="str">
        <f>VLOOKUP(B295,Data!$B:$G,6,0)</f>
        <v>00066931</v>
      </c>
      <c r="F295" s="3" t="str">
        <f>VLOOKUP(B295,Data!$B:$M,12,0)</f>
        <v>0104918404-009</v>
      </c>
      <c r="G295" s="3" t="s">
        <v>1547</v>
      </c>
      <c r="H295" s="3" t="s">
        <v>1073</v>
      </c>
      <c r="I295" s="2" t="s">
        <v>1072</v>
      </c>
      <c r="J295" s="2" t="str">
        <f t="shared" si="12"/>
        <v>3704 WIN DNG 103 Nguyễn Huy Tưởng</v>
      </c>
      <c r="K295" s="2" t="s">
        <v>955</v>
      </c>
      <c r="L295" s="2" t="s">
        <v>1537</v>
      </c>
      <c r="M295" s="2">
        <v>2</v>
      </c>
      <c r="N295" s="2">
        <v>46000</v>
      </c>
      <c r="O295" s="2">
        <f>N295*M295</f>
        <v>92000</v>
      </c>
      <c r="P295" s="2">
        <f t="shared" si="13"/>
        <v>7360</v>
      </c>
      <c r="Q295" s="2">
        <f t="shared" si="14"/>
        <v>99360</v>
      </c>
    </row>
    <row r="296" spans="1:17">
      <c r="A296" s="2">
        <f>MATCH(B296,Data!B:B,0)</f>
        <v>185</v>
      </c>
      <c r="B296" s="3" t="s">
        <v>1137</v>
      </c>
      <c r="C296" s="3" t="s">
        <v>1528</v>
      </c>
      <c r="D296" s="44">
        <v>45889</v>
      </c>
      <c r="E296" s="44" t="str">
        <f>VLOOKUP(B296,Data!$B:$G,6,0)</f>
        <v>00406841</v>
      </c>
      <c r="F296" s="3" t="str">
        <f>VLOOKUP(B296,Data!$B:$M,12,0)</f>
        <v>0104918404-002</v>
      </c>
      <c r="G296" s="3" t="s">
        <v>1548</v>
      </c>
      <c r="H296" s="3" t="s">
        <v>1136</v>
      </c>
      <c r="I296" s="2" t="s">
        <v>1135</v>
      </c>
      <c r="J296" s="2" t="str">
        <f t="shared" si="12"/>
        <v>5487 WM+ HNI 155 Xóm Đậu</v>
      </c>
      <c r="K296" s="2" t="s">
        <v>951</v>
      </c>
      <c r="L296" s="2" t="s">
        <v>1539</v>
      </c>
      <c r="M296" s="2">
        <v>3</v>
      </c>
      <c r="N296" s="2">
        <v>111058</v>
      </c>
      <c r="O296" s="2">
        <f>N296*M296</f>
        <v>333174</v>
      </c>
      <c r="P296" s="2">
        <f t="shared" si="13"/>
        <v>26654</v>
      </c>
      <c r="Q296" s="2">
        <f t="shared" si="14"/>
        <v>359828</v>
      </c>
    </row>
    <row r="297" spans="1:17">
      <c r="A297" s="2">
        <f>MATCH(B297,Data!B:B,0)</f>
        <v>186</v>
      </c>
      <c r="B297" s="3" t="s">
        <v>1177</v>
      </c>
      <c r="C297" s="3" t="s">
        <v>1535</v>
      </c>
      <c r="D297" s="44">
        <v>45889</v>
      </c>
      <c r="E297" s="44" t="str">
        <f>VLOOKUP(B297,Data!$B:$G,6,0)</f>
        <v>00132969</v>
      </c>
      <c r="F297" s="3" t="str">
        <f>VLOOKUP(B297,Data!$B:$M,12,0)</f>
        <v>0104918404</v>
      </c>
      <c r="G297" s="3" t="s">
        <v>1534</v>
      </c>
      <c r="H297" s="3" t="s">
        <v>1176</v>
      </c>
      <c r="I297" s="2" t="s">
        <v>1175</v>
      </c>
      <c r="J297" s="2" t="str">
        <f t="shared" si="12"/>
        <v>4152 WM+ HCM 186 đường số 1</v>
      </c>
      <c r="K297" s="2" t="s">
        <v>951</v>
      </c>
      <c r="L297" s="2" t="s">
        <v>1539</v>
      </c>
      <c r="M297" s="2">
        <v>3</v>
      </c>
      <c r="N297" s="2">
        <v>111058</v>
      </c>
      <c r="O297" s="2">
        <f>N297*M297</f>
        <v>333174</v>
      </c>
      <c r="P297" s="2">
        <f t="shared" si="13"/>
        <v>26654</v>
      </c>
      <c r="Q297" s="2">
        <f t="shared" si="14"/>
        <v>359828</v>
      </c>
    </row>
    <row r="298" spans="1:17">
      <c r="A298" s="2">
        <f>MATCH(B298,Data!B:B,0)</f>
        <v>186</v>
      </c>
      <c r="B298" s="3" t="s">
        <v>1177</v>
      </c>
      <c r="C298" s="3" t="s">
        <v>1535</v>
      </c>
      <c r="D298" s="44">
        <v>45889</v>
      </c>
      <c r="E298" s="44" t="str">
        <f>VLOOKUP(B298,Data!$B:$G,6,0)</f>
        <v>00132969</v>
      </c>
      <c r="F298" s="3" t="str">
        <f>VLOOKUP(B298,Data!$B:$M,12,0)</f>
        <v>0104918404</v>
      </c>
      <c r="G298" s="3" t="s">
        <v>1534</v>
      </c>
      <c r="H298" s="3" t="s">
        <v>1176</v>
      </c>
      <c r="I298" s="2" t="s">
        <v>1175</v>
      </c>
      <c r="J298" s="2" t="str">
        <f t="shared" si="12"/>
        <v>4152 WM+ HCM 186 đường số 1</v>
      </c>
      <c r="K298" s="2" t="s">
        <v>960</v>
      </c>
      <c r="L298" s="2" t="s">
        <v>1529</v>
      </c>
      <c r="M298" s="2">
        <v>1</v>
      </c>
      <c r="N298" s="2">
        <v>55595</v>
      </c>
      <c r="O298" s="2">
        <f>N298*M298</f>
        <v>55595</v>
      </c>
      <c r="P298" s="2">
        <f t="shared" si="13"/>
        <v>4448</v>
      </c>
      <c r="Q298" s="2">
        <f t="shared" si="14"/>
        <v>60043</v>
      </c>
    </row>
    <row r="299" spans="1:17">
      <c r="A299" s="2">
        <f>MATCH(B299,Data!B:B,0)</f>
        <v>187</v>
      </c>
      <c r="B299" s="3" t="s">
        <v>1414</v>
      </c>
      <c r="C299" s="3" t="s">
        <v>1528</v>
      </c>
      <c r="D299" s="44">
        <v>45889</v>
      </c>
      <c r="E299" s="44" t="str">
        <f>VLOOKUP(B299,Data!$B:$G,6,0)</f>
        <v>00405958</v>
      </c>
      <c r="F299" s="3" t="str">
        <f>VLOOKUP(B299,Data!$B:$M,12,0)</f>
        <v>0104918404-002</v>
      </c>
      <c r="G299" s="3" t="s">
        <v>1548</v>
      </c>
      <c r="H299" s="3" t="s">
        <v>1413</v>
      </c>
      <c r="I299" s="2" t="s">
        <v>1412</v>
      </c>
      <c r="J299" s="2" t="str">
        <f t="shared" si="12"/>
        <v>6683 WM+ HNI Ứng Hòa, Chương Mỹ</v>
      </c>
      <c r="K299" s="2" t="s">
        <v>961</v>
      </c>
      <c r="L299" s="2" t="s">
        <v>1541</v>
      </c>
      <c r="M299" s="2">
        <v>2</v>
      </c>
      <c r="N299" s="2">
        <v>73431</v>
      </c>
      <c r="O299" s="2">
        <f>N299*M299</f>
        <v>146862</v>
      </c>
      <c r="P299" s="2">
        <f t="shared" si="13"/>
        <v>11749</v>
      </c>
      <c r="Q299" s="2">
        <f t="shared" si="14"/>
        <v>158611</v>
      </c>
    </row>
    <row r="300" spans="1:17">
      <c r="A300" s="2">
        <f>MATCH(B300,Data!B:B,0)</f>
        <v>187</v>
      </c>
      <c r="B300" s="3" t="s">
        <v>1414</v>
      </c>
      <c r="C300" s="3" t="s">
        <v>1528</v>
      </c>
      <c r="D300" s="44">
        <v>45889</v>
      </c>
      <c r="E300" s="44" t="str">
        <f>VLOOKUP(B300,Data!$B:$G,6,0)</f>
        <v>00405958</v>
      </c>
      <c r="F300" s="3" t="str">
        <f>VLOOKUP(B300,Data!$B:$M,12,0)</f>
        <v>0104918404-002</v>
      </c>
      <c r="G300" s="3" t="s">
        <v>1548</v>
      </c>
      <c r="H300" s="3" t="s">
        <v>1413</v>
      </c>
      <c r="I300" s="2" t="s">
        <v>1412</v>
      </c>
      <c r="J300" s="2" t="str">
        <f t="shared" si="12"/>
        <v>6683 WM+ HNI Ứng Hòa, Chương Mỹ</v>
      </c>
      <c r="K300" s="2" t="s">
        <v>951</v>
      </c>
      <c r="L300" s="2" t="s">
        <v>1539</v>
      </c>
      <c r="M300" s="2">
        <v>2</v>
      </c>
      <c r="N300" s="2">
        <v>111058</v>
      </c>
      <c r="O300" s="2">
        <f>N300*M300</f>
        <v>222116</v>
      </c>
      <c r="P300" s="2">
        <f t="shared" si="13"/>
        <v>17769</v>
      </c>
      <c r="Q300" s="2">
        <f t="shared" si="14"/>
        <v>239885</v>
      </c>
    </row>
    <row r="301" spans="1:17">
      <c r="A301" s="2">
        <f>MATCH(B301,Data!B:B,0)</f>
        <v>188</v>
      </c>
      <c r="B301" s="3" t="s">
        <v>1340</v>
      </c>
      <c r="C301" s="3" t="s">
        <v>1528</v>
      </c>
      <c r="D301" s="44">
        <v>45889</v>
      </c>
      <c r="E301" s="44" t="str">
        <f>VLOOKUP(B301,Data!$B:$G,6,0)</f>
        <v>00406231</v>
      </c>
      <c r="F301" s="3" t="str">
        <f>VLOOKUP(B301,Data!$B:$M,12,0)</f>
        <v>0104918404-002</v>
      </c>
      <c r="G301" s="3" t="s">
        <v>1548</v>
      </c>
      <c r="H301" s="3" t="s">
        <v>1339</v>
      </c>
      <c r="I301" s="2" t="s">
        <v>1338</v>
      </c>
      <c r="J301" s="2" t="str">
        <f t="shared" si="12"/>
        <v>5993 WM+ HNI Thống Nhất, Sóc Sơn</v>
      </c>
      <c r="K301" s="2" t="s">
        <v>951</v>
      </c>
      <c r="L301" s="2" t="s">
        <v>1539</v>
      </c>
      <c r="M301" s="2">
        <v>1</v>
      </c>
      <c r="N301" s="2">
        <v>111058</v>
      </c>
      <c r="O301" s="2">
        <f>N301*M301</f>
        <v>111058</v>
      </c>
      <c r="P301" s="2">
        <f t="shared" si="13"/>
        <v>8885</v>
      </c>
      <c r="Q301" s="2">
        <f t="shared" si="14"/>
        <v>119943</v>
      </c>
    </row>
    <row r="302" spans="1:17">
      <c r="A302" s="2">
        <f>MATCH(B302,Data!B:B,0)</f>
        <v>189</v>
      </c>
      <c r="B302" s="3" t="s">
        <v>1178</v>
      </c>
      <c r="C302" s="3" t="s">
        <v>1535</v>
      </c>
      <c r="D302" s="44">
        <v>45889</v>
      </c>
      <c r="E302" s="44" t="str">
        <f>VLOOKUP(B302,Data!$B:$G,6,0)</f>
        <v>00132972</v>
      </c>
      <c r="F302" s="3" t="str">
        <f>VLOOKUP(B302,Data!$B:$M,12,0)</f>
        <v>0104918404</v>
      </c>
      <c r="G302" s="3" t="s">
        <v>1534</v>
      </c>
      <c r="H302" s="3" t="s">
        <v>1119</v>
      </c>
      <c r="I302" s="2" t="s">
        <v>1118</v>
      </c>
      <c r="J302" s="2" t="str">
        <f t="shared" si="12"/>
        <v>3911 WIN HCM Rivergate Residence</v>
      </c>
      <c r="K302" s="2" t="s">
        <v>959</v>
      </c>
      <c r="L302" s="2" t="s">
        <v>1536</v>
      </c>
      <c r="M302" s="2">
        <v>2</v>
      </c>
      <c r="N302" s="2">
        <v>70950</v>
      </c>
      <c r="O302" s="2">
        <f>N302*M302</f>
        <v>141900</v>
      </c>
      <c r="P302" s="2">
        <f t="shared" si="13"/>
        <v>11352</v>
      </c>
      <c r="Q302" s="2">
        <f t="shared" si="14"/>
        <v>153252</v>
      </c>
    </row>
    <row r="303" spans="1:17">
      <c r="A303" s="2">
        <f>MATCH(B303,Data!B:B,0)</f>
        <v>189</v>
      </c>
      <c r="B303" s="3" t="s">
        <v>1178</v>
      </c>
      <c r="C303" s="3" t="s">
        <v>1535</v>
      </c>
      <c r="D303" s="44">
        <v>45889</v>
      </c>
      <c r="E303" s="44" t="str">
        <f>VLOOKUP(B303,Data!$B:$G,6,0)</f>
        <v>00132972</v>
      </c>
      <c r="F303" s="3" t="str">
        <f>VLOOKUP(B303,Data!$B:$M,12,0)</f>
        <v>0104918404</v>
      </c>
      <c r="G303" s="3" t="s">
        <v>1534</v>
      </c>
      <c r="H303" s="3" t="s">
        <v>1119</v>
      </c>
      <c r="I303" s="2" t="s">
        <v>1118</v>
      </c>
      <c r="J303" s="2" t="str">
        <f t="shared" si="12"/>
        <v>3911 WIN HCM Rivergate Residence</v>
      </c>
      <c r="K303" s="2" t="s">
        <v>951</v>
      </c>
      <c r="L303" s="2" t="s">
        <v>1539</v>
      </c>
      <c r="M303" s="2">
        <v>3</v>
      </c>
      <c r="N303" s="2">
        <v>111058</v>
      </c>
      <c r="O303" s="2">
        <f>N303*M303</f>
        <v>333174</v>
      </c>
      <c r="P303" s="2">
        <f t="shared" si="13"/>
        <v>26654</v>
      </c>
      <c r="Q303" s="2">
        <f t="shared" si="14"/>
        <v>359828</v>
      </c>
    </row>
    <row r="304" spans="1:17">
      <c r="A304" s="2">
        <f>MATCH(B304,Data!B:B,0)</f>
        <v>189</v>
      </c>
      <c r="B304" s="3" t="s">
        <v>1178</v>
      </c>
      <c r="C304" s="3" t="s">
        <v>1535</v>
      </c>
      <c r="D304" s="44">
        <v>45889</v>
      </c>
      <c r="E304" s="44" t="str">
        <f>VLOOKUP(B304,Data!$B:$G,6,0)</f>
        <v>00132972</v>
      </c>
      <c r="F304" s="3" t="str">
        <f>VLOOKUP(B304,Data!$B:$M,12,0)</f>
        <v>0104918404</v>
      </c>
      <c r="G304" s="3" t="s">
        <v>1534</v>
      </c>
      <c r="H304" s="3" t="s">
        <v>1119</v>
      </c>
      <c r="I304" s="2" t="s">
        <v>1118</v>
      </c>
      <c r="J304" s="2" t="str">
        <f t="shared" si="12"/>
        <v>3911 WIN HCM Rivergate Residence</v>
      </c>
      <c r="K304" s="2" t="s">
        <v>994</v>
      </c>
      <c r="L304" s="2" t="s">
        <v>1533</v>
      </c>
      <c r="M304" s="2">
        <v>1</v>
      </c>
      <c r="N304" s="2">
        <v>111606</v>
      </c>
      <c r="O304" s="2">
        <f>N304*M304</f>
        <v>111606</v>
      </c>
      <c r="P304" s="2">
        <f t="shared" si="13"/>
        <v>8928</v>
      </c>
      <c r="Q304" s="2">
        <f t="shared" si="14"/>
        <v>120534</v>
      </c>
    </row>
    <row r="305" spans="1:17">
      <c r="A305" s="2">
        <f>MATCH(B305,Data!B:B,0)</f>
        <v>190</v>
      </c>
      <c r="B305" s="3" t="s">
        <v>1095</v>
      </c>
      <c r="C305" s="3" t="s">
        <v>1528</v>
      </c>
      <c r="D305" s="44">
        <v>45889</v>
      </c>
      <c r="E305" s="44" t="str">
        <f>VLOOKUP(B305,Data!$B:$G,6,0)</f>
        <v>00004344</v>
      </c>
      <c r="F305" s="3" t="str">
        <f>VLOOKUP(B305,Data!$B:$M,12,0)</f>
        <v>0104918404-045</v>
      </c>
      <c r="G305" s="3" t="s">
        <v>1569</v>
      </c>
      <c r="H305" s="3" t="s">
        <v>1094</v>
      </c>
      <c r="I305" s="2" t="s">
        <v>1093</v>
      </c>
      <c r="J305" s="2" t="str">
        <f t="shared" si="12"/>
        <v>6574 WM+ QBH 97 Hùng Vương</v>
      </c>
      <c r="K305" s="2" t="s">
        <v>951</v>
      </c>
      <c r="L305" s="2" t="s">
        <v>1539</v>
      </c>
      <c r="M305" s="2">
        <v>5</v>
      </c>
      <c r="N305" s="2">
        <v>111058</v>
      </c>
      <c r="O305" s="2">
        <f>N305*M305</f>
        <v>555290</v>
      </c>
      <c r="P305" s="2">
        <f t="shared" si="13"/>
        <v>44423</v>
      </c>
      <c r="Q305" s="2">
        <f t="shared" si="14"/>
        <v>599713</v>
      </c>
    </row>
    <row r="306" spans="1:17">
      <c r="A306" s="2">
        <f>MATCH(B306,Data!B:B,0)</f>
        <v>191</v>
      </c>
      <c r="B306" s="3" t="s">
        <v>1223</v>
      </c>
      <c r="C306" s="3" t="s">
        <v>1528</v>
      </c>
      <c r="D306" s="44">
        <v>45889</v>
      </c>
      <c r="E306" s="44" t="str">
        <f>VLOOKUP(B306,Data!$B:$G,6,0)</f>
        <v>00012181</v>
      </c>
      <c r="F306" s="3" t="str">
        <f>VLOOKUP(B306,Data!$B:$M,12,0)</f>
        <v>0104918404-006</v>
      </c>
      <c r="G306" s="3" t="s">
        <v>1554</v>
      </c>
      <c r="H306" s="3" t="s">
        <v>1218</v>
      </c>
      <c r="I306" s="2" t="s">
        <v>1217</v>
      </c>
      <c r="J306" s="2" t="str">
        <f t="shared" si="12"/>
        <v>5858 WM+ HDG 349 Trần Hưng Đạo</v>
      </c>
      <c r="K306" s="2" t="s">
        <v>951</v>
      </c>
      <c r="L306" s="2" t="s">
        <v>1539</v>
      </c>
      <c r="M306" s="2">
        <v>2</v>
      </c>
      <c r="N306" s="2">
        <v>111058</v>
      </c>
      <c r="O306" s="2">
        <f>N306*M306</f>
        <v>222116</v>
      </c>
      <c r="P306" s="2">
        <f t="shared" si="13"/>
        <v>17769</v>
      </c>
      <c r="Q306" s="2">
        <f t="shared" si="14"/>
        <v>239885</v>
      </c>
    </row>
    <row r="307" spans="1:17">
      <c r="A307" s="2">
        <f>MATCH(B307,Data!B:B,0)</f>
        <v>192</v>
      </c>
      <c r="B307" s="3" t="s">
        <v>1277</v>
      </c>
      <c r="C307" s="3" t="s">
        <v>1535</v>
      </c>
      <c r="D307" s="44">
        <v>45889</v>
      </c>
      <c r="E307" s="44" t="str">
        <f>VLOOKUP(B307,Data!$B:$G,6,0)</f>
        <v>00012827</v>
      </c>
      <c r="F307" s="3" t="str">
        <f>VLOOKUP(B307,Data!$B:$M,12,0)</f>
        <v>0104918404-047</v>
      </c>
      <c r="G307" s="3" t="s">
        <v>1565</v>
      </c>
      <c r="H307" s="3" t="s">
        <v>1276</v>
      </c>
      <c r="I307" s="2" t="s">
        <v>1275</v>
      </c>
      <c r="J307" s="2" t="str">
        <f t="shared" si="12"/>
        <v>1705 WM VTU Gateway Vũng Tàu</v>
      </c>
      <c r="K307" s="2" t="s">
        <v>994</v>
      </c>
      <c r="L307" s="2" t="s">
        <v>1533</v>
      </c>
      <c r="M307" s="2">
        <v>2</v>
      </c>
      <c r="N307" s="2">
        <v>111606</v>
      </c>
      <c r="O307" s="2">
        <f>N307*M307</f>
        <v>223212</v>
      </c>
      <c r="P307" s="2">
        <f t="shared" si="13"/>
        <v>17857</v>
      </c>
      <c r="Q307" s="2">
        <f t="shared" si="14"/>
        <v>241069</v>
      </c>
    </row>
    <row r="308" spans="1:17">
      <c r="A308" s="2">
        <f>MATCH(B308,Data!B:B,0)</f>
        <v>193</v>
      </c>
      <c r="B308" s="3" t="s">
        <v>1219</v>
      </c>
      <c r="C308" s="3" t="s">
        <v>1528</v>
      </c>
      <c r="D308" s="44">
        <v>45889</v>
      </c>
      <c r="E308" s="44" t="str">
        <f>VLOOKUP(B308,Data!$B:$G,6,0)</f>
        <v>00012182</v>
      </c>
      <c r="F308" s="3" t="str">
        <f>VLOOKUP(B308,Data!$B:$M,12,0)</f>
        <v>0104918404-006</v>
      </c>
      <c r="G308" s="3" t="s">
        <v>1554</v>
      </c>
      <c r="H308" s="3" t="s">
        <v>1218</v>
      </c>
      <c r="I308" s="2" t="s">
        <v>1217</v>
      </c>
      <c r="J308" s="2" t="str">
        <f t="shared" si="12"/>
        <v>5858 WM+ HDG 349 Trần Hưng Đạo</v>
      </c>
      <c r="K308" s="2" t="s">
        <v>951</v>
      </c>
      <c r="L308" s="2" t="s">
        <v>1539</v>
      </c>
      <c r="M308" s="2">
        <v>2</v>
      </c>
      <c r="N308" s="2">
        <v>111058</v>
      </c>
      <c r="O308" s="2">
        <f>N308*M308</f>
        <v>222116</v>
      </c>
      <c r="P308" s="2">
        <f t="shared" si="13"/>
        <v>17769</v>
      </c>
      <c r="Q308" s="2">
        <f t="shared" si="14"/>
        <v>239885</v>
      </c>
    </row>
    <row r="309" spans="1:17">
      <c r="A309" s="2">
        <f>MATCH(B309,Data!B:B,0)</f>
        <v>194</v>
      </c>
      <c r="B309" s="3" t="s">
        <v>1184</v>
      </c>
      <c r="C309" s="3" t="s">
        <v>1535</v>
      </c>
      <c r="D309" s="44">
        <v>45889</v>
      </c>
      <c r="E309" s="44" t="str">
        <f>VLOOKUP(B309,Data!$B:$G,6,0)</f>
        <v>00009328</v>
      </c>
      <c r="F309" s="3" t="str">
        <f>VLOOKUP(B309,Data!$B:$M,12,0)</f>
        <v>0104918404-010</v>
      </c>
      <c r="G309" s="3" t="s">
        <v>1553</v>
      </c>
      <c r="H309" s="3" t="s">
        <v>1183</v>
      </c>
      <c r="I309" s="2" t="s">
        <v>1182</v>
      </c>
      <c r="J309" s="2" t="str">
        <f t="shared" si="12"/>
        <v>6246 WM+ AGG 210 Thục Phán</v>
      </c>
      <c r="K309" s="2" t="s">
        <v>951</v>
      </c>
      <c r="L309" s="2" t="s">
        <v>1539</v>
      </c>
      <c r="M309" s="2">
        <v>1</v>
      </c>
      <c r="N309" s="2">
        <v>111058</v>
      </c>
      <c r="O309" s="2">
        <f>N309*M309</f>
        <v>111058</v>
      </c>
      <c r="P309" s="2">
        <f t="shared" si="13"/>
        <v>8885</v>
      </c>
      <c r="Q309" s="2">
        <f t="shared" si="14"/>
        <v>119943</v>
      </c>
    </row>
    <row r="310" spans="1:17">
      <c r="A310" s="2">
        <f>MATCH(B310,Data!B:B,0)</f>
        <v>195</v>
      </c>
      <c r="B310" s="3" t="s">
        <v>1212</v>
      </c>
      <c r="C310" s="3" t="s">
        <v>1528</v>
      </c>
      <c r="D310" s="44">
        <v>45889</v>
      </c>
      <c r="E310" s="44" t="str">
        <f>VLOOKUP(B310,Data!$B:$G,6,0)</f>
        <v>00012185</v>
      </c>
      <c r="F310" s="3" t="str">
        <f>VLOOKUP(B310,Data!$B:$M,12,0)</f>
        <v>0104918404-006</v>
      </c>
      <c r="G310" s="3" t="s">
        <v>1554</v>
      </c>
      <c r="H310" s="3" t="s">
        <v>1211</v>
      </c>
      <c r="I310" s="2" t="s">
        <v>1210</v>
      </c>
      <c r="J310" s="2" t="str">
        <f t="shared" si="12"/>
        <v>2AZW WM+ HDG Thị Tứ, Quang Phục</v>
      </c>
      <c r="K310" s="2" t="s">
        <v>981</v>
      </c>
      <c r="L310" s="2" t="s">
        <v>1538</v>
      </c>
      <c r="M310" s="2">
        <v>1</v>
      </c>
      <c r="N310" s="2">
        <v>50182</v>
      </c>
      <c r="O310" s="2">
        <f>N310*M310</f>
        <v>50182</v>
      </c>
      <c r="P310" s="2">
        <f t="shared" si="13"/>
        <v>4015</v>
      </c>
      <c r="Q310" s="2">
        <f t="shared" si="14"/>
        <v>54197</v>
      </c>
    </row>
    <row r="311" spans="1:17">
      <c r="A311" s="2">
        <f>MATCH(B311,Data!B:B,0)</f>
        <v>196</v>
      </c>
      <c r="B311" s="3" t="s">
        <v>1077</v>
      </c>
      <c r="C311" s="3" t="s">
        <v>1535</v>
      </c>
      <c r="D311" s="44">
        <v>45889</v>
      </c>
      <c r="E311" s="44" t="str">
        <f>VLOOKUP(B311,Data!$B:$G,6,0)</f>
        <v>00066933</v>
      </c>
      <c r="F311" s="3" t="str">
        <f>VLOOKUP(B311,Data!$B:$M,12,0)</f>
        <v>0104918404-009</v>
      </c>
      <c r="G311" s="3" t="s">
        <v>1547</v>
      </c>
      <c r="H311" s="3" t="s">
        <v>1076</v>
      </c>
      <c r="I311" s="2" t="s">
        <v>1075</v>
      </c>
      <c r="J311" s="2" t="str">
        <f t="shared" si="12"/>
        <v>4475 WM+ DNG 220 Thanh Thủy</v>
      </c>
      <c r="K311" s="2" t="s">
        <v>959</v>
      </c>
      <c r="L311" s="2" t="s">
        <v>1536</v>
      </c>
      <c r="M311" s="2">
        <v>1</v>
      </c>
      <c r="N311" s="2">
        <v>70950</v>
      </c>
      <c r="O311" s="2">
        <f>N311*M311</f>
        <v>70950</v>
      </c>
      <c r="P311" s="2">
        <f t="shared" si="13"/>
        <v>5676</v>
      </c>
      <c r="Q311" s="2">
        <f t="shared" si="14"/>
        <v>76626</v>
      </c>
    </row>
    <row r="312" spans="1:17">
      <c r="A312" s="2">
        <f>MATCH(B312,Data!B:B,0)</f>
        <v>197</v>
      </c>
      <c r="B312" s="3" t="s">
        <v>1252</v>
      </c>
      <c r="C312" s="3" t="s">
        <v>1528</v>
      </c>
      <c r="D312" s="44">
        <v>45889</v>
      </c>
      <c r="E312" s="44" t="str">
        <f>VLOOKUP(B312,Data!$B:$G,6,0)</f>
        <v>00406500</v>
      </c>
      <c r="F312" s="3" t="str">
        <f>VLOOKUP(B312,Data!$B:$M,12,0)</f>
        <v>0104918404-002</v>
      </c>
      <c r="G312" s="3" t="s">
        <v>1548</v>
      </c>
      <c r="H312" s="3" t="s">
        <v>1251</v>
      </c>
      <c r="I312" s="2" t="s">
        <v>1250</v>
      </c>
      <c r="J312" s="2" t="str">
        <f t="shared" si="12"/>
        <v>2AGV WM+ HNI Số 1, Ngách 22/163 Khuyến L</v>
      </c>
      <c r="K312" s="2" t="s">
        <v>951</v>
      </c>
      <c r="L312" s="2" t="s">
        <v>1539</v>
      </c>
      <c r="M312" s="2">
        <v>1</v>
      </c>
      <c r="N312" s="2">
        <v>111058</v>
      </c>
      <c r="O312" s="2">
        <f>N312*M312</f>
        <v>111058</v>
      </c>
      <c r="P312" s="2">
        <f t="shared" si="13"/>
        <v>8885</v>
      </c>
      <c r="Q312" s="2">
        <f t="shared" si="14"/>
        <v>119943</v>
      </c>
    </row>
    <row r="313" spans="1:17">
      <c r="A313" s="2">
        <f>MATCH(B313,Data!B:B,0)</f>
        <v>198</v>
      </c>
      <c r="B313" s="3" t="s">
        <v>1392</v>
      </c>
      <c r="C313" s="3" t="s">
        <v>1528</v>
      </c>
      <c r="D313" s="44">
        <v>45889</v>
      </c>
      <c r="E313" s="44" t="str">
        <f>VLOOKUP(B313,Data!$B:$G,6,0)</f>
        <v>00003417</v>
      </c>
      <c r="F313" s="3" t="str">
        <f>VLOOKUP(B313,Data!$B:$M,12,0)</f>
        <v>0104918404-035</v>
      </c>
      <c r="G313" s="3" t="s">
        <v>1579</v>
      </c>
      <c r="H313" s="3" t="s">
        <v>1391</v>
      </c>
      <c r="I313" s="2" t="s">
        <v>1390</v>
      </c>
      <c r="J313" s="2" t="str">
        <f t="shared" si="12"/>
        <v>6297 WM+ YBI 28 Tuệ Tĩnh</v>
      </c>
      <c r="K313" s="2" t="s">
        <v>951</v>
      </c>
      <c r="L313" s="2" t="s">
        <v>1539</v>
      </c>
      <c r="M313" s="2">
        <v>1</v>
      </c>
      <c r="N313" s="2">
        <v>111058</v>
      </c>
      <c r="O313" s="2">
        <f>N313*M313</f>
        <v>111058</v>
      </c>
      <c r="P313" s="2">
        <f t="shared" si="13"/>
        <v>8885</v>
      </c>
      <c r="Q313" s="2">
        <f t="shared" si="14"/>
        <v>119943</v>
      </c>
    </row>
    <row r="314" spans="1:17">
      <c r="A314" s="2">
        <f>MATCH(B314,Data!B:B,0)</f>
        <v>199</v>
      </c>
      <c r="B314" s="3" t="s">
        <v>1074</v>
      </c>
      <c r="C314" s="3" t="s">
        <v>1535</v>
      </c>
      <c r="D314" s="44">
        <v>45889</v>
      </c>
      <c r="E314" s="44" t="str">
        <f>VLOOKUP(B314,Data!$B:$G,6,0)</f>
        <v>00066934</v>
      </c>
      <c r="F314" s="3" t="str">
        <f>VLOOKUP(B314,Data!$B:$M,12,0)</f>
        <v>0104918404-009</v>
      </c>
      <c r="G314" s="3" t="s">
        <v>1547</v>
      </c>
      <c r="H314" s="3" t="s">
        <v>1073</v>
      </c>
      <c r="I314" s="2" t="s">
        <v>1072</v>
      </c>
      <c r="J314" s="2" t="str">
        <f t="shared" si="12"/>
        <v>3704 WIN DNG 103 Nguyễn Huy Tưởng</v>
      </c>
      <c r="K314" s="2" t="s">
        <v>951</v>
      </c>
      <c r="L314" s="2" t="s">
        <v>1539</v>
      </c>
      <c r="M314" s="2">
        <v>1</v>
      </c>
      <c r="N314" s="2">
        <v>111058</v>
      </c>
      <c r="O314" s="2">
        <f>N314*M314</f>
        <v>111058</v>
      </c>
      <c r="P314" s="2">
        <f t="shared" si="13"/>
        <v>8885</v>
      </c>
      <c r="Q314" s="2">
        <f t="shared" si="14"/>
        <v>119943</v>
      </c>
    </row>
    <row r="315" spans="1:17">
      <c r="A315" s="2">
        <f>MATCH(B315,Data!B:B,0)</f>
        <v>200</v>
      </c>
      <c r="B315" s="3" t="s">
        <v>1022</v>
      </c>
      <c r="C315" s="3" t="s">
        <v>1528</v>
      </c>
      <c r="D315" s="44">
        <v>45889</v>
      </c>
      <c r="E315" s="44" t="str">
        <f>VLOOKUP(B315,Data!$B:$G,6,0)</f>
        <v>00039532</v>
      </c>
      <c r="F315" s="3" t="str">
        <f>VLOOKUP(B315,Data!$B:$M,12,0)</f>
        <v>0104918404-007</v>
      </c>
      <c r="G315" s="3" t="s">
        <v>1527</v>
      </c>
      <c r="H315" s="3" t="s">
        <v>1021</v>
      </c>
      <c r="I315" s="2" t="s">
        <v>1020</v>
      </c>
      <c r="J315" s="2" t="str">
        <f t="shared" si="12"/>
        <v>5926 WM+ QNH 162 Nguyễn Văn Trỗi</v>
      </c>
      <c r="K315" s="2" t="s">
        <v>965</v>
      </c>
      <c r="L315" s="2" t="s">
        <v>1546</v>
      </c>
      <c r="M315" s="2">
        <v>4</v>
      </c>
      <c r="N315" s="2">
        <v>74250</v>
      </c>
      <c r="O315" s="2">
        <f>N315*M315</f>
        <v>297000</v>
      </c>
      <c r="P315" s="2">
        <f t="shared" si="13"/>
        <v>23760</v>
      </c>
      <c r="Q315" s="2">
        <f t="shared" si="14"/>
        <v>320760</v>
      </c>
    </row>
    <row r="316" spans="1:17">
      <c r="A316" s="2">
        <f>MATCH(B316,Data!B:B,0)</f>
        <v>200</v>
      </c>
      <c r="B316" s="3" t="s">
        <v>1022</v>
      </c>
      <c r="C316" s="3" t="s">
        <v>1528</v>
      </c>
      <c r="D316" s="44">
        <v>45889</v>
      </c>
      <c r="E316" s="44" t="str">
        <f>VLOOKUP(B316,Data!$B:$G,6,0)</f>
        <v>00039532</v>
      </c>
      <c r="F316" s="3" t="str">
        <f>VLOOKUP(B316,Data!$B:$M,12,0)</f>
        <v>0104918404-007</v>
      </c>
      <c r="G316" s="3" t="s">
        <v>1527</v>
      </c>
      <c r="H316" s="3" t="s">
        <v>1021</v>
      </c>
      <c r="I316" s="2" t="s">
        <v>1020</v>
      </c>
      <c r="J316" s="2" t="str">
        <f t="shared" si="12"/>
        <v>5926 WM+ QNH 162 Nguyễn Văn Trỗi</v>
      </c>
      <c r="K316" s="2" t="s">
        <v>960</v>
      </c>
      <c r="L316" s="2" t="s">
        <v>1529</v>
      </c>
      <c r="M316" s="2">
        <v>2</v>
      </c>
      <c r="N316" s="2">
        <v>55595</v>
      </c>
      <c r="O316" s="2">
        <f>N316*M316</f>
        <v>111190</v>
      </c>
      <c r="P316" s="2">
        <f t="shared" si="13"/>
        <v>8895</v>
      </c>
      <c r="Q316" s="2">
        <f t="shared" si="14"/>
        <v>120085</v>
      </c>
    </row>
    <row r="317" spans="1:17">
      <c r="A317" s="2">
        <f>MATCH(B317,Data!B:B,0)</f>
        <v>200</v>
      </c>
      <c r="B317" s="3" t="s">
        <v>1022</v>
      </c>
      <c r="C317" s="3" t="s">
        <v>1528</v>
      </c>
      <c r="D317" s="44">
        <v>45889</v>
      </c>
      <c r="E317" s="44" t="str">
        <f>VLOOKUP(B317,Data!$B:$G,6,0)</f>
        <v>00039532</v>
      </c>
      <c r="F317" s="3" t="str">
        <f>VLOOKUP(B317,Data!$B:$M,12,0)</f>
        <v>0104918404-007</v>
      </c>
      <c r="G317" s="3" t="s">
        <v>1527</v>
      </c>
      <c r="H317" s="3" t="s">
        <v>1021</v>
      </c>
      <c r="I317" s="2" t="s">
        <v>1020</v>
      </c>
      <c r="J317" s="2" t="str">
        <f t="shared" si="12"/>
        <v>5926 WM+ QNH 162 Nguyễn Văn Trỗi</v>
      </c>
      <c r="K317" s="2" t="s">
        <v>981</v>
      </c>
      <c r="L317" s="2" t="s">
        <v>1538</v>
      </c>
      <c r="M317" s="2">
        <v>7</v>
      </c>
      <c r="N317" s="2">
        <v>50182</v>
      </c>
      <c r="O317" s="2">
        <f>N317*M317</f>
        <v>351274</v>
      </c>
      <c r="P317" s="2">
        <f t="shared" si="13"/>
        <v>28102</v>
      </c>
      <c r="Q317" s="2">
        <f t="shared" si="14"/>
        <v>379376</v>
      </c>
    </row>
    <row r="318" spans="1:17">
      <c r="A318" s="2">
        <f>MATCH(B318,Data!B:B,0)</f>
        <v>201</v>
      </c>
      <c r="B318" s="3" t="s">
        <v>1370</v>
      </c>
      <c r="C318" s="3" t="s">
        <v>1535</v>
      </c>
      <c r="D318" s="44">
        <v>45889</v>
      </c>
      <c r="E318" s="44" t="str">
        <f>VLOOKUP(B318,Data!$B:$G,6,0)</f>
        <v>00132800</v>
      </c>
      <c r="F318" s="3" t="str">
        <f>VLOOKUP(B318,Data!$B:$M,12,0)</f>
        <v>0104918404</v>
      </c>
      <c r="G318" s="3" t="s">
        <v>1534</v>
      </c>
      <c r="H318" s="3" t="s">
        <v>1369</v>
      </c>
      <c r="I318" s="2" t="s">
        <v>1368</v>
      </c>
      <c r="J318" s="2" t="str">
        <f t="shared" si="12"/>
        <v>2669 WM+ HCM 86 Trần Quang Diệu</v>
      </c>
      <c r="K318" s="2" t="s">
        <v>959</v>
      </c>
      <c r="L318" s="2" t="s">
        <v>1536</v>
      </c>
      <c r="M318" s="2">
        <v>2</v>
      </c>
      <c r="N318" s="2">
        <v>70950</v>
      </c>
      <c r="O318" s="2">
        <f>N318*M318</f>
        <v>141900</v>
      </c>
      <c r="P318" s="2">
        <f t="shared" si="13"/>
        <v>11352</v>
      </c>
      <c r="Q318" s="2">
        <f t="shared" si="14"/>
        <v>153252</v>
      </c>
    </row>
    <row r="319" spans="1:17">
      <c r="A319" s="2">
        <f>MATCH(B319,Data!B:B,0)</f>
        <v>201</v>
      </c>
      <c r="B319" s="3" t="s">
        <v>1370</v>
      </c>
      <c r="C319" s="3" t="s">
        <v>1535</v>
      </c>
      <c r="D319" s="44">
        <v>45889</v>
      </c>
      <c r="E319" s="44" t="str">
        <f>VLOOKUP(B319,Data!$B:$G,6,0)</f>
        <v>00132800</v>
      </c>
      <c r="F319" s="3" t="str">
        <f>VLOOKUP(B319,Data!$B:$M,12,0)</f>
        <v>0104918404</v>
      </c>
      <c r="G319" s="3" t="s">
        <v>1534</v>
      </c>
      <c r="H319" s="3" t="s">
        <v>1369</v>
      </c>
      <c r="I319" s="2" t="s">
        <v>1368</v>
      </c>
      <c r="J319" s="2" t="str">
        <f t="shared" si="12"/>
        <v>2669 WM+ HCM 86 Trần Quang Diệu</v>
      </c>
      <c r="K319" s="2" t="s">
        <v>965</v>
      </c>
      <c r="L319" s="2" t="s">
        <v>1546</v>
      </c>
      <c r="M319" s="2">
        <v>2</v>
      </c>
      <c r="N319" s="2">
        <v>74250</v>
      </c>
      <c r="O319" s="2">
        <f>N319*M319</f>
        <v>148500</v>
      </c>
      <c r="P319" s="2">
        <f t="shared" si="13"/>
        <v>11880</v>
      </c>
      <c r="Q319" s="2">
        <f t="shared" si="14"/>
        <v>160380</v>
      </c>
    </row>
    <row r="320" spans="1:17">
      <c r="A320" s="2">
        <f>MATCH(B320,Data!B:B,0)</f>
        <v>201</v>
      </c>
      <c r="B320" s="3" t="s">
        <v>1370</v>
      </c>
      <c r="C320" s="3" t="s">
        <v>1535</v>
      </c>
      <c r="D320" s="44">
        <v>45889</v>
      </c>
      <c r="E320" s="44" t="str">
        <f>VLOOKUP(B320,Data!$B:$G,6,0)</f>
        <v>00132800</v>
      </c>
      <c r="F320" s="3" t="str">
        <f>VLOOKUP(B320,Data!$B:$M,12,0)</f>
        <v>0104918404</v>
      </c>
      <c r="G320" s="3" t="s">
        <v>1534</v>
      </c>
      <c r="H320" s="3" t="s">
        <v>1369</v>
      </c>
      <c r="I320" s="2" t="s">
        <v>1368</v>
      </c>
      <c r="J320" s="2" t="str">
        <f t="shared" si="12"/>
        <v>2669 WM+ HCM 86 Trần Quang Diệu</v>
      </c>
      <c r="K320" s="2" t="s">
        <v>994</v>
      </c>
      <c r="L320" s="2" t="s">
        <v>1533</v>
      </c>
      <c r="M320" s="2">
        <v>1</v>
      </c>
      <c r="N320" s="2">
        <v>111606</v>
      </c>
      <c r="O320" s="2">
        <f>N320*M320</f>
        <v>111606</v>
      </c>
      <c r="P320" s="2">
        <f t="shared" si="13"/>
        <v>8928</v>
      </c>
      <c r="Q320" s="2">
        <f t="shared" si="14"/>
        <v>120534</v>
      </c>
    </row>
    <row r="321" spans="1:18">
      <c r="A321" s="2">
        <f>MATCH(B321,Data!B:B,0)</f>
        <v>201</v>
      </c>
      <c r="B321" s="3" t="s">
        <v>1370</v>
      </c>
      <c r="C321" s="3" t="s">
        <v>1535</v>
      </c>
      <c r="D321" s="44">
        <v>45889</v>
      </c>
      <c r="E321" s="44" t="str">
        <f>VLOOKUP(B321,Data!$B:$G,6,0)</f>
        <v>00132800</v>
      </c>
      <c r="F321" s="3" t="str">
        <f>VLOOKUP(B321,Data!$B:$M,12,0)</f>
        <v>0104918404</v>
      </c>
      <c r="G321" s="3" t="s">
        <v>1534</v>
      </c>
      <c r="H321" s="3" t="s">
        <v>1369</v>
      </c>
      <c r="I321" s="2" t="s">
        <v>1368</v>
      </c>
      <c r="J321" s="2" t="str">
        <f t="shared" si="12"/>
        <v>2669 WM+ HCM 86 Trần Quang Diệu</v>
      </c>
      <c r="K321" s="2" t="s">
        <v>951</v>
      </c>
      <c r="L321" s="2" t="s">
        <v>1539</v>
      </c>
      <c r="M321" s="2">
        <v>1</v>
      </c>
      <c r="N321" s="2">
        <v>111058</v>
      </c>
      <c r="O321" s="2">
        <f>N321*M321</f>
        <v>111058</v>
      </c>
      <c r="P321" s="2">
        <f t="shared" si="13"/>
        <v>8885</v>
      </c>
      <c r="Q321" s="2">
        <f t="shared" si="14"/>
        <v>119943</v>
      </c>
    </row>
    <row r="322" spans="1:18">
      <c r="A322" s="2">
        <f>MATCH(B322,Data!B:B,0)</f>
        <v>202</v>
      </c>
      <c r="B322" s="3" t="s">
        <v>1296</v>
      </c>
      <c r="C322" s="3" t="s">
        <v>1528</v>
      </c>
      <c r="D322" s="44">
        <v>45889</v>
      </c>
      <c r="E322" s="44" t="str">
        <f>VLOOKUP(B322,Data!$B:$G,6,0)</f>
        <v>00003420</v>
      </c>
      <c r="F322" s="3" t="str">
        <f>VLOOKUP(B322,Data!$B:$M,12,0)</f>
        <v>0104918404-035</v>
      </c>
      <c r="G322" s="3" t="s">
        <v>1579</v>
      </c>
      <c r="H322" s="3" t="s">
        <v>1295</v>
      </c>
      <c r="I322" s="2" t="s">
        <v>1294</v>
      </c>
      <c r="J322" s="2" t="str">
        <f t="shared" si="12"/>
        <v>6041 VM+ YBI 486 Đinh Tiên Hoàng</v>
      </c>
      <c r="K322" s="2" t="s">
        <v>951</v>
      </c>
      <c r="L322" s="2" t="s">
        <v>1539</v>
      </c>
      <c r="M322" s="2">
        <v>6</v>
      </c>
      <c r="N322" s="2">
        <v>111058</v>
      </c>
      <c r="O322" s="2">
        <f>N322*M322</f>
        <v>666348</v>
      </c>
      <c r="P322" s="2">
        <f t="shared" si="13"/>
        <v>53308</v>
      </c>
      <c r="Q322" s="2">
        <f t="shared" si="14"/>
        <v>719656</v>
      </c>
    </row>
    <row r="323" spans="1:18" s="5" customFormat="1" ht="15.75">
      <c r="A323" s="2">
        <f>MATCH(B323,Data!B:B,0)</f>
        <v>203</v>
      </c>
      <c r="B323" s="7" t="s">
        <v>987</v>
      </c>
      <c r="C323" s="3" t="s">
        <v>1528</v>
      </c>
      <c r="D323" s="44">
        <v>45889</v>
      </c>
      <c r="E323" s="44" t="str">
        <f>VLOOKUP(B323,Data!$B:$G,6,0)</f>
        <v>00031808</v>
      </c>
      <c r="F323" s="3" t="str">
        <f>VLOOKUP(B323,Data!$B:$M,12,0)</f>
        <v>0104918404-058</v>
      </c>
      <c r="G323" s="3" t="s">
        <v>1544</v>
      </c>
      <c r="H323" s="7" t="s">
        <v>986</v>
      </c>
      <c r="I323" s="9" t="s">
        <v>985</v>
      </c>
      <c r="J323" s="2" t="str">
        <f t="shared" ref="J323:J326" si="15">H323&amp;" "&amp;I323</f>
        <v>2AT8 WM+ NAN Đường Tái Định Cư, Diễn Thà</v>
      </c>
      <c r="K323" s="9" t="s">
        <v>961</v>
      </c>
      <c r="L323" s="2" t="s">
        <v>1541</v>
      </c>
      <c r="M323" s="9">
        <v>5</v>
      </c>
      <c r="N323" s="9">
        <v>73431</v>
      </c>
      <c r="O323" s="2">
        <f>N323*M323</f>
        <v>367155</v>
      </c>
      <c r="P323" s="2">
        <f t="shared" ref="P323:P326" si="16">ROUND(O323*0.08,0)</f>
        <v>29372</v>
      </c>
      <c r="Q323" s="2">
        <f t="shared" ref="Q323:Q326" si="17">O323+P323</f>
        <v>396527</v>
      </c>
      <c r="R323" s="2"/>
    </row>
    <row r="324" spans="1:18" s="5" customFormat="1" ht="15.75">
      <c r="A324" s="2">
        <f>MATCH(B324,Data!B:B,0)</f>
        <v>204</v>
      </c>
      <c r="B324" s="7" t="s">
        <v>1494</v>
      </c>
      <c r="C324" s="3" t="s">
        <v>1528</v>
      </c>
      <c r="D324" s="44">
        <v>45889</v>
      </c>
      <c r="E324" s="44" t="str">
        <f>VLOOKUP(B324,Data!$B:$G,6,0)</f>
        <v>00405509</v>
      </c>
      <c r="F324" s="3" t="str">
        <f>VLOOKUP(B324,Data!$B:$M,12,0)</f>
        <v>0104918404-002</v>
      </c>
      <c r="G324" s="3" t="s">
        <v>1548</v>
      </c>
      <c r="H324" s="7" t="s">
        <v>1373</v>
      </c>
      <c r="I324" s="9" t="s">
        <v>1372</v>
      </c>
      <c r="J324" s="2" t="str">
        <f t="shared" si="15"/>
        <v>2ARP WM+ HNI 176 -178 Vân Hòa</v>
      </c>
      <c r="K324" s="9" t="s">
        <v>955</v>
      </c>
      <c r="L324" s="2" t="s">
        <v>1537</v>
      </c>
      <c r="M324" s="9">
        <v>2</v>
      </c>
      <c r="N324" s="9">
        <v>46000</v>
      </c>
      <c r="O324" s="2">
        <f>N324*M324</f>
        <v>92000</v>
      </c>
      <c r="P324" s="2">
        <f t="shared" si="16"/>
        <v>7360</v>
      </c>
      <c r="Q324" s="2">
        <f t="shared" si="17"/>
        <v>99360</v>
      </c>
      <c r="R324" s="2"/>
    </row>
    <row r="325" spans="1:18" s="5" customFormat="1" ht="15.75">
      <c r="A325" s="2">
        <f>MATCH(B325,Data!B:B,0)</f>
        <v>205</v>
      </c>
      <c r="B325" s="7" t="s">
        <v>1235</v>
      </c>
      <c r="C325" s="3" t="s">
        <v>1535</v>
      </c>
      <c r="D325" s="44">
        <v>45889</v>
      </c>
      <c r="E325" s="44" t="str">
        <f>VLOOKUP(B325,Data!$B:$G,6,0)</f>
        <v>00066851</v>
      </c>
      <c r="F325" s="3" t="str">
        <f>VLOOKUP(B325,Data!$B:$M,12,0)</f>
        <v>0104918404-009</v>
      </c>
      <c r="G325" s="3" t="s">
        <v>1547</v>
      </c>
      <c r="H325" s="7" t="s">
        <v>1234</v>
      </c>
      <c r="I325" s="9" t="s">
        <v>1233</v>
      </c>
      <c r="J325" s="2" t="str">
        <f t="shared" si="15"/>
        <v>6503 WM+ DNG 143 Thái Thị Bôi</v>
      </c>
      <c r="K325" s="9" t="s">
        <v>959</v>
      </c>
      <c r="L325" s="2" t="s">
        <v>1536</v>
      </c>
      <c r="M325" s="9">
        <v>4</v>
      </c>
      <c r="N325" s="9">
        <v>70950</v>
      </c>
      <c r="O325" s="2">
        <f>N325*M325</f>
        <v>283800</v>
      </c>
      <c r="P325" s="2">
        <f t="shared" si="16"/>
        <v>22704</v>
      </c>
      <c r="Q325" s="2">
        <f t="shared" si="17"/>
        <v>306504</v>
      </c>
      <c r="R325" s="2"/>
    </row>
    <row r="326" spans="1:18" s="5" customFormat="1" ht="15.75">
      <c r="A326" s="2">
        <f>MATCH(B326,Data!B:B,0)</f>
        <v>205</v>
      </c>
      <c r="B326" s="7" t="s">
        <v>1235</v>
      </c>
      <c r="C326" s="3" t="s">
        <v>1535</v>
      </c>
      <c r="D326" s="44">
        <v>45889</v>
      </c>
      <c r="E326" s="44" t="str">
        <f>VLOOKUP(B326,Data!$B:$G,6,0)</f>
        <v>00066851</v>
      </c>
      <c r="F326" s="3" t="str">
        <f>VLOOKUP(B326,Data!$B:$M,12,0)</f>
        <v>0104918404-009</v>
      </c>
      <c r="G326" s="3" t="s">
        <v>1547</v>
      </c>
      <c r="H326" s="7" t="s">
        <v>1234</v>
      </c>
      <c r="I326" s="9" t="s">
        <v>1233</v>
      </c>
      <c r="J326" s="2" t="str">
        <f t="shared" si="15"/>
        <v>6503 WM+ DNG 143 Thái Thị Bôi</v>
      </c>
      <c r="K326" s="9" t="s">
        <v>965</v>
      </c>
      <c r="L326" s="2" t="s">
        <v>1546</v>
      </c>
      <c r="M326" s="9">
        <v>4</v>
      </c>
      <c r="N326" s="9">
        <v>74250</v>
      </c>
      <c r="O326" s="2">
        <f>N326*M326</f>
        <v>297000</v>
      </c>
      <c r="P326" s="2">
        <f t="shared" si="16"/>
        <v>23760</v>
      </c>
      <c r="Q326" s="2">
        <f t="shared" si="17"/>
        <v>320760</v>
      </c>
      <c r="R326" s="2"/>
    </row>
  </sheetData>
  <autoFilter ref="A1:R32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5"/>
  <sheetViews>
    <sheetView topLeftCell="F1" workbookViewId="0">
      <selection activeCell="B2" sqref="B2"/>
    </sheetView>
  </sheetViews>
  <sheetFormatPr defaultRowHeight="15.75"/>
  <cols>
    <col min="1" max="1" width="9" style="1"/>
    <col min="2" max="4" width="24.75" customWidth="1"/>
    <col min="5" max="5" width="13.625" customWidth="1"/>
    <col min="6" max="30" width="24.75" customWidth="1"/>
  </cols>
  <sheetData>
    <row r="1" spans="1:30">
      <c r="B1" s="1"/>
      <c r="C1" s="1" t="s">
        <v>0</v>
      </c>
      <c r="D1" s="1" t="s">
        <v>1</v>
      </c>
      <c r="E1" s="1" t="s">
        <v>2</v>
      </c>
      <c r="F1" s="1" t="s">
        <v>3</v>
      </c>
      <c r="G1" s="1" t="s">
        <v>4</v>
      </c>
      <c r="H1" s="1" t="s">
        <v>5</v>
      </c>
      <c r="I1" s="1" t="s">
        <v>6</v>
      </c>
      <c r="J1" s="1" t="s">
        <v>7</v>
      </c>
      <c r="K1" s="1" t="s">
        <v>8</v>
      </c>
      <c r="L1" s="1" t="s">
        <v>9</v>
      </c>
      <c r="M1" s="1" t="s">
        <v>10</v>
      </c>
      <c r="N1" s="1" t="s">
        <v>11</v>
      </c>
      <c r="O1" s="1" t="s">
        <v>12</v>
      </c>
      <c r="P1" s="1" t="s">
        <v>13</v>
      </c>
      <c r="Q1" s="1" t="s">
        <v>14</v>
      </c>
      <c r="R1" s="1" t="s">
        <v>15</v>
      </c>
      <c r="S1" s="1" t="s">
        <v>16</v>
      </c>
      <c r="T1" s="1" t="s">
        <v>17</v>
      </c>
      <c r="U1" s="1" t="s">
        <v>11</v>
      </c>
      <c r="V1" s="1" t="s">
        <v>12</v>
      </c>
      <c r="W1" s="1" t="s">
        <v>13</v>
      </c>
      <c r="X1" s="1" t="s">
        <v>14</v>
      </c>
      <c r="Y1" s="1" t="s">
        <v>15</v>
      </c>
      <c r="Z1" s="1" t="s">
        <v>16</v>
      </c>
      <c r="AA1" s="1" t="s">
        <v>18</v>
      </c>
      <c r="AB1" s="1" t="s">
        <v>19</v>
      </c>
      <c r="AC1" s="1" t="s">
        <v>20</v>
      </c>
      <c r="AD1" s="1" t="s">
        <v>21</v>
      </c>
    </row>
    <row r="2" spans="1:30">
      <c r="A2" s="1">
        <f>MATCH(B2,'20,08'!B:B,0)</f>
        <v>2</v>
      </c>
      <c r="B2" s="1" t="str">
        <f>RIGHT(AB2,10)</f>
        <v>9105826985</v>
      </c>
      <c r="C2" s="1" t="s">
        <v>22</v>
      </c>
      <c r="D2" s="1" t="s">
        <v>23</v>
      </c>
      <c r="E2" s="1" t="s">
        <v>24</v>
      </c>
      <c r="F2" s="1" t="s">
        <v>25</v>
      </c>
      <c r="G2" s="1" t="s">
        <v>26</v>
      </c>
      <c r="H2" s="1" t="s">
        <v>27</v>
      </c>
      <c r="I2" s="1" t="s">
        <v>28</v>
      </c>
      <c r="J2" s="1" t="s">
        <v>29</v>
      </c>
      <c r="K2" s="1" t="s">
        <v>30</v>
      </c>
      <c r="L2" s="10">
        <v>153252</v>
      </c>
      <c r="M2" s="1" t="s">
        <v>31</v>
      </c>
      <c r="N2" s="1" t="s">
        <v>32</v>
      </c>
      <c r="O2" s="1" t="s">
        <v>33</v>
      </c>
      <c r="P2" s="1" t="s">
        <v>34</v>
      </c>
      <c r="Q2" s="1" t="s">
        <v>35</v>
      </c>
      <c r="R2" s="1" t="s">
        <v>35</v>
      </c>
      <c r="S2" s="1" t="s">
        <v>35</v>
      </c>
      <c r="T2" s="1" t="s">
        <v>36</v>
      </c>
      <c r="U2" s="1" t="s">
        <v>37</v>
      </c>
      <c r="V2" s="1" t="s">
        <v>38</v>
      </c>
      <c r="W2" s="1" t="s">
        <v>39</v>
      </c>
      <c r="X2" s="1" t="s">
        <v>40</v>
      </c>
      <c r="Y2" s="1" t="s">
        <v>35</v>
      </c>
      <c r="Z2" s="1" t="s">
        <v>35</v>
      </c>
      <c r="AA2" s="1" t="s">
        <v>35</v>
      </c>
      <c r="AB2" s="1" t="s">
        <v>41</v>
      </c>
      <c r="AC2" s="1" t="s">
        <v>35</v>
      </c>
      <c r="AD2" s="1" t="s">
        <v>35</v>
      </c>
    </row>
    <row r="3" spans="1:30">
      <c r="A3" s="1">
        <f>MATCH(B3,'20,08'!B:B,0)</f>
        <v>3</v>
      </c>
      <c r="B3" s="1" t="str">
        <f t="shared" ref="B3:B66" si="0">RIGHT(AB3,10)</f>
        <v>9105829004</v>
      </c>
      <c r="C3" s="1" t="s">
        <v>42</v>
      </c>
      <c r="D3" s="1" t="s">
        <v>23</v>
      </c>
      <c r="E3" s="1" t="s">
        <v>24</v>
      </c>
      <c r="F3" s="1" t="s">
        <v>25</v>
      </c>
      <c r="G3" s="1" t="s">
        <v>43</v>
      </c>
      <c r="H3" s="1" t="s">
        <v>27</v>
      </c>
      <c r="I3" s="1" t="s">
        <v>28</v>
      </c>
      <c r="J3" s="1" t="s">
        <v>44</v>
      </c>
      <c r="K3" s="1" t="s">
        <v>45</v>
      </c>
      <c r="L3" s="10">
        <v>268983</v>
      </c>
      <c r="M3" s="1" t="s">
        <v>46</v>
      </c>
      <c r="N3" s="1" t="s">
        <v>47</v>
      </c>
      <c r="O3" s="1" t="s">
        <v>48</v>
      </c>
      <c r="P3" s="1" t="s">
        <v>49</v>
      </c>
      <c r="Q3" s="1" t="s">
        <v>35</v>
      </c>
      <c r="R3" s="1" t="s">
        <v>35</v>
      </c>
      <c r="S3" s="1" t="s">
        <v>35</v>
      </c>
      <c r="T3" s="1" t="s">
        <v>36</v>
      </c>
      <c r="U3" s="1" t="s">
        <v>37</v>
      </c>
      <c r="V3" s="1" t="s">
        <v>38</v>
      </c>
      <c r="W3" s="1" t="s">
        <v>39</v>
      </c>
      <c r="X3" s="1" t="s">
        <v>40</v>
      </c>
      <c r="Y3" s="1" t="s">
        <v>35</v>
      </c>
      <c r="Z3" s="1" t="s">
        <v>35</v>
      </c>
      <c r="AA3" s="1" t="s">
        <v>35</v>
      </c>
      <c r="AB3" s="1" t="s">
        <v>50</v>
      </c>
      <c r="AC3" s="1" t="s">
        <v>35</v>
      </c>
      <c r="AD3" s="1" t="s">
        <v>35</v>
      </c>
    </row>
    <row r="4" spans="1:30">
      <c r="A4" s="1">
        <f>MATCH(B4,'20,08'!B:B,0)</f>
        <v>5</v>
      </c>
      <c r="B4" s="1" t="str">
        <f t="shared" si="0"/>
        <v>9105824785</v>
      </c>
      <c r="C4" s="1" t="s">
        <v>51</v>
      </c>
      <c r="D4" s="1" t="s">
        <v>23</v>
      </c>
      <c r="E4" s="1" t="s">
        <v>24</v>
      </c>
      <c r="F4" s="1" t="s">
        <v>25</v>
      </c>
      <c r="G4" s="1" t="s">
        <v>52</v>
      </c>
      <c r="H4" s="1" t="s">
        <v>27</v>
      </c>
      <c r="I4" s="1" t="s">
        <v>28</v>
      </c>
      <c r="J4" s="1" t="s">
        <v>53</v>
      </c>
      <c r="K4" s="1" t="s">
        <v>54</v>
      </c>
      <c r="L4" s="10">
        <v>49680</v>
      </c>
      <c r="M4" s="1" t="s">
        <v>55</v>
      </c>
      <c r="N4" s="1" t="s">
        <v>56</v>
      </c>
      <c r="O4" s="1" t="s">
        <v>57</v>
      </c>
      <c r="P4" s="1" t="s">
        <v>35</v>
      </c>
      <c r="Q4" s="1" t="s">
        <v>35</v>
      </c>
      <c r="R4" s="1" t="s">
        <v>35</v>
      </c>
      <c r="S4" s="1" t="s">
        <v>35</v>
      </c>
      <c r="T4" s="1" t="s">
        <v>36</v>
      </c>
      <c r="U4" s="1" t="s">
        <v>37</v>
      </c>
      <c r="V4" s="1" t="s">
        <v>38</v>
      </c>
      <c r="W4" s="1" t="s">
        <v>39</v>
      </c>
      <c r="X4" s="1" t="s">
        <v>40</v>
      </c>
      <c r="Y4" s="1" t="s">
        <v>35</v>
      </c>
      <c r="Z4" s="1" t="s">
        <v>35</v>
      </c>
      <c r="AA4" s="1" t="s">
        <v>35</v>
      </c>
      <c r="AB4" s="1" t="s">
        <v>58</v>
      </c>
      <c r="AC4" s="1" t="s">
        <v>35</v>
      </c>
      <c r="AD4" s="1" t="s">
        <v>35</v>
      </c>
    </row>
    <row r="5" spans="1:30">
      <c r="A5" s="1">
        <f>MATCH(B5,'20,08'!B:B,0)</f>
        <v>6</v>
      </c>
      <c r="B5" s="1" t="str">
        <f t="shared" si="0"/>
        <v>9105829359</v>
      </c>
      <c r="C5" s="1" t="s">
        <v>59</v>
      </c>
      <c r="D5" s="1" t="s">
        <v>23</v>
      </c>
      <c r="E5" s="1" t="s">
        <v>24</v>
      </c>
      <c r="F5" s="1" t="s">
        <v>25</v>
      </c>
      <c r="G5" s="1" t="s">
        <v>60</v>
      </c>
      <c r="H5" s="1" t="s">
        <v>27</v>
      </c>
      <c r="I5" s="1" t="s">
        <v>28</v>
      </c>
      <c r="J5" s="1" t="s">
        <v>61</v>
      </c>
      <c r="K5" s="1" t="s">
        <v>62</v>
      </c>
      <c r="L5" s="10">
        <v>149040</v>
      </c>
      <c r="M5" s="1" t="s">
        <v>46</v>
      </c>
      <c r="N5" s="1" t="s">
        <v>47</v>
      </c>
      <c r="O5" s="1" t="s">
        <v>48</v>
      </c>
      <c r="P5" s="1" t="s">
        <v>49</v>
      </c>
      <c r="Q5" s="1" t="s">
        <v>35</v>
      </c>
      <c r="R5" s="1" t="s">
        <v>35</v>
      </c>
      <c r="S5" s="1" t="s">
        <v>35</v>
      </c>
      <c r="T5" s="1" t="s">
        <v>36</v>
      </c>
      <c r="U5" s="1" t="s">
        <v>37</v>
      </c>
      <c r="V5" s="1" t="s">
        <v>38</v>
      </c>
      <c r="W5" s="1" t="s">
        <v>39</v>
      </c>
      <c r="X5" s="1" t="s">
        <v>40</v>
      </c>
      <c r="Y5" s="1" t="s">
        <v>35</v>
      </c>
      <c r="Z5" s="1" t="s">
        <v>35</v>
      </c>
      <c r="AA5" s="1" t="s">
        <v>35</v>
      </c>
      <c r="AB5" s="1" t="s">
        <v>63</v>
      </c>
      <c r="AC5" s="1" t="s">
        <v>35</v>
      </c>
      <c r="AD5" s="1" t="s">
        <v>35</v>
      </c>
    </row>
    <row r="6" spans="1:30">
      <c r="A6" s="1">
        <f>MATCH(B6,'20,08'!B:B,0)</f>
        <v>7</v>
      </c>
      <c r="B6" s="1" t="str">
        <f t="shared" si="0"/>
        <v>9105828707</v>
      </c>
      <c r="C6" s="1" t="s">
        <v>64</v>
      </c>
      <c r="D6" s="1" t="s">
        <v>23</v>
      </c>
      <c r="E6" s="1" t="s">
        <v>24</v>
      </c>
      <c r="F6" s="1" t="s">
        <v>25</v>
      </c>
      <c r="G6" s="1" t="s">
        <v>65</v>
      </c>
      <c r="H6" s="1" t="s">
        <v>27</v>
      </c>
      <c r="I6" s="1" t="s">
        <v>28</v>
      </c>
      <c r="J6" s="1" t="s">
        <v>66</v>
      </c>
      <c r="K6" s="1" t="s">
        <v>67</v>
      </c>
      <c r="L6" s="10">
        <v>54197</v>
      </c>
      <c r="M6" s="1" t="s">
        <v>68</v>
      </c>
      <c r="N6" s="1" t="s">
        <v>69</v>
      </c>
      <c r="O6" s="1" t="s">
        <v>70</v>
      </c>
      <c r="P6" s="1" t="s">
        <v>34</v>
      </c>
      <c r="Q6" s="1" t="s">
        <v>35</v>
      </c>
      <c r="R6" s="1" t="s">
        <v>35</v>
      </c>
      <c r="S6" s="1" t="s">
        <v>35</v>
      </c>
      <c r="T6" s="1" t="s">
        <v>36</v>
      </c>
      <c r="U6" s="1" t="s">
        <v>37</v>
      </c>
      <c r="V6" s="1" t="s">
        <v>38</v>
      </c>
      <c r="W6" s="1" t="s">
        <v>39</v>
      </c>
      <c r="X6" s="1" t="s">
        <v>40</v>
      </c>
      <c r="Y6" s="1" t="s">
        <v>35</v>
      </c>
      <c r="Z6" s="1" t="s">
        <v>35</v>
      </c>
      <c r="AA6" s="1" t="s">
        <v>35</v>
      </c>
      <c r="AB6" s="1" t="s">
        <v>71</v>
      </c>
      <c r="AC6" s="1" t="s">
        <v>35</v>
      </c>
      <c r="AD6" s="1" t="s">
        <v>35</v>
      </c>
    </row>
    <row r="7" spans="1:30">
      <c r="A7" s="1">
        <f>MATCH(B7,'20,08'!B:B,0)</f>
        <v>8</v>
      </c>
      <c r="B7" s="1" t="str">
        <f t="shared" si="0"/>
        <v>9105829331</v>
      </c>
      <c r="C7" s="1" t="s">
        <v>72</v>
      </c>
      <c r="D7" s="1" t="s">
        <v>23</v>
      </c>
      <c r="E7" s="1" t="s">
        <v>24</v>
      </c>
      <c r="F7" s="1" t="s">
        <v>25</v>
      </c>
      <c r="G7" s="1" t="s">
        <v>73</v>
      </c>
      <c r="H7" s="1" t="s">
        <v>27</v>
      </c>
      <c r="I7" s="1" t="s">
        <v>28</v>
      </c>
      <c r="J7" s="1" t="s">
        <v>74</v>
      </c>
      <c r="K7" s="1" t="s">
        <v>75</v>
      </c>
      <c r="L7" s="10">
        <v>448019</v>
      </c>
      <c r="M7" s="1" t="s">
        <v>76</v>
      </c>
      <c r="N7" s="1" t="s">
        <v>77</v>
      </c>
      <c r="O7" s="1" t="s">
        <v>78</v>
      </c>
      <c r="P7" s="1" t="s">
        <v>35</v>
      </c>
      <c r="Q7" s="1" t="s">
        <v>35</v>
      </c>
      <c r="R7" s="1" t="s">
        <v>35</v>
      </c>
      <c r="S7" s="1" t="s">
        <v>35</v>
      </c>
      <c r="T7" s="1" t="s">
        <v>36</v>
      </c>
      <c r="U7" s="1" t="s">
        <v>37</v>
      </c>
      <c r="V7" s="1" t="s">
        <v>38</v>
      </c>
      <c r="W7" s="1" t="s">
        <v>39</v>
      </c>
      <c r="X7" s="1" t="s">
        <v>40</v>
      </c>
      <c r="Y7" s="1" t="s">
        <v>35</v>
      </c>
      <c r="Z7" s="1" t="s">
        <v>35</v>
      </c>
      <c r="AA7" s="1" t="s">
        <v>35</v>
      </c>
      <c r="AB7" s="1" t="s">
        <v>79</v>
      </c>
      <c r="AC7" s="1" t="s">
        <v>35</v>
      </c>
      <c r="AD7" s="1" t="s">
        <v>35</v>
      </c>
    </row>
    <row r="8" spans="1:30">
      <c r="A8" s="1">
        <f>MATCH(B8,'20,08'!B:B,0)</f>
        <v>11</v>
      </c>
      <c r="B8" s="1" t="str">
        <f t="shared" si="0"/>
        <v>9105829381</v>
      </c>
      <c r="C8" s="1" t="s">
        <v>80</v>
      </c>
      <c r="D8" s="1" t="s">
        <v>23</v>
      </c>
      <c r="E8" s="1" t="s">
        <v>24</v>
      </c>
      <c r="F8" s="1" t="s">
        <v>25</v>
      </c>
      <c r="G8" s="1" t="s">
        <v>81</v>
      </c>
      <c r="H8" s="1" t="s">
        <v>27</v>
      </c>
      <c r="I8" s="1" t="s">
        <v>28</v>
      </c>
      <c r="J8" s="1" t="s">
        <v>82</v>
      </c>
      <c r="K8" s="1" t="s">
        <v>83</v>
      </c>
      <c r="L8" s="10">
        <v>79305</v>
      </c>
      <c r="M8" s="1" t="s">
        <v>31</v>
      </c>
      <c r="N8" s="1" t="s">
        <v>32</v>
      </c>
      <c r="O8" s="1" t="s">
        <v>33</v>
      </c>
      <c r="P8" s="1" t="s">
        <v>34</v>
      </c>
      <c r="Q8" s="1" t="s">
        <v>35</v>
      </c>
      <c r="R8" s="1" t="s">
        <v>35</v>
      </c>
      <c r="S8" s="1" t="s">
        <v>35</v>
      </c>
      <c r="T8" s="1" t="s">
        <v>36</v>
      </c>
      <c r="U8" s="1" t="s">
        <v>37</v>
      </c>
      <c r="V8" s="1" t="s">
        <v>38</v>
      </c>
      <c r="W8" s="1" t="s">
        <v>39</v>
      </c>
      <c r="X8" s="1" t="s">
        <v>40</v>
      </c>
      <c r="Y8" s="1" t="s">
        <v>35</v>
      </c>
      <c r="Z8" s="1" t="s">
        <v>35</v>
      </c>
      <c r="AA8" s="1" t="s">
        <v>35</v>
      </c>
      <c r="AB8" s="1" t="s">
        <v>84</v>
      </c>
      <c r="AC8" s="1" t="s">
        <v>35</v>
      </c>
      <c r="AD8" s="1" t="s">
        <v>35</v>
      </c>
    </row>
    <row r="9" spans="1:30">
      <c r="A9" s="1">
        <f>MATCH(B9,'20,08'!B:B,0)</f>
        <v>12</v>
      </c>
      <c r="B9" s="1" t="str">
        <f t="shared" si="0"/>
        <v>9105826167</v>
      </c>
      <c r="C9" s="1" t="s">
        <v>85</v>
      </c>
      <c r="D9" s="1" t="s">
        <v>23</v>
      </c>
      <c r="E9" s="1" t="s">
        <v>24</v>
      </c>
      <c r="F9" s="1" t="s">
        <v>25</v>
      </c>
      <c r="G9" s="1" t="s">
        <v>86</v>
      </c>
      <c r="H9" s="1" t="s">
        <v>27</v>
      </c>
      <c r="I9" s="1" t="s">
        <v>28</v>
      </c>
      <c r="J9" s="1" t="s">
        <v>53</v>
      </c>
      <c r="K9" s="1" t="s">
        <v>54</v>
      </c>
      <c r="L9" s="10">
        <v>49680</v>
      </c>
      <c r="M9" s="1" t="s">
        <v>87</v>
      </c>
      <c r="N9" s="1" t="s">
        <v>88</v>
      </c>
      <c r="O9" s="1" t="s">
        <v>89</v>
      </c>
      <c r="P9" s="1" t="s">
        <v>34</v>
      </c>
      <c r="Q9" s="1" t="s">
        <v>35</v>
      </c>
      <c r="R9" s="1" t="s">
        <v>35</v>
      </c>
      <c r="S9" s="1" t="s">
        <v>35</v>
      </c>
      <c r="T9" s="1" t="s">
        <v>36</v>
      </c>
      <c r="U9" s="1" t="s">
        <v>37</v>
      </c>
      <c r="V9" s="1" t="s">
        <v>38</v>
      </c>
      <c r="W9" s="1" t="s">
        <v>39</v>
      </c>
      <c r="X9" s="1" t="s">
        <v>40</v>
      </c>
      <c r="Y9" s="1" t="s">
        <v>35</v>
      </c>
      <c r="Z9" s="1" t="s">
        <v>35</v>
      </c>
      <c r="AA9" s="1" t="s">
        <v>35</v>
      </c>
      <c r="AB9" s="1" t="s">
        <v>90</v>
      </c>
      <c r="AC9" s="1" t="s">
        <v>35</v>
      </c>
      <c r="AD9" s="1" t="s">
        <v>35</v>
      </c>
    </row>
    <row r="10" spans="1:30">
      <c r="A10" s="1">
        <f>MATCH(B10,'20,08'!B:B,0)</f>
        <v>13</v>
      </c>
      <c r="B10" s="1" t="str">
        <f t="shared" si="0"/>
        <v>9105829350</v>
      </c>
      <c r="C10" s="1" t="s">
        <v>91</v>
      </c>
      <c r="D10" s="1" t="s">
        <v>23</v>
      </c>
      <c r="E10" s="1" t="s">
        <v>24</v>
      </c>
      <c r="F10" s="1" t="s">
        <v>25</v>
      </c>
      <c r="G10" s="1" t="s">
        <v>92</v>
      </c>
      <c r="H10" s="1" t="s">
        <v>27</v>
      </c>
      <c r="I10" s="1" t="s">
        <v>28</v>
      </c>
      <c r="J10" s="1" t="s">
        <v>93</v>
      </c>
      <c r="K10" s="1" t="s">
        <v>94</v>
      </c>
      <c r="L10" s="10">
        <v>60043</v>
      </c>
      <c r="M10" s="1" t="s">
        <v>95</v>
      </c>
      <c r="N10" s="1" t="s">
        <v>96</v>
      </c>
      <c r="O10" s="1" t="s">
        <v>97</v>
      </c>
      <c r="P10" s="1" t="s">
        <v>35</v>
      </c>
      <c r="Q10" s="1" t="s">
        <v>35</v>
      </c>
      <c r="R10" s="1" t="s">
        <v>35</v>
      </c>
      <c r="S10" s="1" t="s">
        <v>35</v>
      </c>
      <c r="T10" s="1" t="s">
        <v>36</v>
      </c>
      <c r="U10" s="1" t="s">
        <v>37</v>
      </c>
      <c r="V10" s="1" t="s">
        <v>38</v>
      </c>
      <c r="W10" s="1" t="s">
        <v>39</v>
      </c>
      <c r="X10" s="1" t="s">
        <v>40</v>
      </c>
      <c r="Y10" s="1" t="s">
        <v>35</v>
      </c>
      <c r="Z10" s="1" t="s">
        <v>35</v>
      </c>
      <c r="AA10" s="1" t="s">
        <v>35</v>
      </c>
      <c r="AB10" s="1" t="s">
        <v>98</v>
      </c>
      <c r="AC10" s="1" t="s">
        <v>35</v>
      </c>
      <c r="AD10" s="1" t="s">
        <v>35</v>
      </c>
    </row>
    <row r="11" spans="1:30">
      <c r="A11" s="1">
        <f>MATCH(B11,'20,08'!B:B,0)</f>
        <v>14</v>
      </c>
      <c r="B11" s="1" t="str">
        <f t="shared" si="0"/>
        <v>9105826655</v>
      </c>
      <c r="C11" s="1" t="s">
        <v>99</v>
      </c>
      <c r="D11" s="1" t="s">
        <v>23</v>
      </c>
      <c r="E11" s="1" t="s">
        <v>24</v>
      </c>
      <c r="F11" s="1" t="s">
        <v>25</v>
      </c>
      <c r="G11" s="1" t="s">
        <v>100</v>
      </c>
      <c r="H11" s="1" t="s">
        <v>27</v>
      </c>
      <c r="I11" s="1" t="s">
        <v>28</v>
      </c>
      <c r="J11" s="1" t="s">
        <v>101</v>
      </c>
      <c r="K11" s="1" t="s">
        <v>102</v>
      </c>
      <c r="L11" s="10">
        <v>318663</v>
      </c>
      <c r="M11" s="1" t="s">
        <v>103</v>
      </c>
      <c r="N11" s="1" t="s">
        <v>104</v>
      </c>
      <c r="O11" s="1" t="s">
        <v>105</v>
      </c>
      <c r="P11" s="1" t="s">
        <v>35</v>
      </c>
      <c r="Q11" s="1" t="s">
        <v>35</v>
      </c>
      <c r="R11" s="1" t="s">
        <v>35</v>
      </c>
      <c r="S11" s="1" t="s">
        <v>35</v>
      </c>
      <c r="T11" s="1" t="s">
        <v>36</v>
      </c>
      <c r="U11" s="1" t="s">
        <v>37</v>
      </c>
      <c r="V11" s="1" t="s">
        <v>38</v>
      </c>
      <c r="W11" s="1" t="s">
        <v>39</v>
      </c>
      <c r="X11" s="1" t="s">
        <v>40</v>
      </c>
      <c r="Y11" s="1" t="s">
        <v>35</v>
      </c>
      <c r="Z11" s="1" t="s">
        <v>35</v>
      </c>
      <c r="AA11" s="1" t="s">
        <v>35</v>
      </c>
      <c r="AB11" s="1" t="s">
        <v>106</v>
      </c>
      <c r="AC11" s="1" t="s">
        <v>35</v>
      </c>
      <c r="AD11" s="1" t="s">
        <v>35</v>
      </c>
    </row>
    <row r="12" spans="1:30">
      <c r="A12" s="1">
        <f>MATCH(B12,'20,08'!B:B,0)</f>
        <v>16</v>
      </c>
      <c r="B12" s="1" t="str">
        <f t="shared" si="0"/>
        <v>9105824401</v>
      </c>
      <c r="C12" s="1" t="s">
        <v>107</v>
      </c>
      <c r="D12" s="1" t="s">
        <v>23</v>
      </c>
      <c r="E12" s="1" t="s">
        <v>24</v>
      </c>
      <c r="F12" s="1" t="s">
        <v>25</v>
      </c>
      <c r="G12" s="1" t="s">
        <v>108</v>
      </c>
      <c r="H12" s="1" t="s">
        <v>27</v>
      </c>
      <c r="I12" s="1" t="s">
        <v>28</v>
      </c>
      <c r="J12" s="1" t="s">
        <v>53</v>
      </c>
      <c r="K12" s="1" t="s">
        <v>54</v>
      </c>
      <c r="L12" s="10">
        <v>49680</v>
      </c>
      <c r="M12" s="1" t="s">
        <v>109</v>
      </c>
      <c r="N12" s="1" t="s">
        <v>110</v>
      </c>
      <c r="O12" s="1" t="s">
        <v>111</v>
      </c>
      <c r="P12" s="1" t="s">
        <v>112</v>
      </c>
      <c r="Q12" s="1" t="s">
        <v>35</v>
      </c>
      <c r="R12" s="1" t="s">
        <v>35</v>
      </c>
      <c r="S12" s="1" t="s">
        <v>35</v>
      </c>
      <c r="T12" s="1" t="s">
        <v>36</v>
      </c>
      <c r="U12" s="1" t="s">
        <v>37</v>
      </c>
      <c r="V12" s="1" t="s">
        <v>38</v>
      </c>
      <c r="W12" s="1" t="s">
        <v>39</v>
      </c>
      <c r="X12" s="1" t="s">
        <v>40</v>
      </c>
      <c r="Y12" s="1" t="s">
        <v>35</v>
      </c>
      <c r="Z12" s="1" t="s">
        <v>35</v>
      </c>
      <c r="AA12" s="1" t="s">
        <v>35</v>
      </c>
      <c r="AB12" s="1" t="s">
        <v>113</v>
      </c>
      <c r="AC12" s="1" t="s">
        <v>35</v>
      </c>
      <c r="AD12" s="1" t="s">
        <v>35</v>
      </c>
    </row>
    <row r="13" spans="1:30">
      <c r="A13" s="1">
        <f>MATCH(B13,'20,08'!B:B,0)</f>
        <v>17</v>
      </c>
      <c r="B13" s="1" t="str">
        <f t="shared" si="0"/>
        <v>9105827733</v>
      </c>
      <c r="C13" s="1" t="s">
        <v>114</v>
      </c>
      <c r="D13" s="1" t="s">
        <v>23</v>
      </c>
      <c r="E13" s="1" t="s">
        <v>24</v>
      </c>
      <c r="F13" s="1" t="s">
        <v>25</v>
      </c>
      <c r="G13" s="1" t="s">
        <v>115</v>
      </c>
      <c r="H13" s="1" t="s">
        <v>27</v>
      </c>
      <c r="I13" s="1" t="s">
        <v>28</v>
      </c>
      <c r="J13" s="1" t="s">
        <v>116</v>
      </c>
      <c r="K13" s="1" t="s">
        <v>117</v>
      </c>
      <c r="L13" s="10">
        <v>1007378</v>
      </c>
      <c r="M13" s="1" t="s">
        <v>118</v>
      </c>
      <c r="N13" s="1" t="s">
        <v>119</v>
      </c>
      <c r="O13" s="1" t="s">
        <v>120</v>
      </c>
      <c r="P13" s="1" t="s">
        <v>35</v>
      </c>
      <c r="Q13" s="1" t="s">
        <v>35</v>
      </c>
      <c r="R13" s="1" t="s">
        <v>35</v>
      </c>
      <c r="S13" s="1" t="s">
        <v>35</v>
      </c>
      <c r="T13" s="1" t="s">
        <v>36</v>
      </c>
      <c r="U13" s="1" t="s">
        <v>37</v>
      </c>
      <c r="V13" s="1" t="s">
        <v>38</v>
      </c>
      <c r="W13" s="1" t="s">
        <v>39</v>
      </c>
      <c r="X13" s="1" t="s">
        <v>40</v>
      </c>
      <c r="Y13" s="1" t="s">
        <v>35</v>
      </c>
      <c r="Z13" s="1" t="s">
        <v>35</v>
      </c>
      <c r="AA13" s="1" t="s">
        <v>35</v>
      </c>
      <c r="AB13" s="1" t="s">
        <v>121</v>
      </c>
      <c r="AC13" s="1" t="s">
        <v>35</v>
      </c>
      <c r="AD13" s="1" t="s">
        <v>35</v>
      </c>
    </row>
    <row r="14" spans="1:30">
      <c r="A14" s="1">
        <f>MATCH(B14,'20,08'!B:B,0)</f>
        <v>20</v>
      </c>
      <c r="B14" s="1" t="str">
        <f t="shared" si="0"/>
        <v>9105827747</v>
      </c>
      <c r="C14" s="1" t="s">
        <v>122</v>
      </c>
      <c r="D14" s="1" t="s">
        <v>23</v>
      </c>
      <c r="E14" s="1" t="s">
        <v>24</v>
      </c>
      <c r="F14" s="1" t="s">
        <v>25</v>
      </c>
      <c r="G14" s="1" t="s">
        <v>123</v>
      </c>
      <c r="H14" s="1" t="s">
        <v>27</v>
      </c>
      <c r="I14" s="1" t="s">
        <v>28</v>
      </c>
      <c r="J14" s="1" t="s">
        <v>124</v>
      </c>
      <c r="K14" s="1" t="s">
        <v>125</v>
      </c>
      <c r="L14" s="10">
        <v>199248</v>
      </c>
      <c r="M14" s="1" t="s">
        <v>126</v>
      </c>
      <c r="N14" s="1" t="s">
        <v>127</v>
      </c>
      <c r="O14" s="1" t="s">
        <v>128</v>
      </c>
      <c r="P14" s="1" t="s">
        <v>35</v>
      </c>
      <c r="Q14" s="1" t="s">
        <v>35</v>
      </c>
      <c r="R14" s="1" t="s">
        <v>35</v>
      </c>
      <c r="S14" s="1" t="s">
        <v>35</v>
      </c>
      <c r="T14" s="1" t="s">
        <v>36</v>
      </c>
      <c r="U14" s="1" t="s">
        <v>37</v>
      </c>
      <c r="V14" s="1" t="s">
        <v>38</v>
      </c>
      <c r="W14" s="1" t="s">
        <v>39</v>
      </c>
      <c r="X14" s="1" t="s">
        <v>40</v>
      </c>
      <c r="Y14" s="1" t="s">
        <v>35</v>
      </c>
      <c r="Z14" s="1" t="s">
        <v>35</v>
      </c>
      <c r="AA14" s="1" t="s">
        <v>35</v>
      </c>
      <c r="AB14" s="1" t="s">
        <v>129</v>
      </c>
      <c r="AC14" s="1" t="s">
        <v>35</v>
      </c>
      <c r="AD14" s="1" t="s">
        <v>35</v>
      </c>
    </row>
    <row r="15" spans="1:30">
      <c r="A15" s="1">
        <f>MATCH(B15,'20,08'!B:B,0)</f>
        <v>22</v>
      </c>
      <c r="B15" s="1" t="str">
        <f t="shared" si="0"/>
        <v>9105824546</v>
      </c>
      <c r="C15" s="1" t="s">
        <v>130</v>
      </c>
      <c r="D15" s="1" t="s">
        <v>23</v>
      </c>
      <c r="E15" s="1" t="s">
        <v>24</v>
      </c>
      <c r="F15" s="1" t="s">
        <v>25</v>
      </c>
      <c r="G15" s="1" t="s">
        <v>131</v>
      </c>
      <c r="H15" s="1" t="s">
        <v>27</v>
      </c>
      <c r="I15" s="1" t="s">
        <v>28</v>
      </c>
      <c r="J15" s="1" t="s">
        <v>66</v>
      </c>
      <c r="K15" s="1" t="s">
        <v>67</v>
      </c>
      <c r="L15" s="10">
        <v>54197</v>
      </c>
      <c r="M15" s="1" t="s">
        <v>109</v>
      </c>
      <c r="N15" s="1" t="s">
        <v>110</v>
      </c>
      <c r="O15" s="1" t="s">
        <v>111</v>
      </c>
      <c r="P15" s="1" t="s">
        <v>112</v>
      </c>
      <c r="Q15" s="1" t="s">
        <v>35</v>
      </c>
      <c r="R15" s="1" t="s">
        <v>35</v>
      </c>
      <c r="S15" s="1" t="s">
        <v>35</v>
      </c>
      <c r="T15" s="1" t="s">
        <v>36</v>
      </c>
      <c r="U15" s="1" t="s">
        <v>37</v>
      </c>
      <c r="V15" s="1" t="s">
        <v>38</v>
      </c>
      <c r="W15" s="1" t="s">
        <v>39</v>
      </c>
      <c r="X15" s="1" t="s">
        <v>40</v>
      </c>
      <c r="Y15" s="1" t="s">
        <v>35</v>
      </c>
      <c r="Z15" s="1" t="s">
        <v>35</v>
      </c>
      <c r="AA15" s="1" t="s">
        <v>35</v>
      </c>
      <c r="AB15" s="1" t="s">
        <v>132</v>
      </c>
      <c r="AC15" s="1" t="s">
        <v>35</v>
      </c>
      <c r="AD15" s="1" t="s">
        <v>35</v>
      </c>
    </row>
    <row r="16" spans="1:30">
      <c r="A16" s="1">
        <f>MATCH(B16,'20,08'!B:B,0)</f>
        <v>23</v>
      </c>
      <c r="B16" s="1" t="str">
        <f t="shared" si="0"/>
        <v>9105827778</v>
      </c>
      <c r="C16" s="1" t="s">
        <v>133</v>
      </c>
      <c r="D16" s="1" t="s">
        <v>23</v>
      </c>
      <c r="E16" s="1" t="s">
        <v>24</v>
      </c>
      <c r="F16" s="1" t="s">
        <v>25</v>
      </c>
      <c r="G16" s="1" t="s">
        <v>134</v>
      </c>
      <c r="H16" s="1" t="s">
        <v>27</v>
      </c>
      <c r="I16" s="1" t="s">
        <v>28</v>
      </c>
      <c r="J16" s="1" t="s">
        <v>135</v>
      </c>
      <c r="K16" s="1" t="s">
        <v>136</v>
      </c>
      <c r="L16" s="10">
        <v>239885</v>
      </c>
      <c r="M16" s="1" t="s">
        <v>118</v>
      </c>
      <c r="N16" s="1" t="s">
        <v>119</v>
      </c>
      <c r="O16" s="1" t="s">
        <v>120</v>
      </c>
      <c r="P16" s="1" t="s">
        <v>35</v>
      </c>
      <c r="Q16" s="1" t="s">
        <v>35</v>
      </c>
      <c r="R16" s="1" t="s">
        <v>35</v>
      </c>
      <c r="S16" s="1" t="s">
        <v>35</v>
      </c>
      <c r="T16" s="1" t="s">
        <v>36</v>
      </c>
      <c r="U16" s="1" t="s">
        <v>37</v>
      </c>
      <c r="V16" s="1" t="s">
        <v>38</v>
      </c>
      <c r="W16" s="1" t="s">
        <v>39</v>
      </c>
      <c r="X16" s="1" t="s">
        <v>40</v>
      </c>
      <c r="Y16" s="1" t="s">
        <v>35</v>
      </c>
      <c r="Z16" s="1" t="s">
        <v>35</v>
      </c>
      <c r="AA16" s="1" t="s">
        <v>35</v>
      </c>
      <c r="AB16" s="1" t="s">
        <v>137</v>
      </c>
      <c r="AC16" s="1" t="s">
        <v>35</v>
      </c>
      <c r="AD16" s="1" t="s">
        <v>35</v>
      </c>
    </row>
    <row r="17" spans="1:30">
      <c r="A17" s="1">
        <f>MATCH(B17,'20,08'!B:B,0)</f>
        <v>24</v>
      </c>
      <c r="B17" s="1" t="str">
        <f t="shared" si="0"/>
        <v>9105824587</v>
      </c>
      <c r="C17" s="1" t="s">
        <v>138</v>
      </c>
      <c r="D17" s="1" t="s">
        <v>23</v>
      </c>
      <c r="E17" s="1" t="s">
        <v>24</v>
      </c>
      <c r="F17" s="1" t="s">
        <v>25</v>
      </c>
      <c r="G17" s="1" t="s">
        <v>139</v>
      </c>
      <c r="H17" s="1" t="s">
        <v>27</v>
      </c>
      <c r="I17" s="1" t="s">
        <v>28</v>
      </c>
      <c r="J17" s="1" t="s">
        <v>140</v>
      </c>
      <c r="K17" s="1" t="s">
        <v>141</v>
      </c>
      <c r="L17" s="10">
        <v>119943</v>
      </c>
      <c r="M17" s="1" t="s">
        <v>109</v>
      </c>
      <c r="N17" s="1" t="s">
        <v>110</v>
      </c>
      <c r="O17" s="1" t="s">
        <v>111</v>
      </c>
      <c r="P17" s="1" t="s">
        <v>112</v>
      </c>
      <c r="Q17" s="1" t="s">
        <v>35</v>
      </c>
      <c r="R17" s="1" t="s">
        <v>35</v>
      </c>
      <c r="S17" s="1" t="s">
        <v>35</v>
      </c>
      <c r="T17" s="1" t="s">
        <v>36</v>
      </c>
      <c r="U17" s="1" t="s">
        <v>37</v>
      </c>
      <c r="V17" s="1" t="s">
        <v>38</v>
      </c>
      <c r="W17" s="1" t="s">
        <v>39</v>
      </c>
      <c r="X17" s="1" t="s">
        <v>40</v>
      </c>
      <c r="Y17" s="1" t="s">
        <v>35</v>
      </c>
      <c r="Z17" s="1" t="s">
        <v>35</v>
      </c>
      <c r="AA17" s="1" t="s">
        <v>35</v>
      </c>
      <c r="AB17" s="1" t="s">
        <v>142</v>
      </c>
      <c r="AC17" s="1" t="s">
        <v>35</v>
      </c>
      <c r="AD17" s="1" t="s">
        <v>35</v>
      </c>
    </row>
    <row r="18" spans="1:30">
      <c r="A18" s="1">
        <f>MATCH(B18,'20,08'!B:B,0)</f>
        <v>25</v>
      </c>
      <c r="B18" s="1" t="str">
        <f t="shared" si="0"/>
        <v>9105825385</v>
      </c>
      <c r="C18" s="1" t="s">
        <v>143</v>
      </c>
      <c r="D18" s="1" t="s">
        <v>23</v>
      </c>
      <c r="E18" s="1" t="s">
        <v>24</v>
      </c>
      <c r="F18" s="1" t="s">
        <v>25</v>
      </c>
      <c r="G18" s="1" t="s">
        <v>144</v>
      </c>
      <c r="H18" s="1" t="s">
        <v>27</v>
      </c>
      <c r="I18" s="1" t="s">
        <v>28</v>
      </c>
      <c r="J18" s="1" t="s">
        <v>145</v>
      </c>
      <c r="K18" s="1" t="s">
        <v>146</v>
      </c>
      <c r="L18" s="10">
        <v>433115</v>
      </c>
      <c r="M18" s="1" t="s">
        <v>76</v>
      </c>
      <c r="N18" s="1" t="s">
        <v>77</v>
      </c>
      <c r="O18" s="1" t="s">
        <v>78</v>
      </c>
      <c r="P18" s="1" t="s">
        <v>35</v>
      </c>
      <c r="Q18" s="1" t="s">
        <v>35</v>
      </c>
      <c r="R18" s="1" t="s">
        <v>35</v>
      </c>
      <c r="S18" s="1" t="s">
        <v>35</v>
      </c>
      <c r="T18" s="1" t="s">
        <v>36</v>
      </c>
      <c r="U18" s="1" t="s">
        <v>37</v>
      </c>
      <c r="V18" s="1" t="s">
        <v>38</v>
      </c>
      <c r="W18" s="1" t="s">
        <v>39</v>
      </c>
      <c r="X18" s="1" t="s">
        <v>40</v>
      </c>
      <c r="Y18" s="1" t="s">
        <v>35</v>
      </c>
      <c r="Z18" s="1" t="s">
        <v>35</v>
      </c>
      <c r="AA18" s="1" t="s">
        <v>35</v>
      </c>
      <c r="AB18" s="1" t="s">
        <v>147</v>
      </c>
      <c r="AC18" s="1" t="s">
        <v>35</v>
      </c>
      <c r="AD18" s="1" t="s">
        <v>35</v>
      </c>
    </row>
    <row r="19" spans="1:30">
      <c r="A19" s="1">
        <f>MATCH(B19,'20,08'!B:B,0)</f>
        <v>28</v>
      </c>
      <c r="B19" s="1" t="str">
        <f t="shared" si="0"/>
        <v>9105828714</v>
      </c>
      <c r="C19" s="1" t="s">
        <v>148</v>
      </c>
      <c r="D19" s="1" t="s">
        <v>23</v>
      </c>
      <c r="E19" s="1" t="s">
        <v>24</v>
      </c>
      <c r="F19" s="1" t="s">
        <v>25</v>
      </c>
      <c r="G19" s="1" t="s">
        <v>149</v>
      </c>
      <c r="H19" s="1" t="s">
        <v>27</v>
      </c>
      <c r="I19" s="1" t="s">
        <v>28</v>
      </c>
      <c r="J19" s="1" t="s">
        <v>150</v>
      </c>
      <c r="K19" s="1" t="s">
        <v>151</v>
      </c>
      <c r="L19" s="10">
        <v>180128</v>
      </c>
      <c r="M19" s="1" t="s">
        <v>68</v>
      </c>
      <c r="N19" s="1" t="s">
        <v>69</v>
      </c>
      <c r="O19" s="1" t="s">
        <v>70</v>
      </c>
      <c r="P19" s="1" t="s">
        <v>34</v>
      </c>
      <c r="Q19" s="1" t="s">
        <v>35</v>
      </c>
      <c r="R19" s="1" t="s">
        <v>35</v>
      </c>
      <c r="S19" s="1" t="s">
        <v>35</v>
      </c>
      <c r="T19" s="1" t="s">
        <v>36</v>
      </c>
      <c r="U19" s="1" t="s">
        <v>37</v>
      </c>
      <c r="V19" s="1" t="s">
        <v>38</v>
      </c>
      <c r="W19" s="1" t="s">
        <v>39</v>
      </c>
      <c r="X19" s="1" t="s">
        <v>40</v>
      </c>
      <c r="Y19" s="1" t="s">
        <v>35</v>
      </c>
      <c r="Z19" s="1" t="s">
        <v>35</v>
      </c>
      <c r="AA19" s="1" t="s">
        <v>35</v>
      </c>
      <c r="AB19" s="1" t="s">
        <v>152</v>
      </c>
      <c r="AC19" s="1" t="s">
        <v>35</v>
      </c>
      <c r="AD19" s="1" t="s">
        <v>35</v>
      </c>
    </row>
    <row r="20" spans="1:30">
      <c r="A20" s="1">
        <f>MATCH(B20,'20,08'!B:B,0)</f>
        <v>29</v>
      </c>
      <c r="B20" s="1" t="str">
        <f t="shared" si="0"/>
        <v>9105828091</v>
      </c>
      <c r="C20" s="1" t="s">
        <v>153</v>
      </c>
      <c r="D20" s="1" t="s">
        <v>23</v>
      </c>
      <c r="E20" s="1" t="s">
        <v>24</v>
      </c>
      <c r="F20" s="1" t="s">
        <v>25</v>
      </c>
      <c r="G20" s="1" t="s">
        <v>154</v>
      </c>
      <c r="H20" s="1" t="s">
        <v>27</v>
      </c>
      <c r="I20" s="1" t="s">
        <v>28</v>
      </c>
      <c r="J20" s="1" t="s">
        <v>155</v>
      </c>
      <c r="K20" s="1" t="s">
        <v>156</v>
      </c>
      <c r="L20" s="10">
        <v>120085</v>
      </c>
      <c r="M20" s="1" t="s">
        <v>157</v>
      </c>
      <c r="N20" s="1" t="s">
        <v>158</v>
      </c>
      <c r="O20" s="1" t="s">
        <v>159</v>
      </c>
      <c r="P20" s="1" t="s">
        <v>160</v>
      </c>
      <c r="Q20" s="1" t="s">
        <v>35</v>
      </c>
      <c r="R20" s="1" t="s">
        <v>35</v>
      </c>
      <c r="S20" s="1" t="s">
        <v>35</v>
      </c>
      <c r="T20" s="1" t="s">
        <v>36</v>
      </c>
      <c r="U20" s="1" t="s">
        <v>37</v>
      </c>
      <c r="V20" s="1" t="s">
        <v>38</v>
      </c>
      <c r="W20" s="1" t="s">
        <v>39</v>
      </c>
      <c r="X20" s="1" t="s">
        <v>40</v>
      </c>
      <c r="Y20" s="1" t="s">
        <v>35</v>
      </c>
      <c r="Z20" s="1" t="s">
        <v>35</v>
      </c>
      <c r="AA20" s="1" t="s">
        <v>35</v>
      </c>
      <c r="AB20" s="1" t="s">
        <v>161</v>
      </c>
      <c r="AC20" s="1" t="s">
        <v>35</v>
      </c>
      <c r="AD20" s="1" t="s">
        <v>35</v>
      </c>
    </row>
    <row r="21" spans="1:30">
      <c r="A21" s="1">
        <f>MATCH(B21,'20,08'!B:B,0)</f>
        <v>30</v>
      </c>
      <c r="B21" s="1" t="str">
        <f t="shared" si="0"/>
        <v>9105828098</v>
      </c>
      <c r="C21" s="1" t="s">
        <v>162</v>
      </c>
      <c r="D21" s="1" t="s">
        <v>23</v>
      </c>
      <c r="E21" s="1" t="s">
        <v>24</v>
      </c>
      <c r="F21" s="1" t="s">
        <v>25</v>
      </c>
      <c r="G21" s="1" t="s">
        <v>163</v>
      </c>
      <c r="H21" s="1" t="s">
        <v>27</v>
      </c>
      <c r="I21" s="1" t="s">
        <v>28</v>
      </c>
      <c r="J21" s="1" t="s">
        <v>82</v>
      </c>
      <c r="K21" s="1" t="s">
        <v>83</v>
      </c>
      <c r="L21" s="10">
        <v>79305</v>
      </c>
      <c r="M21" s="1" t="s">
        <v>157</v>
      </c>
      <c r="N21" s="1" t="s">
        <v>158</v>
      </c>
      <c r="O21" s="1" t="s">
        <v>159</v>
      </c>
      <c r="P21" s="1" t="s">
        <v>160</v>
      </c>
      <c r="Q21" s="1" t="s">
        <v>35</v>
      </c>
      <c r="R21" s="1" t="s">
        <v>35</v>
      </c>
      <c r="S21" s="1" t="s">
        <v>35</v>
      </c>
      <c r="T21" s="1" t="s">
        <v>36</v>
      </c>
      <c r="U21" s="1" t="s">
        <v>37</v>
      </c>
      <c r="V21" s="1" t="s">
        <v>38</v>
      </c>
      <c r="W21" s="1" t="s">
        <v>39</v>
      </c>
      <c r="X21" s="1" t="s">
        <v>40</v>
      </c>
      <c r="Y21" s="1" t="s">
        <v>35</v>
      </c>
      <c r="Z21" s="1" t="s">
        <v>35</v>
      </c>
      <c r="AA21" s="1" t="s">
        <v>35</v>
      </c>
      <c r="AB21" s="1" t="s">
        <v>164</v>
      </c>
      <c r="AC21" s="1" t="s">
        <v>35</v>
      </c>
      <c r="AD21" s="1" t="s">
        <v>35</v>
      </c>
    </row>
    <row r="22" spans="1:30">
      <c r="A22" s="1">
        <f>MATCH(B22,'20,08'!B:B,0)</f>
        <v>31</v>
      </c>
      <c r="B22" s="1" t="str">
        <f t="shared" si="0"/>
        <v>9105824594</v>
      </c>
      <c r="C22" s="1" t="s">
        <v>165</v>
      </c>
      <c r="D22" s="1" t="s">
        <v>23</v>
      </c>
      <c r="E22" s="1" t="s">
        <v>24</v>
      </c>
      <c r="F22" s="1" t="s">
        <v>25</v>
      </c>
      <c r="G22" s="1" t="s">
        <v>166</v>
      </c>
      <c r="H22" s="1" t="s">
        <v>27</v>
      </c>
      <c r="I22" s="1" t="s">
        <v>28</v>
      </c>
      <c r="J22" s="1" t="s">
        <v>167</v>
      </c>
      <c r="K22" s="1" t="s">
        <v>168</v>
      </c>
      <c r="L22" s="10">
        <v>108393</v>
      </c>
      <c r="M22" s="1" t="s">
        <v>109</v>
      </c>
      <c r="N22" s="1" t="s">
        <v>110</v>
      </c>
      <c r="O22" s="1" t="s">
        <v>111</v>
      </c>
      <c r="P22" s="1" t="s">
        <v>112</v>
      </c>
      <c r="Q22" s="1" t="s">
        <v>35</v>
      </c>
      <c r="R22" s="1" t="s">
        <v>35</v>
      </c>
      <c r="S22" s="1" t="s">
        <v>35</v>
      </c>
      <c r="T22" s="1" t="s">
        <v>36</v>
      </c>
      <c r="U22" s="1" t="s">
        <v>37</v>
      </c>
      <c r="V22" s="1" t="s">
        <v>38</v>
      </c>
      <c r="W22" s="1" t="s">
        <v>39</v>
      </c>
      <c r="X22" s="1" t="s">
        <v>40</v>
      </c>
      <c r="Y22" s="1" t="s">
        <v>35</v>
      </c>
      <c r="Z22" s="1" t="s">
        <v>35</v>
      </c>
      <c r="AA22" s="1" t="s">
        <v>35</v>
      </c>
      <c r="AB22" s="1" t="s">
        <v>169</v>
      </c>
      <c r="AC22" s="1" t="s">
        <v>35</v>
      </c>
      <c r="AD22" s="1" t="s">
        <v>35</v>
      </c>
    </row>
    <row r="23" spans="1:30">
      <c r="A23" s="1">
        <f>MATCH(B23,'20,08'!B:B,0)</f>
        <v>32</v>
      </c>
      <c r="B23" s="1" t="str">
        <f t="shared" si="0"/>
        <v>9105826728</v>
      </c>
      <c r="C23" s="1" t="s">
        <v>170</v>
      </c>
      <c r="D23" s="1" t="s">
        <v>23</v>
      </c>
      <c r="E23" s="1" t="s">
        <v>24</v>
      </c>
      <c r="F23" s="1" t="s">
        <v>25</v>
      </c>
      <c r="G23" s="1" t="s">
        <v>171</v>
      </c>
      <c r="H23" s="1" t="s">
        <v>27</v>
      </c>
      <c r="I23" s="1" t="s">
        <v>28</v>
      </c>
      <c r="J23" s="1" t="s">
        <v>172</v>
      </c>
      <c r="K23" s="1" t="s">
        <v>173</v>
      </c>
      <c r="L23" s="10">
        <v>839598</v>
      </c>
      <c r="M23" s="1" t="s">
        <v>103</v>
      </c>
      <c r="N23" s="1" t="s">
        <v>104</v>
      </c>
      <c r="O23" s="1" t="s">
        <v>105</v>
      </c>
      <c r="P23" s="1" t="s">
        <v>35</v>
      </c>
      <c r="Q23" s="1" t="s">
        <v>35</v>
      </c>
      <c r="R23" s="1" t="s">
        <v>35</v>
      </c>
      <c r="S23" s="1" t="s">
        <v>35</v>
      </c>
      <c r="T23" s="1" t="s">
        <v>36</v>
      </c>
      <c r="U23" s="1" t="s">
        <v>37</v>
      </c>
      <c r="V23" s="1" t="s">
        <v>38</v>
      </c>
      <c r="W23" s="1" t="s">
        <v>39</v>
      </c>
      <c r="X23" s="1" t="s">
        <v>40</v>
      </c>
      <c r="Y23" s="1" t="s">
        <v>35</v>
      </c>
      <c r="Z23" s="1" t="s">
        <v>35</v>
      </c>
      <c r="AA23" s="1" t="s">
        <v>35</v>
      </c>
      <c r="AB23" s="1" t="s">
        <v>174</v>
      </c>
      <c r="AC23" s="1" t="s">
        <v>35</v>
      </c>
      <c r="AD23" s="1" t="s">
        <v>35</v>
      </c>
    </row>
    <row r="24" spans="1:30">
      <c r="A24" s="1">
        <f>MATCH(B24,'20,08'!B:B,0)</f>
        <v>33</v>
      </c>
      <c r="B24" s="1" t="str">
        <f t="shared" si="0"/>
        <v>9105825969</v>
      </c>
      <c r="C24" s="1" t="s">
        <v>175</v>
      </c>
      <c r="D24" s="1" t="s">
        <v>23</v>
      </c>
      <c r="E24" s="1" t="s">
        <v>24</v>
      </c>
      <c r="F24" s="1" t="s">
        <v>25</v>
      </c>
      <c r="G24" s="1" t="s">
        <v>176</v>
      </c>
      <c r="H24" s="1" t="s">
        <v>27</v>
      </c>
      <c r="I24" s="1" t="s">
        <v>28</v>
      </c>
      <c r="J24" s="1" t="s">
        <v>177</v>
      </c>
      <c r="K24" s="1" t="s">
        <v>178</v>
      </c>
      <c r="L24" s="10">
        <v>1240524</v>
      </c>
      <c r="M24" s="1" t="s">
        <v>179</v>
      </c>
      <c r="N24" s="1" t="s">
        <v>180</v>
      </c>
      <c r="O24" s="1" t="s">
        <v>181</v>
      </c>
      <c r="P24" s="1" t="s">
        <v>35</v>
      </c>
      <c r="Q24" s="1" t="s">
        <v>35</v>
      </c>
      <c r="R24" s="1" t="s">
        <v>35</v>
      </c>
      <c r="S24" s="1" t="s">
        <v>35</v>
      </c>
      <c r="T24" s="1" t="s">
        <v>36</v>
      </c>
      <c r="U24" s="1" t="s">
        <v>37</v>
      </c>
      <c r="V24" s="1" t="s">
        <v>38</v>
      </c>
      <c r="W24" s="1" t="s">
        <v>39</v>
      </c>
      <c r="X24" s="1" t="s">
        <v>40</v>
      </c>
      <c r="Y24" s="1" t="s">
        <v>35</v>
      </c>
      <c r="Z24" s="1" t="s">
        <v>35</v>
      </c>
      <c r="AA24" s="1" t="s">
        <v>35</v>
      </c>
      <c r="AB24" s="1" t="s">
        <v>182</v>
      </c>
      <c r="AC24" s="1" t="s">
        <v>35</v>
      </c>
      <c r="AD24" s="1" t="s">
        <v>35</v>
      </c>
    </row>
    <row r="25" spans="1:30">
      <c r="A25" s="1">
        <f>MATCH(B25,'20,08'!B:B,0)</f>
        <v>38</v>
      </c>
      <c r="B25" s="1" t="str">
        <f t="shared" si="0"/>
        <v>9105826387</v>
      </c>
      <c r="C25" s="1" t="s">
        <v>183</v>
      </c>
      <c r="D25" s="1" t="s">
        <v>23</v>
      </c>
      <c r="E25" s="1" t="s">
        <v>24</v>
      </c>
      <c r="F25" s="1" t="s">
        <v>25</v>
      </c>
      <c r="G25" s="1" t="s">
        <v>184</v>
      </c>
      <c r="H25" s="1" t="s">
        <v>27</v>
      </c>
      <c r="I25" s="1" t="s">
        <v>28</v>
      </c>
      <c r="J25" s="1" t="s">
        <v>140</v>
      </c>
      <c r="K25" s="1" t="s">
        <v>141</v>
      </c>
      <c r="L25" s="10">
        <v>119943</v>
      </c>
      <c r="M25" s="1" t="s">
        <v>76</v>
      </c>
      <c r="N25" s="1" t="s">
        <v>77</v>
      </c>
      <c r="O25" s="1" t="s">
        <v>78</v>
      </c>
      <c r="P25" s="1" t="s">
        <v>35</v>
      </c>
      <c r="Q25" s="1" t="s">
        <v>35</v>
      </c>
      <c r="R25" s="1" t="s">
        <v>35</v>
      </c>
      <c r="S25" s="1" t="s">
        <v>35</v>
      </c>
      <c r="T25" s="1" t="s">
        <v>36</v>
      </c>
      <c r="U25" s="1" t="s">
        <v>37</v>
      </c>
      <c r="V25" s="1" t="s">
        <v>38</v>
      </c>
      <c r="W25" s="1" t="s">
        <v>39</v>
      </c>
      <c r="X25" s="1" t="s">
        <v>40</v>
      </c>
      <c r="Y25" s="1" t="s">
        <v>35</v>
      </c>
      <c r="Z25" s="1" t="s">
        <v>35</v>
      </c>
      <c r="AA25" s="1" t="s">
        <v>35</v>
      </c>
      <c r="AB25" s="1" t="s">
        <v>185</v>
      </c>
      <c r="AC25" s="1" t="s">
        <v>35</v>
      </c>
      <c r="AD25" s="1" t="s">
        <v>35</v>
      </c>
    </row>
    <row r="26" spans="1:30">
      <c r="A26" s="1">
        <f>MATCH(B26,'20,08'!B:B,0)</f>
        <v>39</v>
      </c>
      <c r="B26" s="1" t="str">
        <f t="shared" si="0"/>
        <v>9105824623</v>
      </c>
      <c r="C26" s="1" t="s">
        <v>186</v>
      </c>
      <c r="D26" s="1" t="s">
        <v>23</v>
      </c>
      <c r="E26" s="1" t="s">
        <v>24</v>
      </c>
      <c r="F26" s="1" t="s">
        <v>25</v>
      </c>
      <c r="G26" s="1" t="s">
        <v>187</v>
      </c>
      <c r="H26" s="1" t="s">
        <v>27</v>
      </c>
      <c r="I26" s="1" t="s">
        <v>28</v>
      </c>
      <c r="J26" s="1" t="s">
        <v>53</v>
      </c>
      <c r="K26" s="1" t="s">
        <v>54</v>
      </c>
      <c r="L26" s="10">
        <v>49680</v>
      </c>
      <c r="M26" s="1" t="s">
        <v>188</v>
      </c>
      <c r="N26" s="1" t="s">
        <v>189</v>
      </c>
      <c r="O26" s="1" t="s">
        <v>190</v>
      </c>
      <c r="P26" s="1" t="s">
        <v>160</v>
      </c>
      <c r="Q26" s="1" t="s">
        <v>35</v>
      </c>
      <c r="R26" s="1" t="s">
        <v>35</v>
      </c>
      <c r="S26" s="1" t="s">
        <v>35</v>
      </c>
      <c r="T26" s="1" t="s">
        <v>36</v>
      </c>
      <c r="U26" s="1" t="s">
        <v>37</v>
      </c>
      <c r="V26" s="1" t="s">
        <v>38</v>
      </c>
      <c r="W26" s="1" t="s">
        <v>39</v>
      </c>
      <c r="X26" s="1" t="s">
        <v>40</v>
      </c>
      <c r="Y26" s="1" t="s">
        <v>35</v>
      </c>
      <c r="Z26" s="1" t="s">
        <v>35</v>
      </c>
      <c r="AA26" s="1" t="s">
        <v>35</v>
      </c>
      <c r="AB26" s="1" t="s">
        <v>191</v>
      </c>
      <c r="AC26" s="1" t="s">
        <v>35</v>
      </c>
      <c r="AD26" s="1" t="s">
        <v>35</v>
      </c>
    </row>
    <row r="27" spans="1:30">
      <c r="A27" s="1">
        <f>MATCH(B27,'20,08'!B:B,0)</f>
        <v>40</v>
      </c>
      <c r="B27" s="1" t="str">
        <f t="shared" si="0"/>
        <v>9105826390</v>
      </c>
      <c r="C27" s="1" t="s">
        <v>192</v>
      </c>
      <c r="D27" s="1" t="s">
        <v>23</v>
      </c>
      <c r="E27" s="1" t="s">
        <v>24</v>
      </c>
      <c r="F27" s="1" t="s">
        <v>25</v>
      </c>
      <c r="G27" s="1" t="s">
        <v>193</v>
      </c>
      <c r="H27" s="1" t="s">
        <v>27</v>
      </c>
      <c r="I27" s="1" t="s">
        <v>28</v>
      </c>
      <c r="J27" s="1" t="s">
        <v>194</v>
      </c>
      <c r="K27" s="1" t="s">
        <v>195</v>
      </c>
      <c r="L27" s="10">
        <v>278025</v>
      </c>
      <c r="M27" s="1" t="s">
        <v>76</v>
      </c>
      <c r="N27" s="1" t="s">
        <v>77</v>
      </c>
      <c r="O27" s="1" t="s">
        <v>78</v>
      </c>
      <c r="P27" s="1" t="s">
        <v>35</v>
      </c>
      <c r="Q27" s="1" t="s">
        <v>35</v>
      </c>
      <c r="R27" s="1" t="s">
        <v>35</v>
      </c>
      <c r="S27" s="1" t="s">
        <v>35</v>
      </c>
      <c r="T27" s="1" t="s">
        <v>36</v>
      </c>
      <c r="U27" s="1" t="s">
        <v>37</v>
      </c>
      <c r="V27" s="1" t="s">
        <v>38</v>
      </c>
      <c r="W27" s="1" t="s">
        <v>39</v>
      </c>
      <c r="X27" s="1" t="s">
        <v>40</v>
      </c>
      <c r="Y27" s="1" t="s">
        <v>35</v>
      </c>
      <c r="Z27" s="1" t="s">
        <v>35</v>
      </c>
      <c r="AA27" s="1" t="s">
        <v>35</v>
      </c>
      <c r="AB27" s="1" t="s">
        <v>196</v>
      </c>
      <c r="AC27" s="1" t="s">
        <v>35</v>
      </c>
      <c r="AD27" s="1" t="s">
        <v>35</v>
      </c>
    </row>
    <row r="28" spans="1:30">
      <c r="A28" s="1">
        <f>MATCH(B28,'20,08'!B:B,0)</f>
        <v>42</v>
      </c>
      <c r="B28" s="1" t="str">
        <f t="shared" si="0"/>
        <v>9105825792</v>
      </c>
      <c r="C28" s="1" t="s">
        <v>197</v>
      </c>
      <c r="D28" s="1" t="s">
        <v>23</v>
      </c>
      <c r="E28" s="1" t="s">
        <v>24</v>
      </c>
      <c r="F28" s="1" t="s">
        <v>25</v>
      </c>
      <c r="G28" s="1" t="s">
        <v>198</v>
      </c>
      <c r="H28" s="1" t="s">
        <v>27</v>
      </c>
      <c r="I28" s="1" t="s">
        <v>28</v>
      </c>
      <c r="J28" s="1" t="s">
        <v>82</v>
      </c>
      <c r="K28" s="1" t="s">
        <v>83</v>
      </c>
      <c r="L28" s="10">
        <v>79305</v>
      </c>
      <c r="M28" s="1" t="s">
        <v>55</v>
      </c>
      <c r="N28" s="1" t="s">
        <v>56</v>
      </c>
      <c r="O28" s="1" t="s">
        <v>57</v>
      </c>
      <c r="P28" s="1" t="s">
        <v>35</v>
      </c>
      <c r="Q28" s="1" t="s">
        <v>35</v>
      </c>
      <c r="R28" s="1" t="s">
        <v>35</v>
      </c>
      <c r="S28" s="1" t="s">
        <v>35</v>
      </c>
      <c r="T28" s="1" t="s">
        <v>36</v>
      </c>
      <c r="U28" s="1" t="s">
        <v>37</v>
      </c>
      <c r="V28" s="1" t="s">
        <v>38</v>
      </c>
      <c r="W28" s="1" t="s">
        <v>39</v>
      </c>
      <c r="X28" s="1" t="s">
        <v>40</v>
      </c>
      <c r="Y28" s="1" t="s">
        <v>35</v>
      </c>
      <c r="Z28" s="1" t="s">
        <v>35</v>
      </c>
      <c r="AA28" s="1" t="s">
        <v>35</v>
      </c>
      <c r="AB28" s="1" t="s">
        <v>199</v>
      </c>
      <c r="AC28" s="1" t="s">
        <v>35</v>
      </c>
      <c r="AD28" s="1" t="s">
        <v>35</v>
      </c>
    </row>
    <row r="29" spans="1:30">
      <c r="A29" s="1">
        <f>MATCH(B29,'20,08'!B:B,0)</f>
        <v>43</v>
      </c>
      <c r="B29" s="1" t="str">
        <f t="shared" si="0"/>
        <v>9105827392</v>
      </c>
      <c r="C29" s="1" t="s">
        <v>200</v>
      </c>
      <c r="D29" s="1" t="s">
        <v>23</v>
      </c>
      <c r="E29" s="1" t="s">
        <v>24</v>
      </c>
      <c r="F29" s="1" t="s">
        <v>25</v>
      </c>
      <c r="G29" s="1" t="s">
        <v>201</v>
      </c>
      <c r="H29" s="1" t="s">
        <v>27</v>
      </c>
      <c r="I29" s="1" t="s">
        <v>28</v>
      </c>
      <c r="J29" s="1" t="s">
        <v>202</v>
      </c>
      <c r="K29" s="1" t="s">
        <v>203</v>
      </c>
      <c r="L29" s="10">
        <v>280323</v>
      </c>
      <c r="M29" s="1" t="s">
        <v>76</v>
      </c>
      <c r="N29" s="1" t="s">
        <v>77</v>
      </c>
      <c r="O29" s="1" t="s">
        <v>78</v>
      </c>
      <c r="P29" s="1" t="s">
        <v>35</v>
      </c>
      <c r="Q29" s="1" t="s">
        <v>35</v>
      </c>
      <c r="R29" s="1" t="s">
        <v>35</v>
      </c>
      <c r="S29" s="1" t="s">
        <v>35</v>
      </c>
      <c r="T29" s="1" t="s">
        <v>36</v>
      </c>
      <c r="U29" s="1" t="s">
        <v>37</v>
      </c>
      <c r="V29" s="1" t="s">
        <v>38</v>
      </c>
      <c r="W29" s="1" t="s">
        <v>39</v>
      </c>
      <c r="X29" s="1" t="s">
        <v>40</v>
      </c>
      <c r="Y29" s="1" t="s">
        <v>35</v>
      </c>
      <c r="Z29" s="1" t="s">
        <v>35</v>
      </c>
      <c r="AA29" s="1" t="s">
        <v>35</v>
      </c>
      <c r="AB29" s="1" t="s">
        <v>204</v>
      </c>
      <c r="AC29" s="1" t="s">
        <v>35</v>
      </c>
      <c r="AD29" s="1" t="s">
        <v>35</v>
      </c>
    </row>
    <row r="30" spans="1:30">
      <c r="A30" s="1">
        <f>MATCH(B30,'20,08'!B:B,0)</f>
        <v>45</v>
      </c>
      <c r="B30" s="1" t="str">
        <f t="shared" si="0"/>
        <v>9105824996</v>
      </c>
      <c r="C30" s="1" t="s">
        <v>205</v>
      </c>
      <c r="D30" s="1" t="s">
        <v>23</v>
      </c>
      <c r="E30" s="1" t="s">
        <v>24</v>
      </c>
      <c r="F30" s="1" t="s">
        <v>25</v>
      </c>
      <c r="G30" s="1" t="s">
        <v>206</v>
      </c>
      <c r="H30" s="1" t="s">
        <v>27</v>
      </c>
      <c r="I30" s="1" t="s">
        <v>28</v>
      </c>
      <c r="J30" s="1" t="s">
        <v>207</v>
      </c>
      <c r="K30" s="1" t="s">
        <v>208</v>
      </c>
      <c r="L30" s="10">
        <v>289565</v>
      </c>
      <c r="M30" s="1" t="s">
        <v>209</v>
      </c>
      <c r="N30" s="1" t="s">
        <v>210</v>
      </c>
      <c r="O30" s="1" t="s">
        <v>211</v>
      </c>
      <c r="P30" s="1" t="s">
        <v>35</v>
      </c>
      <c r="Q30" s="1" t="s">
        <v>35</v>
      </c>
      <c r="R30" s="1" t="s">
        <v>35</v>
      </c>
      <c r="S30" s="1" t="s">
        <v>35</v>
      </c>
      <c r="T30" s="1" t="s">
        <v>36</v>
      </c>
      <c r="U30" s="1" t="s">
        <v>37</v>
      </c>
      <c r="V30" s="1" t="s">
        <v>38</v>
      </c>
      <c r="W30" s="1" t="s">
        <v>39</v>
      </c>
      <c r="X30" s="1" t="s">
        <v>40</v>
      </c>
      <c r="Y30" s="1" t="s">
        <v>35</v>
      </c>
      <c r="Z30" s="1" t="s">
        <v>35</v>
      </c>
      <c r="AA30" s="1" t="s">
        <v>35</v>
      </c>
      <c r="AB30" s="1" t="s">
        <v>212</v>
      </c>
      <c r="AC30" s="1" t="s">
        <v>35</v>
      </c>
      <c r="AD30" s="1" t="s">
        <v>35</v>
      </c>
    </row>
    <row r="31" spans="1:30">
      <c r="A31" s="1">
        <f>MATCH(B31,'20,08'!B:B,0)</f>
        <v>48</v>
      </c>
      <c r="B31" s="1" t="str">
        <f t="shared" si="0"/>
        <v>9105826672</v>
      </c>
      <c r="C31" s="1" t="s">
        <v>213</v>
      </c>
      <c r="D31" s="1" t="s">
        <v>23</v>
      </c>
      <c r="E31" s="1" t="s">
        <v>24</v>
      </c>
      <c r="F31" s="1" t="s">
        <v>25</v>
      </c>
      <c r="G31" s="1" t="s">
        <v>214</v>
      </c>
      <c r="H31" s="1" t="s">
        <v>27</v>
      </c>
      <c r="I31" s="1" t="s">
        <v>28</v>
      </c>
      <c r="J31" s="1" t="s">
        <v>215</v>
      </c>
      <c r="K31" s="1" t="s">
        <v>216</v>
      </c>
      <c r="L31" s="10">
        <v>80190</v>
      </c>
      <c r="M31" s="1" t="s">
        <v>217</v>
      </c>
      <c r="N31" s="1" t="s">
        <v>218</v>
      </c>
      <c r="O31" s="1" t="s">
        <v>219</v>
      </c>
      <c r="P31" s="1" t="s">
        <v>34</v>
      </c>
      <c r="Q31" s="1" t="s">
        <v>35</v>
      </c>
      <c r="R31" s="1" t="s">
        <v>35</v>
      </c>
      <c r="S31" s="1" t="s">
        <v>35</v>
      </c>
      <c r="T31" s="1" t="s">
        <v>36</v>
      </c>
      <c r="U31" s="1" t="s">
        <v>37</v>
      </c>
      <c r="V31" s="1" t="s">
        <v>38</v>
      </c>
      <c r="W31" s="1" t="s">
        <v>39</v>
      </c>
      <c r="X31" s="1" t="s">
        <v>40</v>
      </c>
      <c r="Y31" s="1" t="s">
        <v>35</v>
      </c>
      <c r="Z31" s="1" t="s">
        <v>35</v>
      </c>
      <c r="AA31" s="1" t="s">
        <v>35</v>
      </c>
      <c r="AB31" s="1" t="s">
        <v>220</v>
      </c>
      <c r="AC31" s="1" t="s">
        <v>35</v>
      </c>
      <c r="AD31" s="1" t="s">
        <v>35</v>
      </c>
    </row>
    <row r="32" spans="1:30">
      <c r="A32" s="1">
        <f>MATCH(B32,'20,08'!B:B,0)</f>
        <v>49</v>
      </c>
      <c r="B32" s="1" t="str">
        <f t="shared" si="0"/>
        <v>9105824915</v>
      </c>
      <c r="C32" s="1" t="s">
        <v>221</v>
      </c>
      <c r="D32" s="1" t="s">
        <v>23</v>
      </c>
      <c r="E32" s="1" t="s">
        <v>24</v>
      </c>
      <c r="F32" s="1" t="s">
        <v>25</v>
      </c>
      <c r="G32" s="1" t="s">
        <v>222</v>
      </c>
      <c r="H32" s="1" t="s">
        <v>27</v>
      </c>
      <c r="I32" s="1" t="s">
        <v>28</v>
      </c>
      <c r="J32" s="1" t="s">
        <v>140</v>
      </c>
      <c r="K32" s="1" t="s">
        <v>141</v>
      </c>
      <c r="L32" s="10">
        <v>119943</v>
      </c>
      <c r="M32" s="1" t="s">
        <v>76</v>
      </c>
      <c r="N32" s="1" t="s">
        <v>77</v>
      </c>
      <c r="O32" s="1" t="s">
        <v>78</v>
      </c>
      <c r="P32" s="1" t="s">
        <v>35</v>
      </c>
      <c r="Q32" s="1" t="s">
        <v>35</v>
      </c>
      <c r="R32" s="1" t="s">
        <v>35</v>
      </c>
      <c r="S32" s="1" t="s">
        <v>35</v>
      </c>
      <c r="T32" s="1" t="s">
        <v>36</v>
      </c>
      <c r="U32" s="1" t="s">
        <v>37</v>
      </c>
      <c r="V32" s="1" t="s">
        <v>38</v>
      </c>
      <c r="W32" s="1" t="s">
        <v>39</v>
      </c>
      <c r="X32" s="1" t="s">
        <v>40</v>
      </c>
      <c r="Y32" s="1" t="s">
        <v>35</v>
      </c>
      <c r="Z32" s="1" t="s">
        <v>35</v>
      </c>
      <c r="AA32" s="1" t="s">
        <v>35</v>
      </c>
      <c r="AB32" s="1" t="s">
        <v>223</v>
      </c>
      <c r="AC32" s="1" t="s">
        <v>35</v>
      </c>
      <c r="AD32" s="1" t="s">
        <v>35</v>
      </c>
    </row>
    <row r="33" spans="1:30">
      <c r="A33" s="1">
        <f>MATCH(B33,'20,08'!B:B,0)</f>
        <v>50</v>
      </c>
      <c r="B33" s="1" t="str">
        <f t="shared" si="0"/>
        <v>9105826566</v>
      </c>
      <c r="C33" s="1" t="s">
        <v>224</v>
      </c>
      <c r="D33" s="1" t="s">
        <v>23</v>
      </c>
      <c r="E33" s="1" t="s">
        <v>24</v>
      </c>
      <c r="F33" s="1" t="s">
        <v>25</v>
      </c>
      <c r="G33" s="1" t="s">
        <v>225</v>
      </c>
      <c r="H33" s="1" t="s">
        <v>27</v>
      </c>
      <c r="I33" s="1" t="s">
        <v>28</v>
      </c>
      <c r="J33" s="1" t="s">
        <v>155</v>
      </c>
      <c r="K33" s="1" t="s">
        <v>156</v>
      </c>
      <c r="L33" s="10">
        <v>120085</v>
      </c>
      <c r="M33" s="1" t="s">
        <v>157</v>
      </c>
      <c r="N33" s="1" t="s">
        <v>158</v>
      </c>
      <c r="O33" s="1" t="s">
        <v>159</v>
      </c>
      <c r="P33" s="1" t="s">
        <v>160</v>
      </c>
      <c r="Q33" s="1" t="s">
        <v>35</v>
      </c>
      <c r="R33" s="1" t="s">
        <v>35</v>
      </c>
      <c r="S33" s="1" t="s">
        <v>35</v>
      </c>
      <c r="T33" s="1" t="s">
        <v>36</v>
      </c>
      <c r="U33" s="1" t="s">
        <v>37</v>
      </c>
      <c r="V33" s="1" t="s">
        <v>38</v>
      </c>
      <c r="W33" s="1" t="s">
        <v>39</v>
      </c>
      <c r="X33" s="1" t="s">
        <v>40</v>
      </c>
      <c r="Y33" s="1" t="s">
        <v>35</v>
      </c>
      <c r="Z33" s="1" t="s">
        <v>35</v>
      </c>
      <c r="AA33" s="1" t="s">
        <v>35</v>
      </c>
      <c r="AB33" s="1" t="s">
        <v>226</v>
      </c>
      <c r="AC33" s="1" t="s">
        <v>35</v>
      </c>
      <c r="AD33" s="1" t="s">
        <v>35</v>
      </c>
    </row>
    <row r="34" spans="1:30">
      <c r="A34" s="1">
        <f>MATCH(B34,'20,08'!B:B,0)</f>
        <v>51</v>
      </c>
      <c r="B34" s="1" t="str">
        <f t="shared" si="0"/>
        <v>9105828635</v>
      </c>
      <c r="C34" s="1" t="s">
        <v>227</v>
      </c>
      <c r="D34" s="1" t="s">
        <v>23</v>
      </c>
      <c r="E34" s="1" t="s">
        <v>24</v>
      </c>
      <c r="F34" s="1" t="s">
        <v>25</v>
      </c>
      <c r="G34" s="1" t="s">
        <v>228</v>
      </c>
      <c r="H34" s="1" t="s">
        <v>27</v>
      </c>
      <c r="I34" s="1" t="s">
        <v>28</v>
      </c>
      <c r="J34" s="1" t="s">
        <v>229</v>
      </c>
      <c r="K34" s="1" t="s">
        <v>230</v>
      </c>
      <c r="L34" s="10">
        <v>757170</v>
      </c>
      <c r="M34" s="1" t="s">
        <v>231</v>
      </c>
      <c r="N34" s="1" t="s">
        <v>232</v>
      </c>
      <c r="O34" s="1" t="s">
        <v>233</v>
      </c>
      <c r="P34" s="1" t="s">
        <v>35</v>
      </c>
      <c r="Q34" s="1" t="s">
        <v>35</v>
      </c>
      <c r="R34" s="1" t="s">
        <v>35</v>
      </c>
      <c r="S34" s="1" t="s">
        <v>35</v>
      </c>
      <c r="T34" s="1" t="s">
        <v>36</v>
      </c>
      <c r="U34" s="1" t="s">
        <v>37</v>
      </c>
      <c r="V34" s="1" t="s">
        <v>38</v>
      </c>
      <c r="W34" s="1" t="s">
        <v>39</v>
      </c>
      <c r="X34" s="1" t="s">
        <v>40</v>
      </c>
      <c r="Y34" s="1" t="s">
        <v>35</v>
      </c>
      <c r="Z34" s="1" t="s">
        <v>35</v>
      </c>
      <c r="AA34" s="1" t="s">
        <v>35</v>
      </c>
      <c r="AB34" s="1" t="s">
        <v>234</v>
      </c>
      <c r="AC34" s="1" t="s">
        <v>35</v>
      </c>
      <c r="AD34" s="1" t="s">
        <v>35</v>
      </c>
    </row>
    <row r="35" spans="1:30">
      <c r="A35" s="1">
        <f>MATCH(B35,'20,08'!B:B,0)</f>
        <v>53</v>
      </c>
      <c r="B35" s="1" t="str">
        <f t="shared" si="0"/>
        <v>9105825624</v>
      </c>
      <c r="C35" s="1" t="s">
        <v>235</v>
      </c>
      <c r="D35" s="1" t="s">
        <v>23</v>
      </c>
      <c r="E35" s="1" t="s">
        <v>24</v>
      </c>
      <c r="F35" s="1" t="s">
        <v>25</v>
      </c>
      <c r="G35" s="1" t="s">
        <v>236</v>
      </c>
      <c r="H35" s="1" t="s">
        <v>27</v>
      </c>
      <c r="I35" s="1" t="s">
        <v>28</v>
      </c>
      <c r="J35" s="1" t="s">
        <v>237</v>
      </c>
      <c r="K35" s="1" t="s">
        <v>238</v>
      </c>
      <c r="L35" s="10">
        <v>160380</v>
      </c>
      <c r="M35" s="1" t="s">
        <v>76</v>
      </c>
      <c r="N35" s="1" t="s">
        <v>77</v>
      </c>
      <c r="O35" s="1" t="s">
        <v>78</v>
      </c>
      <c r="P35" s="1" t="s">
        <v>35</v>
      </c>
      <c r="Q35" s="1" t="s">
        <v>35</v>
      </c>
      <c r="R35" s="1" t="s">
        <v>35</v>
      </c>
      <c r="S35" s="1" t="s">
        <v>35</v>
      </c>
      <c r="T35" s="1" t="s">
        <v>36</v>
      </c>
      <c r="U35" s="1" t="s">
        <v>37</v>
      </c>
      <c r="V35" s="1" t="s">
        <v>38</v>
      </c>
      <c r="W35" s="1" t="s">
        <v>39</v>
      </c>
      <c r="X35" s="1" t="s">
        <v>40</v>
      </c>
      <c r="Y35" s="1" t="s">
        <v>35</v>
      </c>
      <c r="Z35" s="1" t="s">
        <v>35</v>
      </c>
      <c r="AA35" s="1" t="s">
        <v>35</v>
      </c>
      <c r="AB35" s="1" t="s">
        <v>239</v>
      </c>
      <c r="AC35" s="1" t="s">
        <v>35</v>
      </c>
      <c r="AD35" s="1" t="s">
        <v>35</v>
      </c>
    </row>
    <row r="36" spans="1:30">
      <c r="A36" s="1">
        <f>MATCH(B36,'20,08'!B:B,0)</f>
        <v>54</v>
      </c>
      <c r="B36" s="1" t="str">
        <f t="shared" si="0"/>
        <v>9105827053</v>
      </c>
      <c r="C36" s="1" t="s">
        <v>240</v>
      </c>
      <c r="D36" s="1" t="s">
        <v>23</v>
      </c>
      <c r="E36" s="1" t="s">
        <v>24</v>
      </c>
      <c r="F36" s="1" t="s">
        <v>25</v>
      </c>
      <c r="G36" s="1" t="s">
        <v>241</v>
      </c>
      <c r="H36" s="1" t="s">
        <v>27</v>
      </c>
      <c r="I36" s="1" t="s">
        <v>28</v>
      </c>
      <c r="J36" s="1" t="s">
        <v>242</v>
      </c>
      <c r="K36" s="1" t="s">
        <v>243</v>
      </c>
      <c r="L36" s="10">
        <v>53460</v>
      </c>
      <c r="M36" s="1" t="s">
        <v>244</v>
      </c>
      <c r="N36" s="1" t="s">
        <v>245</v>
      </c>
      <c r="O36" s="1" t="s">
        <v>246</v>
      </c>
      <c r="P36" s="1" t="s">
        <v>35</v>
      </c>
      <c r="Q36" s="1" t="s">
        <v>35</v>
      </c>
      <c r="R36" s="1" t="s">
        <v>35</v>
      </c>
      <c r="S36" s="1" t="s">
        <v>35</v>
      </c>
      <c r="T36" s="1" t="s">
        <v>36</v>
      </c>
      <c r="U36" s="1" t="s">
        <v>37</v>
      </c>
      <c r="V36" s="1" t="s">
        <v>38</v>
      </c>
      <c r="W36" s="1" t="s">
        <v>39</v>
      </c>
      <c r="X36" s="1" t="s">
        <v>40</v>
      </c>
      <c r="Y36" s="1" t="s">
        <v>35</v>
      </c>
      <c r="Z36" s="1" t="s">
        <v>35</v>
      </c>
      <c r="AA36" s="1" t="s">
        <v>35</v>
      </c>
      <c r="AB36" s="1" t="s">
        <v>247</v>
      </c>
      <c r="AC36" s="1" t="s">
        <v>35</v>
      </c>
      <c r="AD36" s="1" t="s">
        <v>35</v>
      </c>
    </row>
    <row r="37" spans="1:30">
      <c r="A37" s="1">
        <f>MATCH(B37,'20,08'!B:B,0)</f>
        <v>55</v>
      </c>
      <c r="B37" s="1" t="str">
        <f t="shared" si="0"/>
        <v>9105827142</v>
      </c>
      <c r="C37" s="1" t="s">
        <v>248</v>
      </c>
      <c r="D37" s="1" t="s">
        <v>23</v>
      </c>
      <c r="E37" s="1" t="s">
        <v>24</v>
      </c>
      <c r="F37" s="1" t="s">
        <v>25</v>
      </c>
      <c r="G37" s="1" t="s">
        <v>249</v>
      </c>
      <c r="H37" s="1" t="s">
        <v>27</v>
      </c>
      <c r="I37" s="1" t="s">
        <v>28</v>
      </c>
      <c r="J37" s="1" t="s">
        <v>82</v>
      </c>
      <c r="K37" s="1" t="s">
        <v>83</v>
      </c>
      <c r="L37" s="10">
        <v>79305</v>
      </c>
      <c r="M37" s="1" t="s">
        <v>250</v>
      </c>
      <c r="N37" s="1" t="s">
        <v>251</v>
      </c>
      <c r="O37" s="1" t="s">
        <v>252</v>
      </c>
      <c r="P37" s="1" t="s">
        <v>35</v>
      </c>
      <c r="Q37" s="1" t="s">
        <v>35</v>
      </c>
      <c r="R37" s="1" t="s">
        <v>35</v>
      </c>
      <c r="S37" s="1" t="s">
        <v>35</v>
      </c>
      <c r="T37" s="1" t="s">
        <v>36</v>
      </c>
      <c r="U37" s="1" t="s">
        <v>37</v>
      </c>
      <c r="V37" s="1" t="s">
        <v>38</v>
      </c>
      <c r="W37" s="1" t="s">
        <v>39</v>
      </c>
      <c r="X37" s="1" t="s">
        <v>40</v>
      </c>
      <c r="Y37" s="1" t="s">
        <v>35</v>
      </c>
      <c r="Z37" s="1" t="s">
        <v>35</v>
      </c>
      <c r="AA37" s="1" t="s">
        <v>35</v>
      </c>
      <c r="AB37" s="1" t="s">
        <v>253</v>
      </c>
      <c r="AC37" s="1" t="s">
        <v>35</v>
      </c>
      <c r="AD37" s="1" t="s">
        <v>35</v>
      </c>
    </row>
    <row r="38" spans="1:30">
      <c r="A38" s="1">
        <f>MATCH(B38,'20,08'!B:B,0)</f>
        <v>56</v>
      </c>
      <c r="B38" s="1" t="str">
        <f t="shared" si="0"/>
        <v>9105828449</v>
      </c>
      <c r="C38" s="1" t="s">
        <v>254</v>
      </c>
      <c r="D38" s="1" t="s">
        <v>23</v>
      </c>
      <c r="E38" s="1" t="s">
        <v>24</v>
      </c>
      <c r="F38" s="1" t="s">
        <v>25</v>
      </c>
      <c r="G38" s="1" t="s">
        <v>255</v>
      </c>
      <c r="H38" s="1" t="s">
        <v>27</v>
      </c>
      <c r="I38" s="1" t="s">
        <v>28</v>
      </c>
      <c r="J38" s="1" t="s">
        <v>256</v>
      </c>
      <c r="K38" s="1" t="s">
        <v>257</v>
      </c>
      <c r="L38" s="10">
        <v>158611</v>
      </c>
      <c r="M38" s="1" t="s">
        <v>87</v>
      </c>
      <c r="N38" s="1" t="s">
        <v>88</v>
      </c>
      <c r="O38" s="1" t="s">
        <v>89</v>
      </c>
      <c r="P38" s="1" t="s">
        <v>34</v>
      </c>
      <c r="Q38" s="1" t="s">
        <v>35</v>
      </c>
      <c r="R38" s="1" t="s">
        <v>35</v>
      </c>
      <c r="S38" s="1" t="s">
        <v>35</v>
      </c>
      <c r="T38" s="1" t="s">
        <v>36</v>
      </c>
      <c r="U38" s="1" t="s">
        <v>37</v>
      </c>
      <c r="V38" s="1" t="s">
        <v>38</v>
      </c>
      <c r="W38" s="1" t="s">
        <v>39</v>
      </c>
      <c r="X38" s="1" t="s">
        <v>40</v>
      </c>
      <c r="Y38" s="1" t="s">
        <v>35</v>
      </c>
      <c r="Z38" s="1" t="s">
        <v>35</v>
      </c>
      <c r="AA38" s="1" t="s">
        <v>35</v>
      </c>
      <c r="AB38" s="1" t="s">
        <v>258</v>
      </c>
      <c r="AC38" s="1" t="s">
        <v>35</v>
      </c>
      <c r="AD38" s="1" t="s">
        <v>35</v>
      </c>
    </row>
    <row r="39" spans="1:30">
      <c r="A39" s="1">
        <f>MATCH(B39,'20,08'!B:B,0)</f>
        <v>57</v>
      </c>
      <c r="B39" s="1" t="str">
        <f t="shared" si="0"/>
        <v>9105825855</v>
      </c>
      <c r="C39" s="1" t="s">
        <v>259</v>
      </c>
      <c r="D39" s="1" t="s">
        <v>23</v>
      </c>
      <c r="E39" s="1" t="s">
        <v>24</v>
      </c>
      <c r="F39" s="1" t="s">
        <v>25</v>
      </c>
      <c r="G39" s="1" t="s">
        <v>260</v>
      </c>
      <c r="H39" s="1" t="s">
        <v>27</v>
      </c>
      <c r="I39" s="1" t="s">
        <v>28</v>
      </c>
      <c r="J39" s="1" t="s">
        <v>140</v>
      </c>
      <c r="K39" s="1" t="s">
        <v>141</v>
      </c>
      <c r="L39" s="10">
        <v>119943</v>
      </c>
      <c r="M39" s="1" t="s">
        <v>55</v>
      </c>
      <c r="N39" s="1" t="s">
        <v>56</v>
      </c>
      <c r="O39" s="1" t="s">
        <v>57</v>
      </c>
      <c r="P39" s="1" t="s">
        <v>35</v>
      </c>
      <c r="Q39" s="1" t="s">
        <v>35</v>
      </c>
      <c r="R39" s="1" t="s">
        <v>35</v>
      </c>
      <c r="S39" s="1" t="s">
        <v>35</v>
      </c>
      <c r="T39" s="1" t="s">
        <v>36</v>
      </c>
      <c r="U39" s="1" t="s">
        <v>37</v>
      </c>
      <c r="V39" s="1" t="s">
        <v>38</v>
      </c>
      <c r="W39" s="1" t="s">
        <v>39</v>
      </c>
      <c r="X39" s="1" t="s">
        <v>40</v>
      </c>
      <c r="Y39" s="1" t="s">
        <v>35</v>
      </c>
      <c r="Z39" s="1" t="s">
        <v>35</v>
      </c>
      <c r="AA39" s="1" t="s">
        <v>35</v>
      </c>
      <c r="AB39" s="1" t="s">
        <v>261</v>
      </c>
      <c r="AC39" s="1" t="s">
        <v>35</v>
      </c>
      <c r="AD39" s="1" t="s">
        <v>35</v>
      </c>
    </row>
    <row r="40" spans="1:30">
      <c r="A40" s="1">
        <f>MATCH(B40,'20,08'!B:B,0)</f>
        <v>58</v>
      </c>
      <c r="B40" s="1" t="str">
        <f t="shared" si="0"/>
        <v>9105825763</v>
      </c>
      <c r="C40" s="1" t="s">
        <v>262</v>
      </c>
      <c r="D40" s="1" t="s">
        <v>23</v>
      </c>
      <c r="E40" s="1" t="s">
        <v>24</v>
      </c>
      <c r="F40" s="1" t="s">
        <v>25</v>
      </c>
      <c r="G40" s="1" t="s">
        <v>263</v>
      </c>
      <c r="H40" s="1" t="s">
        <v>27</v>
      </c>
      <c r="I40" s="1" t="s">
        <v>28</v>
      </c>
      <c r="J40" s="1" t="s">
        <v>264</v>
      </c>
      <c r="K40" s="1" t="s">
        <v>265</v>
      </c>
      <c r="L40" s="10">
        <v>425583</v>
      </c>
      <c r="M40" s="1" t="s">
        <v>109</v>
      </c>
      <c r="N40" s="1" t="s">
        <v>110</v>
      </c>
      <c r="O40" s="1" t="s">
        <v>111</v>
      </c>
      <c r="P40" s="1" t="s">
        <v>112</v>
      </c>
      <c r="Q40" s="1" t="s">
        <v>35</v>
      </c>
      <c r="R40" s="1" t="s">
        <v>35</v>
      </c>
      <c r="S40" s="1" t="s">
        <v>35</v>
      </c>
      <c r="T40" s="1" t="s">
        <v>36</v>
      </c>
      <c r="U40" s="1" t="s">
        <v>37</v>
      </c>
      <c r="V40" s="1" t="s">
        <v>38</v>
      </c>
      <c r="W40" s="1" t="s">
        <v>39</v>
      </c>
      <c r="X40" s="1" t="s">
        <v>40</v>
      </c>
      <c r="Y40" s="1" t="s">
        <v>35</v>
      </c>
      <c r="Z40" s="1" t="s">
        <v>35</v>
      </c>
      <c r="AA40" s="1" t="s">
        <v>35</v>
      </c>
      <c r="AB40" s="1" t="s">
        <v>266</v>
      </c>
      <c r="AC40" s="1" t="s">
        <v>35</v>
      </c>
      <c r="AD40" s="1" t="s">
        <v>35</v>
      </c>
    </row>
    <row r="41" spans="1:30">
      <c r="A41" s="1">
        <f>MATCH(B41,'20,08'!B:B,0)</f>
        <v>61</v>
      </c>
      <c r="B41" s="1" t="str">
        <f t="shared" si="0"/>
        <v>9105827379</v>
      </c>
      <c r="C41" s="1" t="s">
        <v>267</v>
      </c>
      <c r="D41" s="1" t="s">
        <v>23</v>
      </c>
      <c r="E41" s="1" t="s">
        <v>24</v>
      </c>
      <c r="F41" s="1" t="s">
        <v>25</v>
      </c>
      <c r="G41" s="1" t="s">
        <v>268</v>
      </c>
      <c r="H41" s="1" t="s">
        <v>27</v>
      </c>
      <c r="I41" s="1" t="s">
        <v>28</v>
      </c>
      <c r="J41" s="1" t="s">
        <v>269</v>
      </c>
      <c r="K41" s="1" t="s">
        <v>270</v>
      </c>
      <c r="L41" s="10">
        <v>359828</v>
      </c>
      <c r="M41" s="1" t="s">
        <v>209</v>
      </c>
      <c r="N41" s="1" t="s">
        <v>210</v>
      </c>
      <c r="O41" s="1" t="s">
        <v>211</v>
      </c>
      <c r="P41" s="1" t="s">
        <v>35</v>
      </c>
      <c r="Q41" s="1" t="s">
        <v>35</v>
      </c>
      <c r="R41" s="1" t="s">
        <v>35</v>
      </c>
      <c r="S41" s="1" t="s">
        <v>35</v>
      </c>
      <c r="T41" s="1" t="s">
        <v>36</v>
      </c>
      <c r="U41" s="1" t="s">
        <v>37</v>
      </c>
      <c r="V41" s="1" t="s">
        <v>38</v>
      </c>
      <c r="W41" s="1" t="s">
        <v>39</v>
      </c>
      <c r="X41" s="1" t="s">
        <v>40</v>
      </c>
      <c r="Y41" s="1" t="s">
        <v>35</v>
      </c>
      <c r="Z41" s="1" t="s">
        <v>35</v>
      </c>
      <c r="AA41" s="1" t="s">
        <v>35</v>
      </c>
      <c r="AB41" s="1" t="s">
        <v>271</v>
      </c>
      <c r="AC41" s="1" t="s">
        <v>35</v>
      </c>
      <c r="AD41" s="1" t="s">
        <v>35</v>
      </c>
    </row>
    <row r="42" spans="1:30">
      <c r="A42" s="1">
        <f>MATCH(B42,'20,08'!B:B,0)</f>
        <v>62</v>
      </c>
      <c r="B42" s="1" t="str">
        <f t="shared" si="0"/>
        <v>9105828945</v>
      </c>
      <c r="C42" s="1" t="s">
        <v>272</v>
      </c>
      <c r="D42" s="1" t="s">
        <v>23</v>
      </c>
      <c r="E42" s="1" t="s">
        <v>24</v>
      </c>
      <c r="F42" s="1" t="s">
        <v>25</v>
      </c>
      <c r="G42" s="1" t="s">
        <v>273</v>
      </c>
      <c r="H42" s="1" t="s">
        <v>27</v>
      </c>
      <c r="I42" s="1" t="s">
        <v>28</v>
      </c>
      <c r="J42" s="1" t="s">
        <v>274</v>
      </c>
      <c r="K42" s="1" t="s">
        <v>275</v>
      </c>
      <c r="L42" s="10">
        <v>225666</v>
      </c>
      <c r="M42" s="1" t="s">
        <v>157</v>
      </c>
      <c r="N42" s="1" t="s">
        <v>158</v>
      </c>
      <c r="O42" s="1" t="s">
        <v>159</v>
      </c>
      <c r="P42" s="1" t="s">
        <v>160</v>
      </c>
      <c r="Q42" s="1" t="s">
        <v>35</v>
      </c>
      <c r="R42" s="1" t="s">
        <v>35</v>
      </c>
      <c r="S42" s="1" t="s">
        <v>35</v>
      </c>
      <c r="T42" s="1" t="s">
        <v>36</v>
      </c>
      <c r="U42" s="1" t="s">
        <v>37</v>
      </c>
      <c r="V42" s="1" t="s">
        <v>38</v>
      </c>
      <c r="W42" s="1" t="s">
        <v>39</v>
      </c>
      <c r="X42" s="1" t="s">
        <v>40</v>
      </c>
      <c r="Y42" s="1" t="s">
        <v>35</v>
      </c>
      <c r="Z42" s="1" t="s">
        <v>35</v>
      </c>
      <c r="AA42" s="1" t="s">
        <v>35</v>
      </c>
      <c r="AB42" s="1" t="s">
        <v>276</v>
      </c>
      <c r="AC42" s="1" t="s">
        <v>35</v>
      </c>
      <c r="AD42" s="1" t="s">
        <v>35</v>
      </c>
    </row>
    <row r="43" spans="1:30">
      <c r="A43" s="1">
        <f>MATCH(B43,'20,08'!B:B,0)</f>
        <v>64</v>
      </c>
      <c r="B43" s="1" t="str">
        <f t="shared" si="0"/>
        <v>9105829460</v>
      </c>
      <c r="C43" s="1" t="s">
        <v>277</v>
      </c>
      <c r="D43" s="1" t="s">
        <v>23</v>
      </c>
      <c r="E43" s="1" t="s">
        <v>24</v>
      </c>
      <c r="F43" s="1" t="s">
        <v>25</v>
      </c>
      <c r="G43" s="1" t="s">
        <v>278</v>
      </c>
      <c r="H43" s="1" t="s">
        <v>27</v>
      </c>
      <c r="I43" s="1" t="s">
        <v>28</v>
      </c>
      <c r="J43" s="1" t="s">
        <v>140</v>
      </c>
      <c r="K43" s="1" t="s">
        <v>141</v>
      </c>
      <c r="L43" s="10">
        <v>119943</v>
      </c>
      <c r="M43" s="1" t="s">
        <v>279</v>
      </c>
      <c r="N43" s="1" t="s">
        <v>280</v>
      </c>
      <c r="O43" s="1" t="s">
        <v>281</v>
      </c>
      <c r="P43" s="1" t="s">
        <v>35</v>
      </c>
      <c r="Q43" s="1" t="s">
        <v>35</v>
      </c>
      <c r="R43" s="1" t="s">
        <v>35</v>
      </c>
      <c r="S43" s="1" t="s">
        <v>35</v>
      </c>
      <c r="T43" s="1" t="s">
        <v>36</v>
      </c>
      <c r="U43" s="1" t="s">
        <v>37</v>
      </c>
      <c r="V43" s="1" t="s">
        <v>38</v>
      </c>
      <c r="W43" s="1" t="s">
        <v>39</v>
      </c>
      <c r="X43" s="1" t="s">
        <v>40</v>
      </c>
      <c r="Y43" s="1" t="s">
        <v>35</v>
      </c>
      <c r="Z43" s="1" t="s">
        <v>35</v>
      </c>
      <c r="AA43" s="1" t="s">
        <v>35</v>
      </c>
      <c r="AB43" s="1" t="s">
        <v>282</v>
      </c>
      <c r="AC43" s="1" t="s">
        <v>35</v>
      </c>
      <c r="AD43" s="1" t="s">
        <v>35</v>
      </c>
    </row>
    <row r="44" spans="1:30">
      <c r="A44" s="1">
        <f>MATCH(B44,'20,08'!B:B,0)</f>
        <v>65</v>
      </c>
      <c r="B44" s="1" t="str">
        <f t="shared" si="0"/>
        <v>9105828959</v>
      </c>
      <c r="C44" s="1" t="s">
        <v>283</v>
      </c>
      <c r="D44" s="1" t="s">
        <v>23</v>
      </c>
      <c r="E44" s="1" t="s">
        <v>24</v>
      </c>
      <c r="F44" s="1" t="s">
        <v>25</v>
      </c>
      <c r="G44" s="1" t="s">
        <v>284</v>
      </c>
      <c r="H44" s="1" t="s">
        <v>27</v>
      </c>
      <c r="I44" s="1" t="s">
        <v>28</v>
      </c>
      <c r="J44" s="1" t="s">
        <v>285</v>
      </c>
      <c r="K44" s="1" t="s">
        <v>286</v>
      </c>
      <c r="L44" s="10">
        <v>162590</v>
      </c>
      <c r="M44" s="1" t="s">
        <v>76</v>
      </c>
      <c r="N44" s="1" t="s">
        <v>77</v>
      </c>
      <c r="O44" s="1" t="s">
        <v>78</v>
      </c>
      <c r="P44" s="1" t="s">
        <v>35</v>
      </c>
      <c r="Q44" s="1" t="s">
        <v>35</v>
      </c>
      <c r="R44" s="1" t="s">
        <v>35</v>
      </c>
      <c r="S44" s="1" t="s">
        <v>35</v>
      </c>
      <c r="T44" s="1" t="s">
        <v>36</v>
      </c>
      <c r="U44" s="1" t="s">
        <v>37</v>
      </c>
      <c r="V44" s="1" t="s">
        <v>38</v>
      </c>
      <c r="W44" s="1" t="s">
        <v>39</v>
      </c>
      <c r="X44" s="1" t="s">
        <v>40</v>
      </c>
      <c r="Y44" s="1" t="s">
        <v>35</v>
      </c>
      <c r="Z44" s="1" t="s">
        <v>35</v>
      </c>
      <c r="AA44" s="1" t="s">
        <v>35</v>
      </c>
      <c r="AB44" s="1" t="s">
        <v>287</v>
      </c>
      <c r="AC44" s="1" t="s">
        <v>35</v>
      </c>
      <c r="AD44" s="1" t="s">
        <v>35</v>
      </c>
    </row>
    <row r="45" spans="1:30">
      <c r="A45" s="1">
        <f>MATCH(B45,'20,08'!B:B,0)</f>
        <v>66</v>
      </c>
      <c r="B45" s="1" t="str">
        <f t="shared" si="0"/>
        <v>9105826413</v>
      </c>
      <c r="C45" s="1" t="s">
        <v>288</v>
      </c>
      <c r="D45" s="1" t="s">
        <v>23</v>
      </c>
      <c r="E45" s="1" t="s">
        <v>24</v>
      </c>
      <c r="F45" s="1" t="s">
        <v>25</v>
      </c>
      <c r="G45" s="1" t="s">
        <v>289</v>
      </c>
      <c r="H45" s="1" t="s">
        <v>27</v>
      </c>
      <c r="I45" s="1" t="s">
        <v>28</v>
      </c>
      <c r="J45" s="1" t="s">
        <v>66</v>
      </c>
      <c r="K45" s="1" t="s">
        <v>67</v>
      </c>
      <c r="L45" s="10">
        <v>54197</v>
      </c>
      <c r="M45" s="1" t="s">
        <v>76</v>
      </c>
      <c r="N45" s="1" t="s">
        <v>77</v>
      </c>
      <c r="O45" s="1" t="s">
        <v>78</v>
      </c>
      <c r="P45" s="1" t="s">
        <v>35</v>
      </c>
      <c r="Q45" s="1" t="s">
        <v>35</v>
      </c>
      <c r="R45" s="1" t="s">
        <v>35</v>
      </c>
      <c r="S45" s="1" t="s">
        <v>35</v>
      </c>
      <c r="T45" s="1" t="s">
        <v>36</v>
      </c>
      <c r="U45" s="1" t="s">
        <v>37</v>
      </c>
      <c r="V45" s="1" t="s">
        <v>38</v>
      </c>
      <c r="W45" s="1" t="s">
        <v>39</v>
      </c>
      <c r="X45" s="1" t="s">
        <v>40</v>
      </c>
      <c r="Y45" s="1" t="s">
        <v>35</v>
      </c>
      <c r="Z45" s="1" t="s">
        <v>35</v>
      </c>
      <c r="AA45" s="1" t="s">
        <v>35</v>
      </c>
      <c r="AB45" s="1" t="s">
        <v>290</v>
      </c>
      <c r="AC45" s="1" t="s">
        <v>35</v>
      </c>
      <c r="AD45" s="1" t="s">
        <v>35</v>
      </c>
    </row>
    <row r="46" spans="1:30">
      <c r="A46" s="1">
        <f>MATCH(B46,'20,08'!B:B,0)</f>
        <v>67</v>
      </c>
      <c r="B46" s="1" t="str">
        <f t="shared" si="0"/>
        <v>9105828949</v>
      </c>
      <c r="C46" s="1" t="s">
        <v>291</v>
      </c>
      <c r="D46" s="1" t="s">
        <v>23</v>
      </c>
      <c r="E46" s="1" t="s">
        <v>24</v>
      </c>
      <c r="F46" s="1" t="s">
        <v>25</v>
      </c>
      <c r="G46" s="1" t="s">
        <v>292</v>
      </c>
      <c r="H46" s="1" t="s">
        <v>27</v>
      </c>
      <c r="I46" s="1" t="s">
        <v>28</v>
      </c>
      <c r="J46" s="1" t="s">
        <v>140</v>
      </c>
      <c r="K46" s="1" t="s">
        <v>141</v>
      </c>
      <c r="L46" s="10">
        <v>119943</v>
      </c>
      <c r="M46" s="1" t="s">
        <v>87</v>
      </c>
      <c r="N46" s="1" t="s">
        <v>88</v>
      </c>
      <c r="O46" s="1" t="s">
        <v>89</v>
      </c>
      <c r="P46" s="1" t="s">
        <v>34</v>
      </c>
      <c r="Q46" s="1" t="s">
        <v>35</v>
      </c>
      <c r="R46" s="1" t="s">
        <v>35</v>
      </c>
      <c r="S46" s="1" t="s">
        <v>35</v>
      </c>
      <c r="T46" s="1" t="s">
        <v>36</v>
      </c>
      <c r="U46" s="1" t="s">
        <v>37</v>
      </c>
      <c r="V46" s="1" t="s">
        <v>38</v>
      </c>
      <c r="W46" s="1" t="s">
        <v>39</v>
      </c>
      <c r="X46" s="1" t="s">
        <v>40</v>
      </c>
      <c r="Y46" s="1" t="s">
        <v>35</v>
      </c>
      <c r="Z46" s="1" t="s">
        <v>35</v>
      </c>
      <c r="AA46" s="1" t="s">
        <v>35</v>
      </c>
      <c r="AB46" s="1" t="s">
        <v>293</v>
      </c>
      <c r="AC46" s="1" t="s">
        <v>35</v>
      </c>
      <c r="AD46" s="1" t="s">
        <v>35</v>
      </c>
    </row>
    <row r="47" spans="1:30">
      <c r="A47" s="1">
        <f>MATCH(B47,'20,08'!B:B,0)</f>
        <v>68</v>
      </c>
      <c r="B47" s="1" t="str">
        <f t="shared" si="0"/>
        <v>9105827322</v>
      </c>
      <c r="C47" s="1" t="s">
        <v>294</v>
      </c>
      <c r="D47" s="1" t="s">
        <v>23</v>
      </c>
      <c r="E47" s="1" t="s">
        <v>24</v>
      </c>
      <c r="F47" s="1" t="s">
        <v>25</v>
      </c>
      <c r="G47" s="1" t="s">
        <v>295</v>
      </c>
      <c r="H47" s="1" t="s">
        <v>27</v>
      </c>
      <c r="I47" s="1" t="s">
        <v>28</v>
      </c>
      <c r="J47" s="1" t="s">
        <v>150</v>
      </c>
      <c r="K47" s="1" t="s">
        <v>151</v>
      </c>
      <c r="L47" s="10">
        <v>180128</v>
      </c>
      <c r="M47" s="1" t="s">
        <v>31</v>
      </c>
      <c r="N47" s="1" t="s">
        <v>32</v>
      </c>
      <c r="O47" s="1" t="s">
        <v>33</v>
      </c>
      <c r="P47" s="1" t="s">
        <v>34</v>
      </c>
      <c r="Q47" s="1" t="s">
        <v>35</v>
      </c>
      <c r="R47" s="1" t="s">
        <v>35</v>
      </c>
      <c r="S47" s="1" t="s">
        <v>35</v>
      </c>
      <c r="T47" s="1" t="s">
        <v>36</v>
      </c>
      <c r="U47" s="1" t="s">
        <v>37</v>
      </c>
      <c r="V47" s="1" t="s">
        <v>38</v>
      </c>
      <c r="W47" s="1" t="s">
        <v>39</v>
      </c>
      <c r="X47" s="1" t="s">
        <v>40</v>
      </c>
      <c r="Y47" s="1" t="s">
        <v>35</v>
      </c>
      <c r="Z47" s="1" t="s">
        <v>35</v>
      </c>
      <c r="AA47" s="1" t="s">
        <v>35</v>
      </c>
      <c r="AB47" s="1" t="s">
        <v>296</v>
      </c>
      <c r="AC47" s="1" t="s">
        <v>35</v>
      </c>
      <c r="AD47" s="1" t="s">
        <v>35</v>
      </c>
    </row>
    <row r="48" spans="1:30">
      <c r="A48" s="1">
        <f>MATCH(B48,'20,08'!B:B,0)</f>
        <v>69</v>
      </c>
      <c r="B48" s="1" t="str">
        <f t="shared" si="0"/>
        <v>9105826844</v>
      </c>
      <c r="C48" s="1" t="s">
        <v>297</v>
      </c>
      <c r="D48" s="1" t="s">
        <v>23</v>
      </c>
      <c r="E48" s="1" t="s">
        <v>24</v>
      </c>
      <c r="F48" s="1" t="s">
        <v>25</v>
      </c>
      <c r="G48" s="1" t="s">
        <v>298</v>
      </c>
      <c r="H48" s="1" t="s">
        <v>27</v>
      </c>
      <c r="I48" s="1" t="s">
        <v>28</v>
      </c>
      <c r="J48" s="1" t="s">
        <v>237</v>
      </c>
      <c r="K48" s="1" t="s">
        <v>238</v>
      </c>
      <c r="L48" s="10">
        <v>160380</v>
      </c>
      <c r="M48" s="1" t="s">
        <v>299</v>
      </c>
      <c r="N48" s="1" t="s">
        <v>300</v>
      </c>
      <c r="O48" s="1" t="s">
        <v>301</v>
      </c>
      <c r="P48" s="1" t="s">
        <v>34</v>
      </c>
      <c r="Q48" s="1" t="s">
        <v>35</v>
      </c>
      <c r="R48" s="1" t="s">
        <v>35</v>
      </c>
      <c r="S48" s="1" t="s">
        <v>35</v>
      </c>
      <c r="T48" s="1" t="s">
        <v>36</v>
      </c>
      <c r="U48" s="1" t="s">
        <v>37</v>
      </c>
      <c r="V48" s="1" t="s">
        <v>38</v>
      </c>
      <c r="W48" s="1" t="s">
        <v>39</v>
      </c>
      <c r="X48" s="1" t="s">
        <v>40</v>
      </c>
      <c r="Y48" s="1" t="s">
        <v>35</v>
      </c>
      <c r="Z48" s="1" t="s">
        <v>35</v>
      </c>
      <c r="AA48" s="1" t="s">
        <v>35</v>
      </c>
      <c r="AB48" s="1" t="s">
        <v>302</v>
      </c>
      <c r="AC48" s="1" t="s">
        <v>35</v>
      </c>
      <c r="AD48" s="1" t="s">
        <v>35</v>
      </c>
    </row>
    <row r="49" spans="1:30">
      <c r="A49" s="1">
        <f>MATCH(B49,'20,08'!B:B,0)</f>
        <v>70</v>
      </c>
      <c r="B49" s="1" t="str">
        <f t="shared" si="0"/>
        <v>9105824931</v>
      </c>
      <c r="C49" s="1" t="s">
        <v>303</v>
      </c>
      <c r="D49" s="1" t="s">
        <v>23</v>
      </c>
      <c r="E49" s="1" t="s">
        <v>24</v>
      </c>
      <c r="F49" s="1" t="s">
        <v>25</v>
      </c>
      <c r="G49" s="1" t="s">
        <v>304</v>
      </c>
      <c r="H49" s="1" t="s">
        <v>27</v>
      </c>
      <c r="I49" s="1" t="s">
        <v>28</v>
      </c>
      <c r="J49" s="1" t="s">
        <v>53</v>
      </c>
      <c r="K49" s="1" t="s">
        <v>54</v>
      </c>
      <c r="L49" s="10">
        <v>49680</v>
      </c>
      <c r="M49" s="1" t="s">
        <v>76</v>
      </c>
      <c r="N49" s="1" t="s">
        <v>77</v>
      </c>
      <c r="O49" s="1" t="s">
        <v>78</v>
      </c>
      <c r="P49" s="1" t="s">
        <v>35</v>
      </c>
      <c r="Q49" s="1" t="s">
        <v>35</v>
      </c>
      <c r="R49" s="1" t="s">
        <v>35</v>
      </c>
      <c r="S49" s="1" t="s">
        <v>35</v>
      </c>
      <c r="T49" s="1" t="s">
        <v>36</v>
      </c>
      <c r="U49" s="1" t="s">
        <v>37</v>
      </c>
      <c r="V49" s="1" t="s">
        <v>38</v>
      </c>
      <c r="W49" s="1" t="s">
        <v>39</v>
      </c>
      <c r="X49" s="1" t="s">
        <v>40</v>
      </c>
      <c r="Y49" s="1" t="s">
        <v>35</v>
      </c>
      <c r="Z49" s="1" t="s">
        <v>35</v>
      </c>
      <c r="AA49" s="1" t="s">
        <v>35</v>
      </c>
      <c r="AB49" s="1" t="s">
        <v>305</v>
      </c>
      <c r="AC49" s="1" t="s">
        <v>35</v>
      </c>
      <c r="AD49" s="1" t="s">
        <v>35</v>
      </c>
    </row>
    <row r="50" spans="1:30">
      <c r="A50" s="1">
        <f>MATCH(B50,'20,08'!B:B,0)</f>
        <v>71</v>
      </c>
      <c r="B50" s="1" t="str">
        <f t="shared" si="0"/>
        <v>9105826969</v>
      </c>
      <c r="C50" s="1" t="s">
        <v>306</v>
      </c>
      <c r="D50" s="1" t="s">
        <v>23</v>
      </c>
      <c r="E50" s="1" t="s">
        <v>24</v>
      </c>
      <c r="F50" s="1" t="s">
        <v>25</v>
      </c>
      <c r="G50" s="1" t="s">
        <v>307</v>
      </c>
      <c r="H50" s="1" t="s">
        <v>27</v>
      </c>
      <c r="I50" s="1" t="s">
        <v>28</v>
      </c>
      <c r="J50" s="1" t="s">
        <v>308</v>
      </c>
      <c r="K50" s="1" t="s">
        <v>309</v>
      </c>
      <c r="L50" s="10">
        <v>361310</v>
      </c>
      <c r="M50" s="1" t="s">
        <v>299</v>
      </c>
      <c r="N50" s="1" t="s">
        <v>300</v>
      </c>
      <c r="O50" s="1" t="s">
        <v>301</v>
      </c>
      <c r="P50" s="1" t="s">
        <v>34</v>
      </c>
      <c r="Q50" s="1" t="s">
        <v>35</v>
      </c>
      <c r="R50" s="1" t="s">
        <v>35</v>
      </c>
      <c r="S50" s="1" t="s">
        <v>35</v>
      </c>
      <c r="T50" s="1" t="s">
        <v>36</v>
      </c>
      <c r="U50" s="1" t="s">
        <v>37</v>
      </c>
      <c r="V50" s="1" t="s">
        <v>38</v>
      </c>
      <c r="W50" s="1" t="s">
        <v>39</v>
      </c>
      <c r="X50" s="1" t="s">
        <v>40</v>
      </c>
      <c r="Y50" s="1" t="s">
        <v>35</v>
      </c>
      <c r="Z50" s="1" t="s">
        <v>35</v>
      </c>
      <c r="AA50" s="1" t="s">
        <v>35</v>
      </c>
      <c r="AB50" s="1" t="s">
        <v>310</v>
      </c>
      <c r="AC50" s="1" t="s">
        <v>35</v>
      </c>
      <c r="AD50" s="1" t="s">
        <v>35</v>
      </c>
    </row>
    <row r="51" spans="1:30">
      <c r="A51" s="1">
        <f>MATCH(B51,'20,08'!B:B,0)</f>
        <v>73</v>
      </c>
      <c r="B51" s="1" t="str">
        <f t="shared" si="0"/>
        <v>9105827864</v>
      </c>
      <c r="C51" s="1" t="s">
        <v>311</v>
      </c>
      <c r="D51" s="1" t="s">
        <v>23</v>
      </c>
      <c r="E51" s="1" t="s">
        <v>24</v>
      </c>
      <c r="F51" s="1" t="s">
        <v>25</v>
      </c>
      <c r="G51" s="1" t="s">
        <v>312</v>
      </c>
      <c r="H51" s="1" t="s">
        <v>27</v>
      </c>
      <c r="I51" s="1" t="s">
        <v>28</v>
      </c>
      <c r="J51" s="1" t="s">
        <v>135</v>
      </c>
      <c r="K51" s="1" t="s">
        <v>136</v>
      </c>
      <c r="L51" s="10">
        <v>239885</v>
      </c>
      <c r="M51" s="1" t="s">
        <v>76</v>
      </c>
      <c r="N51" s="1" t="s">
        <v>77</v>
      </c>
      <c r="O51" s="1" t="s">
        <v>78</v>
      </c>
      <c r="P51" s="1" t="s">
        <v>35</v>
      </c>
      <c r="Q51" s="1" t="s">
        <v>35</v>
      </c>
      <c r="R51" s="1" t="s">
        <v>35</v>
      </c>
      <c r="S51" s="1" t="s">
        <v>35</v>
      </c>
      <c r="T51" s="1" t="s">
        <v>36</v>
      </c>
      <c r="U51" s="1" t="s">
        <v>37</v>
      </c>
      <c r="V51" s="1" t="s">
        <v>38</v>
      </c>
      <c r="W51" s="1" t="s">
        <v>39</v>
      </c>
      <c r="X51" s="1" t="s">
        <v>40</v>
      </c>
      <c r="Y51" s="1" t="s">
        <v>35</v>
      </c>
      <c r="Z51" s="1" t="s">
        <v>35</v>
      </c>
      <c r="AA51" s="1" t="s">
        <v>35</v>
      </c>
      <c r="AB51" s="1" t="s">
        <v>313</v>
      </c>
      <c r="AC51" s="1" t="s">
        <v>35</v>
      </c>
      <c r="AD51" s="1" t="s">
        <v>35</v>
      </c>
    </row>
    <row r="52" spans="1:30">
      <c r="A52" s="1">
        <f>MATCH(B52,'20,08'!B:B,0)</f>
        <v>74</v>
      </c>
      <c r="B52" s="1" t="str">
        <f t="shared" si="0"/>
        <v>9105827396</v>
      </c>
      <c r="C52" s="1" t="s">
        <v>314</v>
      </c>
      <c r="D52" s="1" t="s">
        <v>23</v>
      </c>
      <c r="E52" s="1" t="s">
        <v>24</v>
      </c>
      <c r="F52" s="1" t="s">
        <v>25</v>
      </c>
      <c r="G52" s="1" t="s">
        <v>315</v>
      </c>
      <c r="H52" s="1" t="s">
        <v>27</v>
      </c>
      <c r="I52" s="1" t="s">
        <v>28</v>
      </c>
      <c r="J52" s="1" t="s">
        <v>237</v>
      </c>
      <c r="K52" s="1" t="s">
        <v>238</v>
      </c>
      <c r="L52" s="10">
        <v>160380</v>
      </c>
      <c r="M52" s="1" t="s">
        <v>179</v>
      </c>
      <c r="N52" s="1" t="s">
        <v>180</v>
      </c>
      <c r="O52" s="1" t="s">
        <v>181</v>
      </c>
      <c r="P52" s="1" t="s">
        <v>35</v>
      </c>
      <c r="Q52" s="1" t="s">
        <v>35</v>
      </c>
      <c r="R52" s="1" t="s">
        <v>35</v>
      </c>
      <c r="S52" s="1" t="s">
        <v>35</v>
      </c>
      <c r="T52" s="1" t="s">
        <v>36</v>
      </c>
      <c r="U52" s="1" t="s">
        <v>37</v>
      </c>
      <c r="V52" s="1" t="s">
        <v>38</v>
      </c>
      <c r="W52" s="1" t="s">
        <v>39</v>
      </c>
      <c r="X52" s="1" t="s">
        <v>40</v>
      </c>
      <c r="Y52" s="1" t="s">
        <v>35</v>
      </c>
      <c r="Z52" s="1" t="s">
        <v>35</v>
      </c>
      <c r="AA52" s="1" t="s">
        <v>35</v>
      </c>
      <c r="AB52" s="1" t="s">
        <v>316</v>
      </c>
      <c r="AC52" s="1" t="s">
        <v>35</v>
      </c>
      <c r="AD52" s="1" t="s">
        <v>35</v>
      </c>
    </row>
    <row r="53" spans="1:30">
      <c r="A53" s="1">
        <f>MATCH(B53,'20,08'!B:B,0)</f>
        <v>75</v>
      </c>
      <c r="B53" s="1" t="str">
        <f t="shared" si="0"/>
        <v>9105825292</v>
      </c>
      <c r="C53" s="1" t="s">
        <v>317</v>
      </c>
      <c r="D53" s="1" t="s">
        <v>23</v>
      </c>
      <c r="E53" s="1" t="s">
        <v>24</v>
      </c>
      <c r="F53" s="1" t="s">
        <v>25</v>
      </c>
      <c r="G53" s="1" t="s">
        <v>318</v>
      </c>
      <c r="H53" s="1" t="s">
        <v>27</v>
      </c>
      <c r="I53" s="1" t="s">
        <v>28</v>
      </c>
      <c r="J53" s="1" t="s">
        <v>93</v>
      </c>
      <c r="K53" s="1" t="s">
        <v>94</v>
      </c>
      <c r="L53" s="10">
        <v>60043</v>
      </c>
      <c r="M53" s="1" t="s">
        <v>31</v>
      </c>
      <c r="N53" s="1" t="s">
        <v>32</v>
      </c>
      <c r="O53" s="1" t="s">
        <v>33</v>
      </c>
      <c r="P53" s="1" t="s">
        <v>34</v>
      </c>
      <c r="Q53" s="1" t="s">
        <v>35</v>
      </c>
      <c r="R53" s="1" t="s">
        <v>35</v>
      </c>
      <c r="S53" s="1" t="s">
        <v>35</v>
      </c>
      <c r="T53" s="1" t="s">
        <v>36</v>
      </c>
      <c r="U53" s="1" t="s">
        <v>37</v>
      </c>
      <c r="V53" s="1" t="s">
        <v>38</v>
      </c>
      <c r="W53" s="1" t="s">
        <v>39</v>
      </c>
      <c r="X53" s="1" t="s">
        <v>40</v>
      </c>
      <c r="Y53" s="1" t="s">
        <v>35</v>
      </c>
      <c r="Z53" s="1" t="s">
        <v>35</v>
      </c>
      <c r="AA53" s="1" t="s">
        <v>35</v>
      </c>
      <c r="AB53" s="1" t="s">
        <v>319</v>
      </c>
      <c r="AC53" s="1" t="s">
        <v>35</v>
      </c>
      <c r="AD53" s="1" t="s">
        <v>35</v>
      </c>
    </row>
    <row r="54" spans="1:30">
      <c r="A54" s="1">
        <f>MATCH(B54,'20,08'!B:B,0)</f>
        <v>76</v>
      </c>
      <c r="B54" s="1" t="str">
        <f t="shared" si="0"/>
        <v>9105827476</v>
      </c>
      <c r="C54" s="1" t="s">
        <v>320</v>
      </c>
      <c r="D54" s="1" t="s">
        <v>23</v>
      </c>
      <c r="E54" s="1" t="s">
        <v>24</v>
      </c>
      <c r="F54" s="1" t="s">
        <v>25</v>
      </c>
      <c r="G54" s="1" t="s">
        <v>321</v>
      </c>
      <c r="H54" s="1" t="s">
        <v>27</v>
      </c>
      <c r="I54" s="1" t="s">
        <v>28</v>
      </c>
      <c r="J54" s="1" t="s">
        <v>322</v>
      </c>
      <c r="K54" s="1" t="s">
        <v>323</v>
      </c>
      <c r="L54" s="10">
        <v>505237</v>
      </c>
      <c r="M54" s="1" t="s">
        <v>157</v>
      </c>
      <c r="N54" s="1" t="s">
        <v>158</v>
      </c>
      <c r="O54" s="1" t="s">
        <v>159</v>
      </c>
      <c r="P54" s="1" t="s">
        <v>160</v>
      </c>
      <c r="Q54" s="1" t="s">
        <v>35</v>
      </c>
      <c r="R54" s="1" t="s">
        <v>35</v>
      </c>
      <c r="S54" s="1" t="s">
        <v>35</v>
      </c>
      <c r="T54" s="1" t="s">
        <v>36</v>
      </c>
      <c r="U54" s="1" t="s">
        <v>37</v>
      </c>
      <c r="V54" s="1" t="s">
        <v>38</v>
      </c>
      <c r="W54" s="1" t="s">
        <v>39</v>
      </c>
      <c r="X54" s="1" t="s">
        <v>40</v>
      </c>
      <c r="Y54" s="1" t="s">
        <v>35</v>
      </c>
      <c r="Z54" s="1" t="s">
        <v>35</v>
      </c>
      <c r="AA54" s="1" t="s">
        <v>35</v>
      </c>
      <c r="AB54" s="1" t="s">
        <v>324</v>
      </c>
      <c r="AC54" s="1" t="s">
        <v>35</v>
      </c>
      <c r="AD54" s="1" t="s">
        <v>35</v>
      </c>
    </row>
    <row r="55" spans="1:30">
      <c r="A55" s="1">
        <f>MATCH(B55,'20,08'!B:B,0)</f>
        <v>81</v>
      </c>
      <c r="B55" s="1" t="str">
        <f t="shared" si="0"/>
        <v>9105829741</v>
      </c>
      <c r="C55" s="1" t="s">
        <v>325</v>
      </c>
      <c r="D55" s="1" t="s">
        <v>23</v>
      </c>
      <c r="E55" s="1" t="s">
        <v>24</v>
      </c>
      <c r="F55" s="1" t="s">
        <v>25</v>
      </c>
      <c r="G55" s="1" t="s">
        <v>326</v>
      </c>
      <c r="H55" s="1" t="s">
        <v>27</v>
      </c>
      <c r="I55" s="1" t="s">
        <v>28</v>
      </c>
      <c r="J55" s="1" t="s">
        <v>140</v>
      </c>
      <c r="K55" s="1" t="s">
        <v>141</v>
      </c>
      <c r="L55" s="10">
        <v>119943</v>
      </c>
      <c r="M55" s="1" t="s">
        <v>31</v>
      </c>
      <c r="N55" s="1" t="s">
        <v>32</v>
      </c>
      <c r="O55" s="1" t="s">
        <v>33</v>
      </c>
      <c r="P55" s="1" t="s">
        <v>34</v>
      </c>
      <c r="Q55" s="1" t="s">
        <v>35</v>
      </c>
      <c r="R55" s="1" t="s">
        <v>35</v>
      </c>
      <c r="S55" s="1" t="s">
        <v>35</v>
      </c>
      <c r="T55" s="1" t="s">
        <v>36</v>
      </c>
      <c r="U55" s="1" t="s">
        <v>37</v>
      </c>
      <c r="V55" s="1" t="s">
        <v>38</v>
      </c>
      <c r="W55" s="1" t="s">
        <v>39</v>
      </c>
      <c r="X55" s="1" t="s">
        <v>40</v>
      </c>
      <c r="Y55" s="1" t="s">
        <v>35</v>
      </c>
      <c r="Z55" s="1" t="s">
        <v>35</v>
      </c>
      <c r="AA55" s="1" t="s">
        <v>35</v>
      </c>
      <c r="AB55" s="1" t="s">
        <v>327</v>
      </c>
      <c r="AC55" s="1" t="s">
        <v>35</v>
      </c>
      <c r="AD55" s="1" t="s">
        <v>35</v>
      </c>
    </row>
    <row r="56" spans="1:30">
      <c r="A56" s="1">
        <f>MATCH(B56,'20,08'!B:B,0)</f>
        <v>82</v>
      </c>
      <c r="B56" s="1" t="str">
        <f t="shared" si="0"/>
        <v>9105827490</v>
      </c>
      <c r="C56" s="1" t="s">
        <v>328</v>
      </c>
      <c r="D56" s="1" t="s">
        <v>23</v>
      </c>
      <c r="E56" s="1" t="s">
        <v>24</v>
      </c>
      <c r="F56" s="1" t="s">
        <v>25</v>
      </c>
      <c r="G56" s="1" t="s">
        <v>329</v>
      </c>
      <c r="H56" s="1" t="s">
        <v>27</v>
      </c>
      <c r="I56" s="1" t="s">
        <v>28</v>
      </c>
      <c r="J56" s="1" t="s">
        <v>330</v>
      </c>
      <c r="K56" s="1" t="s">
        <v>331</v>
      </c>
      <c r="L56" s="10">
        <v>867379</v>
      </c>
      <c r="M56" s="1" t="s">
        <v>157</v>
      </c>
      <c r="N56" s="1" t="s">
        <v>158</v>
      </c>
      <c r="O56" s="1" t="s">
        <v>159</v>
      </c>
      <c r="P56" s="1" t="s">
        <v>160</v>
      </c>
      <c r="Q56" s="1" t="s">
        <v>35</v>
      </c>
      <c r="R56" s="1" t="s">
        <v>35</v>
      </c>
      <c r="S56" s="1" t="s">
        <v>35</v>
      </c>
      <c r="T56" s="1" t="s">
        <v>36</v>
      </c>
      <c r="U56" s="1" t="s">
        <v>37</v>
      </c>
      <c r="V56" s="1" t="s">
        <v>38</v>
      </c>
      <c r="W56" s="1" t="s">
        <v>39</v>
      </c>
      <c r="X56" s="1" t="s">
        <v>40</v>
      </c>
      <c r="Y56" s="1" t="s">
        <v>35</v>
      </c>
      <c r="Z56" s="1" t="s">
        <v>35</v>
      </c>
      <c r="AA56" s="1" t="s">
        <v>35</v>
      </c>
      <c r="AB56" s="1" t="s">
        <v>332</v>
      </c>
      <c r="AC56" s="1" t="s">
        <v>35</v>
      </c>
      <c r="AD56" s="1" t="s">
        <v>35</v>
      </c>
    </row>
    <row r="57" spans="1:30">
      <c r="A57" s="1">
        <f>MATCH(B57,'20,08'!B:B,0)</f>
        <v>89</v>
      </c>
      <c r="B57" s="1" t="str">
        <f t="shared" si="0"/>
        <v>9105828958</v>
      </c>
      <c r="C57" s="1" t="s">
        <v>333</v>
      </c>
      <c r="D57" s="1" t="s">
        <v>23</v>
      </c>
      <c r="E57" s="1" t="s">
        <v>24</v>
      </c>
      <c r="F57" s="1" t="s">
        <v>25</v>
      </c>
      <c r="G57" s="1" t="s">
        <v>334</v>
      </c>
      <c r="H57" s="1" t="s">
        <v>27</v>
      </c>
      <c r="I57" s="1" t="s">
        <v>28</v>
      </c>
      <c r="J57" s="1" t="s">
        <v>335</v>
      </c>
      <c r="K57" s="1" t="s">
        <v>336</v>
      </c>
      <c r="L57" s="10">
        <v>518439</v>
      </c>
      <c r="M57" s="1" t="s">
        <v>87</v>
      </c>
      <c r="N57" s="1" t="s">
        <v>88</v>
      </c>
      <c r="O57" s="1" t="s">
        <v>89</v>
      </c>
      <c r="P57" s="1" t="s">
        <v>34</v>
      </c>
      <c r="Q57" s="1" t="s">
        <v>35</v>
      </c>
      <c r="R57" s="1" t="s">
        <v>35</v>
      </c>
      <c r="S57" s="1" t="s">
        <v>35</v>
      </c>
      <c r="T57" s="1" t="s">
        <v>36</v>
      </c>
      <c r="U57" s="1" t="s">
        <v>37</v>
      </c>
      <c r="V57" s="1" t="s">
        <v>38</v>
      </c>
      <c r="W57" s="1" t="s">
        <v>39</v>
      </c>
      <c r="X57" s="1" t="s">
        <v>40</v>
      </c>
      <c r="Y57" s="1" t="s">
        <v>35</v>
      </c>
      <c r="Z57" s="1" t="s">
        <v>35</v>
      </c>
      <c r="AA57" s="1" t="s">
        <v>35</v>
      </c>
      <c r="AB57" s="1" t="s">
        <v>337</v>
      </c>
      <c r="AC57" s="1" t="s">
        <v>35</v>
      </c>
      <c r="AD57" s="1" t="s">
        <v>35</v>
      </c>
    </row>
    <row r="58" spans="1:30">
      <c r="A58" s="1">
        <f>MATCH(B58,'20,08'!B:B,0)</f>
        <v>91</v>
      </c>
      <c r="B58" s="1" t="str">
        <f t="shared" si="0"/>
        <v>9105824774</v>
      </c>
      <c r="C58" s="1" t="s">
        <v>338</v>
      </c>
      <c r="D58" s="1" t="s">
        <v>23</v>
      </c>
      <c r="E58" s="1" t="s">
        <v>24</v>
      </c>
      <c r="F58" s="1" t="s">
        <v>25</v>
      </c>
      <c r="G58" s="1" t="s">
        <v>339</v>
      </c>
      <c r="H58" s="1" t="s">
        <v>27</v>
      </c>
      <c r="I58" s="1" t="s">
        <v>28</v>
      </c>
      <c r="J58" s="1" t="s">
        <v>340</v>
      </c>
      <c r="K58" s="1" t="s">
        <v>341</v>
      </c>
      <c r="L58" s="10">
        <v>2742348</v>
      </c>
      <c r="M58" s="1" t="s">
        <v>118</v>
      </c>
      <c r="N58" s="1" t="s">
        <v>119</v>
      </c>
      <c r="O58" s="1" t="s">
        <v>120</v>
      </c>
      <c r="P58" s="1" t="s">
        <v>35</v>
      </c>
      <c r="Q58" s="1" t="s">
        <v>35</v>
      </c>
      <c r="R58" s="1" t="s">
        <v>35</v>
      </c>
      <c r="S58" s="1" t="s">
        <v>35</v>
      </c>
      <c r="T58" s="1" t="s">
        <v>36</v>
      </c>
      <c r="U58" s="1" t="s">
        <v>37</v>
      </c>
      <c r="V58" s="1" t="s">
        <v>38</v>
      </c>
      <c r="W58" s="1" t="s">
        <v>39</v>
      </c>
      <c r="X58" s="1" t="s">
        <v>40</v>
      </c>
      <c r="Y58" s="1" t="s">
        <v>35</v>
      </c>
      <c r="Z58" s="1" t="s">
        <v>35</v>
      </c>
      <c r="AA58" s="1" t="s">
        <v>35</v>
      </c>
      <c r="AB58" s="1" t="s">
        <v>342</v>
      </c>
      <c r="AC58" s="1" t="s">
        <v>35</v>
      </c>
      <c r="AD58" s="1" t="s">
        <v>35</v>
      </c>
    </row>
    <row r="59" spans="1:30">
      <c r="A59" s="1">
        <f>MATCH(B59,'20,08'!B:B,0)</f>
        <v>98</v>
      </c>
      <c r="B59" s="1" t="str">
        <f t="shared" si="0"/>
        <v>9105824925</v>
      </c>
      <c r="C59" s="1" t="s">
        <v>343</v>
      </c>
      <c r="D59" s="1" t="s">
        <v>23</v>
      </c>
      <c r="E59" s="1" t="s">
        <v>24</v>
      </c>
      <c r="F59" s="1" t="s">
        <v>25</v>
      </c>
      <c r="G59" s="1" t="s">
        <v>344</v>
      </c>
      <c r="H59" s="1" t="s">
        <v>27</v>
      </c>
      <c r="I59" s="1" t="s">
        <v>28</v>
      </c>
      <c r="J59" s="1" t="s">
        <v>140</v>
      </c>
      <c r="K59" s="1" t="s">
        <v>141</v>
      </c>
      <c r="L59" s="10">
        <v>119943</v>
      </c>
      <c r="M59" s="1" t="s">
        <v>118</v>
      </c>
      <c r="N59" s="1" t="s">
        <v>119</v>
      </c>
      <c r="O59" s="1" t="s">
        <v>120</v>
      </c>
      <c r="P59" s="1" t="s">
        <v>35</v>
      </c>
      <c r="Q59" s="1" t="s">
        <v>35</v>
      </c>
      <c r="R59" s="1" t="s">
        <v>35</v>
      </c>
      <c r="S59" s="1" t="s">
        <v>35</v>
      </c>
      <c r="T59" s="1" t="s">
        <v>36</v>
      </c>
      <c r="U59" s="1" t="s">
        <v>37</v>
      </c>
      <c r="V59" s="1" t="s">
        <v>38</v>
      </c>
      <c r="W59" s="1" t="s">
        <v>39</v>
      </c>
      <c r="X59" s="1" t="s">
        <v>40</v>
      </c>
      <c r="Y59" s="1" t="s">
        <v>35</v>
      </c>
      <c r="Z59" s="1" t="s">
        <v>35</v>
      </c>
      <c r="AA59" s="1" t="s">
        <v>35</v>
      </c>
      <c r="AB59" s="1" t="s">
        <v>345</v>
      </c>
      <c r="AC59" s="1" t="s">
        <v>35</v>
      </c>
      <c r="AD59" s="1" t="s">
        <v>35</v>
      </c>
    </row>
    <row r="60" spans="1:30">
      <c r="A60" s="1">
        <f>MATCH(B60,'20,08'!B:B,0)</f>
        <v>99</v>
      </c>
      <c r="B60" s="1" t="str">
        <f t="shared" si="0"/>
        <v>9105829122</v>
      </c>
      <c r="C60" s="1" t="s">
        <v>346</v>
      </c>
      <c r="D60" s="1" t="s">
        <v>23</v>
      </c>
      <c r="E60" s="1" t="s">
        <v>24</v>
      </c>
      <c r="F60" s="1" t="s">
        <v>25</v>
      </c>
      <c r="G60" s="1" t="s">
        <v>347</v>
      </c>
      <c r="H60" s="1" t="s">
        <v>27</v>
      </c>
      <c r="I60" s="1" t="s">
        <v>28</v>
      </c>
      <c r="J60" s="1" t="s">
        <v>53</v>
      </c>
      <c r="K60" s="1" t="s">
        <v>54</v>
      </c>
      <c r="L60" s="10">
        <v>49680</v>
      </c>
      <c r="M60" s="1" t="s">
        <v>87</v>
      </c>
      <c r="N60" s="1" t="s">
        <v>88</v>
      </c>
      <c r="O60" s="1" t="s">
        <v>89</v>
      </c>
      <c r="P60" s="1" t="s">
        <v>34</v>
      </c>
      <c r="Q60" s="1" t="s">
        <v>35</v>
      </c>
      <c r="R60" s="1" t="s">
        <v>35</v>
      </c>
      <c r="S60" s="1" t="s">
        <v>35</v>
      </c>
      <c r="T60" s="1" t="s">
        <v>36</v>
      </c>
      <c r="U60" s="1" t="s">
        <v>37</v>
      </c>
      <c r="V60" s="1" t="s">
        <v>38</v>
      </c>
      <c r="W60" s="1" t="s">
        <v>39</v>
      </c>
      <c r="X60" s="1" t="s">
        <v>40</v>
      </c>
      <c r="Y60" s="1" t="s">
        <v>35</v>
      </c>
      <c r="Z60" s="1" t="s">
        <v>35</v>
      </c>
      <c r="AA60" s="1" t="s">
        <v>35</v>
      </c>
      <c r="AB60" s="1" t="s">
        <v>348</v>
      </c>
      <c r="AC60" s="1" t="s">
        <v>35</v>
      </c>
      <c r="AD60" s="1" t="s">
        <v>35</v>
      </c>
    </row>
    <row r="61" spans="1:30">
      <c r="A61" s="1">
        <f>MATCH(B61,'20,08'!B:B,0)</f>
        <v>100</v>
      </c>
      <c r="B61" s="1" t="str">
        <f t="shared" si="0"/>
        <v>9105829156</v>
      </c>
      <c r="C61" s="1" t="s">
        <v>349</v>
      </c>
      <c r="D61" s="1" t="s">
        <v>23</v>
      </c>
      <c r="E61" s="1" t="s">
        <v>24</v>
      </c>
      <c r="F61" s="1" t="s">
        <v>25</v>
      </c>
      <c r="G61" s="1" t="s">
        <v>350</v>
      </c>
      <c r="H61" s="1" t="s">
        <v>27</v>
      </c>
      <c r="I61" s="1" t="s">
        <v>28</v>
      </c>
      <c r="J61" s="1" t="s">
        <v>140</v>
      </c>
      <c r="K61" s="1" t="s">
        <v>141</v>
      </c>
      <c r="L61" s="10">
        <v>119943</v>
      </c>
      <c r="M61" s="1" t="s">
        <v>87</v>
      </c>
      <c r="N61" s="1" t="s">
        <v>88</v>
      </c>
      <c r="O61" s="1" t="s">
        <v>89</v>
      </c>
      <c r="P61" s="1" t="s">
        <v>34</v>
      </c>
      <c r="Q61" s="1" t="s">
        <v>35</v>
      </c>
      <c r="R61" s="1" t="s">
        <v>35</v>
      </c>
      <c r="S61" s="1" t="s">
        <v>35</v>
      </c>
      <c r="T61" s="1" t="s">
        <v>36</v>
      </c>
      <c r="U61" s="1" t="s">
        <v>37</v>
      </c>
      <c r="V61" s="1" t="s">
        <v>38</v>
      </c>
      <c r="W61" s="1" t="s">
        <v>39</v>
      </c>
      <c r="X61" s="1" t="s">
        <v>40</v>
      </c>
      <c r="Y61" s="1" t="s">
        <v>35</v>
      </c>
      <c r="Z61" s="1" t="s">
        <v>35</v>
      </c>
      <c r="AA61" s="1" t="s">
        <v>35</v>
      </c>
      <c r="AB61" s="1" t="s">
        <v>351</v>
      </c>
      <c r="AC61" s="1" t="s">
        <v>35</v>
      </c>
      <c r="AD61" s="1" t="s">
        <v>35</v>
      </c>
    </row>
    <row r="62" spans="1:30">
      <c r="A62" s="1">
        <f>MATCH(B62,'20,08'!B:B,0)</f>
        <v>101</v>
      </c>
      <c r="B62" s="1" t="str">
        <f t="shared" si="0"/>
        <v>9105826650</v>
      </c>
      <c r="C62" s="1" t="s">
        <v>352</v>
      </c>
      <c r="D62" s="1" t="s">
        <v>23</v>
      </c>
      <c r="E62" s="1" t="s">
        <v>24</v>
      </c>
      <c r="F62" s="1" t="s">
        <v>25</v>
      </c>
      <c r="G62" s="1" t="s">
        <v>353</v>
      </c>
      <c r="H62" s="1" t="s">
        <v>27</v>
      </c>
      <c r="I62" s="1" t="s">
        <v>28</v>
      </c>
      <c r="J62" s="1" t="s">
        <v>354</v>
      </c>
      <c r="K62" s="1" t="s">
        <v>355</v>
      </c>
      <c r="L62" s="10">
        <v>2862070</v>
      </c>
      <c r="M62" s="1" t="s">
        <v>157</v>
      </c>
      <c r="N62" s="1" t="s">
        <v>158</v>
      </c>
      <c r="O62" s="1" t="s">
        <v>159</v>
      </c>
      <c r="P62" s="1" t="s">
        <v>160</v>
      </c>
      <c r="Q62" s="1" t="s">
        <v>35</v>
      </c>
      <c r="R62" s="1" t="s">
        <v>35</v>
      </c>
      <c r="S62" s="1" t="s">
        <v>35</v>
      </c>
      <c r="T62" s="1" t="s">
        <v>36</v>
      </c>
      <c r="U62" s="1" t="s">
        <v>37</v>
      </c>
      <c r="V62" s="1" t="s">
        <v>38</v>
      </c>
      <c r="W62" s="1" t="s">
        <v>39</v>
      </c>
      <c r="X62" s="1" t="s">
        <v>40</v>
      </c>
      <c r="Y62" s="1" t="s">
        <v>35</v>
      </c>
      <c r="Z62" s="1" t="s">
        <v>35</v>
      </c>
      <c r="AA62" s="1" t="s">
        <v>35</v>
      </c>
      <c r="AB62" s="1" t="s">
        <v>356</v>
      </c>
      <c r="AC62" s="1" t="s">
        <v>35</v>
      </c>
      <c r="AD62" s="1" t="s">
        <v>35</v>
      </c>
    </row>
    <row r="63" spans="1:30">
      <c r="A63" s="1">
        <f>MATCH(B63,'20,08'!B:B,0)</f>
        <v>109</v>
      </c>
      <c r="B63" s="1" t="str">
        <f t="shared" si="0"/>
        <v>9105824701</v>
      </c>
      <c r="C63" s="1" t="s">
        <v>357</v>
      </c>
      <c r="D63" s="1" t="s">
        <v>23</v>
      </c>
      <c r="E63" s="1" t="s">
        <v>24</v>
      </c>
      <c r="F63" s="1" t="s">
        <v>25</v>
      </c>
      <c r="G63" s="1" t="s">
        <v>358</v>
      </c>
      <c r="H63" s="1" t="s">
        <v>27</v>
      </c>
      <c r="I63" s="1" t="s">
        <v>28</v>
      </c>
      <c r="J63" s="1" t="s">
        <v>215</v>
      </c>
      <c r="K63" s="1" t="s">
        <v>216</v>
      </c>
      <c r="L63" s="10">
        <v>80190</v>
      </c>
      <c r="M63" s="1" t="s">
        <v>359</v>
      </c>
      <c r="N63" s="1" t="s">
        <v>360</v>
      </c>
      <c r="O63" s="1" t="s">
        <v>361</v>
      </c>
      <c r="P63" s="1" t="s">
        <v>35</v>
      </c>
      <c r="Q63" s="1" t="s">
        <v>35</v>
      </c>
      <c r="R63" s="1" t="s">
        <v>35</v>
      </c>
      <c r="S63" s="1" t="s">
        <v>35</v>
      </c>
      <c r="T63" s="1" t="s">
        <v>36</v>
      </c>
      <c r="U63" s="1" t="s">
        <v>37</v>
      </c>
      <c r="V63" s="1" t="s">
        <v>38</v>
      </c>
      <c r="W63" s="1" t="s">
        <v>39</v>
      </c>
      <c r="X63" s="1" t="s">
        <v>40</v>
      </c>
      <c r="Y63" s="1" t="s">
        <v>35</v>
      </c>
      <c r="Z63" s="1" t="s">
        <v>35</v>
      </c>
      <c r="AA63" s="1" t="s">
        <v>35</v>
      </c>
      <c r="AB63" s="1" t="s">
        <v>362</v>
      </c>
      <c r="AC63" s="1" t="s">
        <v>35</v>
      </c>
      <c r="AD63" s="1" t="s">
        <v>35</v>
      </c>
    </row>
    <row r="64" spans="1:30">
      <c r="A64" s="1">
        <f>MATCH(B64,'20,08'!B:B,0)</f>
        <v>110</v>
      </c>
      <c r="B64" s="1" t="str">
        <f t="shared" si="0"/>
        <v>9105829498</v>
      </c>
      <c r="C64" s="1" t="s">
        <v>363</v>
      </c>
      <c r="D64" s="1" t="s">
        <v>23</v>
      </c>
      <c r="E64" s="1" t="s">
        <v>24</v>
      </c>
      <c r="F64" s="1" t="s">
        <v>25</v>
      </c>
      <c r="G64" s="1" t="s">
        <v>364</v>
      </c>
      <c r="H64" s="1" t="s">
        <v>27</v>
      </c>
      <c r="I64" s="1" t="s">
        <v>28</v>
      </c>
      <c r="J64" s="1" t="s">
        <v>140</v>
      </c>
      <c r="K64" s="1" t="s">
        <v>141</v>
      </c>
      <c r="L64" s="10">
        <v>119943</v>
      </c>
      <c r="M64" s="1" t="s">
        <v>87</v>
      </c>
      <c r="N64" s="1" t="s">
        <v>88</v>
      </c>
      <c r="O64" s="1" t="s">
        <v>89</v>
      </c>
      <c r="P64" s="1" t="s">
        <v>34</v>
      </c>
      <c r="Q64" s="1" t="s">
        <v>35</v>
      </c>
      <c r="R64" s="1" t="s">
        <v>35</v>
      </c>
      <c r="S64" s="1" t="s">
        <v>35</v>
      </c>
      <c r="T64" s="1" t="s">
        <v>36</v>
      </c>
      <c r="U64" s="1" t="s">
        <v>37</v>
      </c>
      <c r="V64" s="1" t="s">
        <v>38</v>
      </c>
      <c r="W64" s="1" t="s">
        <v>39</v>
      </c>
      <c r="X64" s="1" t="s">
        <v>40</v>
      </c>
      <c r="Y64" s="1" t="s">
        <v>35</v>
      </c>
      <c r="Z64" s="1" t="s">
        <v>35</v>
      </c>
      <c r="AA64" s="1" t="s">
        <v>35</v>
      </c>
      <c r="AB64" s="1" t="s">
        <v>365</v>
      </c>
      <c r="AC64" s="1" t="s">
        <v>35</v>
      </c>
      <c r="AD64" s="1" t="s">
        <v>35</v>
      </c>
    </row>
    <row r="65" spans="1:30">
      <c r="A65" s="1">
        <f>MATCH(B65,'20,08'!B:B,0)</f>
        <v>111</v>
      </c>
      <c r="B65" s="1" t="str">
        <f t="shared" si="0"/>
        <v>9105828116</v>
      </c>
      <c r="C65" s="1" t="s">
        <v>366</v>
      </c>
      <c r="D65" s="1" t="s">
        <v>23</v>
      </c>
      <c r="E65" s="1" t="s">
        <v>24</v>
      </c>
      <c r="F65" s="1" t="s">
        <v>25</v>
      </c>
      <c r="G65" s="1" t="s">
        <v>367</v>
      </c>
      <c r="H65" s="1" t="s">
        <v>27</v>
      </c>
      <c r="I65" s="1" t="s">
        <v>28</v>
      </c>
      <c r="J65" s="1" t="s">
        <v>368</v>
      </c>
      <c r="K65" s="1" t="s">
        <v>369</v>
      </c>
      <c r="L65" s="10">
        <v>99360</v>
      </c>
      <c r="M65" s="1" t="s">
        <v>109</v>
      </c>
      <c r="N65" s="1" t="s">
        <v>110</v>
      </c>
      <c r="O65" s="1" t="s">
        <v>111</v>
      </c>
      <c r="P65" s="1" t="s">
        <v>112</v>
      </c>
      <c r="Q65" s="1" t="s">
        <v>35</v>
      </c>
      <c r="R65" s="1" t="s">
        <v>35</v>
      </c>
      <c r="S65" s="1" t="s">
        <v>35</v>
      </c>
      <c r="T65" s="1" t="s">
        <v>36</v>
      </c>
      <c r="U65" s="1" t="s">
        <v>37</v>
      </c>
      <c r="V65" s="1" t="s">
        <v>38</v>
      </c>
      <c r="W65" s="1" t="s">
        <v>39</v>
      </c>
      <c r="X65" s="1" t="s">
        <v>40</v>
      </c>
      <c r="Y65" s="1" t="s">
        <v>35</v>
      </c>
      <c r="Z65" s="1" t="s">
        <v>35</v>
      </c>
      <c r="AA65" s="1" t="s">
        <v>35</v>
      </c>
      <c r="AB65" s="1" t="s">
        <v>370</v>
      </c>
      <c r="AC65" s="1" t="s">
        <v>35</v>
      </c>
      <c r="AD65" s="1" t="s">
        <v>35</v>
      </c>
    </row>
    <row r="66" spans="1:30">
      <c r="A66" s="1">
        <f>MATCH(B66,'20,08'!B:B,0)</f>
        <v>112</v>
      </c>
      <c r="B66" s="1" t="str">
        <f t="shared" si="0"/>
        <v>9105826668</v>
      </c>
      <c r="C66" s="1" t="s">
        <v>371</v>
      </c>
      <c r="D66" s="1" t="s">
        <v>23</v>
      </c>
      <c r="E66" s="1" t="s">
        <v>24</v>
      </c>
      <c r="F66" s="1" t="s">
        <v>25</v>
      </c>
      <c r="G66" s="1" t="s">
        <v>372</v>
      </c>
      <c r="H66" s="1" t="s">
        <v>27</v>
      </c>
      <c r="I66" s="1" t="s">
        <v>28</v>
      </c>
      <c r="J66" s="1" t="s">
        <v>66</v>
      </c>
      <c r="K66" s="1" t="s">
        <v>67</v>
      </c>
      <c r="L66" s="10">
        <v>54197</v>
      </c>
      <c r="M66" s="1" t="s">
        <v>373</v>
      </c>
      <c r="N66" s="1" t="s">
        <v>374</v>
      </c>
      <c r="O66" s="1" t="s">
        <v>375</v>
      </c>
      <c r="P66" s="1" t="s">
        <v>35</v>
      </c>
      <c r="Q66" s="1" t="s">
        <v>35</v>
      </c>
      <c r="R66" s="1" t="s">
        <v>35</v>
      </c>
      <c r="S66" s="1" t="s">
        <v>35</v>
      </c>
      <c r="T66" s="1" t="s">
        <v>36</v>
      </c>
      <c r="U66" s="1" t="s">
        <v>37</v>
      </c>
      <c r="V66" s="1" t="s">
        <v>38</v>
      </c>
      <c r="W66" s="1" t="s">
        <v>39</v>
      </c>
      <c r="X66" s="1" t="s">
        <v>40</v>
      </c>
      <c r="Y66" s="1" t="s">
        <v>35</v>
      </c>
      <c r="Z66" s="1" t="s">
        <v>35</v>
      </c>
      <c r="AA66" s="1" t="s">
        <v>35</v>
      </c>
      <c r="AB66" s="1" t="s">
        <v>376</v>
      </c>
      <c r="AC66" s="1" t="s">
        <v>35</v>
      </c>
      <c r="AD66" s="1" t="s">
        <v>35</v>
      </c>
    </row>
    <row r="67" spans="1:30">
      <c r="A67" s="1">
        <f>MATCH(B67,'20,08'!B:B,0)</f>
        <v>113</v>
      </c>
      <c r="B67" s="1" t="str">
        <f t="shared" ref="B67:B130" si="1">RIGHT(AB67,10)</f>
        <v>9105829712</v>
      </c>
      <c r="C67" s="1" t="s">
        <v>377</v>
      </c>
      <c r="D67" s="1" t="s">
        <v>23</v>
      </c>
      <c r="E67" s="1" t="s">
        <v>24</v>
      </c>
      <c r="F67" s="1" t="s">
        <v>25</v>
      </c>
      <c r="G67" s="1" t="s">
        <v>378</v>
      </c>
      <c r="H67" s="1" t="s">
        <v>27</v>
      </c>
      <c r="I67" s="1" t="s">
        <v>28</v>
      </c>
      <c r="J67" s="1" t="s">
        <v>379</v>
      </c>
      <c r="K67" s="1" t="s">
        <v>380</v>
      </c>
      <c r="L67" s="10">
        <v>647424</v>
      </c>
      <c r="M67" s="1" t="s">
        <v>157</v>
      </c>
      <c r="N67" s="1" t="s">
        <v>158</v>
      </c>
      <c r="O67" s="1" t="s">
        <v>159</v>
      </c>
      <c r="P67" s="1" t="s">
        <v>160</v>
      </c>
      <c r="Q67" s="1" t="s">
        <v>35</v>
      </c>
      <c r="R67" s="1" t="s">
        <v>35</v>
      </c>
      <c r="S67" s="1" t="s">
        <v>35</v>
      </c>
      <c r="T67" s="1" t="s">
        <v>36</v>
      </c>
      <c r="U67" s="1" t="s">
        <v>37</v>
      </c>
      <c r="V67" s="1" t="s">
        <v>38</v>
      </c>
      <c r="W67" s="1" t="s">
        <v>39</v>
      </c>
      <c r="X67" s="1" t="s">
        <v>40</v>
      </c>
      <c r="Y67" s="1" t="s">
        <v>35</v>
      </c>
      <c r="Z67" s="1" t="s">
        <v>35</v>
      </c>
      <c r="AA67" s="1" t="s">
        <v>35</v>
      </c>
      <c r="AB67" s="1" t="s">
        <v>381</v>
      </c>
      <c r="AC67" s="1" t="s">
        <v>35</v>
      </c>
      <c r="AD67" s="1" t="s">
        <v>35</v>
      </c>
    </row>
    <row r="68" spans="1:30">
      <c r="A68" s="1">
        <f>MATCH(B68,'20,08'!B:B,0)</f>
        <v>116</v>
      </c>
      <c r="B68" s="1" t="str">
        <f t="shared" si="1"/>
        <v>9105828096</v>
      </c>
      <c r="C68" s="1" t="s">
        <v>382</v>
      </c>
      <c r="D68" s="1" t="s">
        <v>23</v>
      </c>
      <c r="E68" s="1" t="s">
        <v>24</v>
      </c>
      <c r="F68" s="1" t="s">
        <v>25</v>
      </c>
      <c r="G68" s="1" t="s">
        <v>383</v>
      </c>
      <c r="H68" s="1" t="s">
        <v>27</v>
      </c>
      <c r="I68" s="1" t="s">
        <v>28</v>
      </c>
      <c r="J68" s="1" t="s">
        <v>384</v>
      </c>
      <c r="K68" s="1" t="s">
        <v>385</v>
      </c>
      <c r="L68" s="10">
        <v>200275</v>
      </c>
      <c r="M68" s="1" t="s">
        <v>76</v>
      </c>
      <c r="N68" s="1" t="s">
        <v>77</v>
      </c>
      <c r="O68" s="1" t="s">
        <v>78</v>
      </c>
      <c r="P68" s="1" t="s">
        <v>35</v>
      </c>
      <c r="Q68" s="1" t="s">
        <v>35</v>
      </c>
      <c r="R68" s="1" t="s">
        <v>35</v>
      </c>
      <c r="S68" s="1" t="s">
        <v>35</v>
      </c>
      <c r="T68" s="1" t="s">
        <v>36</v>
      </c>
      <c r="U68" s="1" t="s">
        <v>37</v>
      </c>
      <c r="V68" s="1" t="s">
        <v>38</v>
      </c>
      <c r="W68" s="1" t="s">
        <v>39</v>
      </c>
      <c r="X68" s="1" t="s">
        <v>40</v>
      </c>
      <c r="Y68" s="1" t="s">
        <v>35</v>
      </c>
      <c r="Z68" s="1" t="s">
        <v>35</v>
      </c>
      <c r="AA68" s="1" t="s">
        <v>35</v>
      </c>
      <c r="AB68" s="1" t="s">
        <v>386</v>
      </c>
      <c r="AC68" s="1" t="s">
        <v>35</v>
      </c>
      <c r="AD68" s="1" t="s">
        <v>35</v>
      </c>
    </row>
    <row r="69" spans="1:30">
      <c r="A69" s="1">
        <f>MATCH(B69,'20,08'!B:B,0)</f>
        <v>118</v>
      </c>
      <c r="B69" s="1" t="str">
        <f t="shared" si="1"/>
        <v>9105828878</v>
      </c>
      <c r="C69" s="1" t="s">
        <v>387</v>
      </c>
      <c r="D69" s="1" t="s">
        <v>23</v>
      </c>
      <c r="E69" s="1" t="s">
        <v>24</v>
      </c>
      <c r="F69" s="1" t="s">
        <v>25</v>
      </c>
      <c r="G69" s="1" t="s">
        <v>388</v>
      </c>
      <c r="H69" s="1" t="s">
        <v>27</v>
      </c>
      <c r="I69" s="1" t="s">
        <v>28</v>
      </c>
      <c r="J69" s="1" t="s">
        <v>135</v>
      </c>
      <c r="K69" s="1" t="s">
        <v>136</v>
      </c>
      <c r="L69" s="10">
        <v>239885</v>
      </c>
      <c r="M69" s="1" t="s">
        <v>76</v>
      </c>
      <c r="N69" s="1" t="s">
        <v>77</v>
      </c>
      <c r="O69" s="1" t="s">
        <v>78</v>
      </c>
      <c r="P69" s="1" t="s">
        <v>35</v>
      </c>
      <c r="Q69" s="1" t="s">
        <v>35</v>
      </c>
      <c r="R69" s="1" t="s">
        <v>35</v>
      </c>
      <c r="S69" s="1" t="s">
        <v>35</v>
      </c>
      <c r="T69" s="1" t="s">
        <v>36</v>
      </c>
      <c r="U69" s="1" t="s">
        <v>37</v>
      </c>
      <c r="V69" s="1" t="s">
        <v>38</v>
      </c>
      <c r="W69" s="1" t="s">
        <v>39</v>
      </c>
      <c r="X69" s="1" t="s">
        <v>40</v>
      </c>
      <c r="Y69" s="1" t="s">
        <v>35</v>
      </c>
      <c r="Z69" s="1" t="s">
        <v>35</v>
      </c>
      <c r="AA69" s="1" t="s">
        <v>35</v>
      </c>
      <c r="AB69" s="1" t="s">
        <v>389</v>
      </c>
      <c r="AC69" s="1" t="s">
        <v>35</v>
      </c>
      <c r="AD69" s="1" t="s">
        <v>35</v>
      </c>
    </row>
    <row r="70" spans="1:30">
      <c r="A70" s="1">
        <f>MATCH(B70,'20,08'!B:B,0)</f>
        <v>119</v>
      </c>
      <c r="B70" s="1" t="str">
        <f t="shared" si="1"/>
        <v>9105827754</v>
      </c>
      <c r="C70" s="1" t="s">
        <v>390</v>
      </c>
      <c r="D70" s="1" t="s">
        <v>23</v>
      </c>
      <c r="E70" s="1" t="s">
        <v>24</v>
      </c>
      <c r="F70" s="1" t="s">
        <v>25</v>
      </c>
      <c r="G70" s="1" t="s">
        <v>391</v>
      </c>
      <c r="H70" s="1" t="s">
        <v>27</v>
      </c>
      <c r="I70" s="1" t="s">
        <v>28</v>
      </c>
      <c r="J70" s="1" t="s">
        <v>215</v>
      </c>
      <c r="K70" s="1" t="s">
        <v>216</v>
      </c>
      <c r="L70" s="10">
        <v>80190</v>
      </c>
      <c r="M70" s="1" t="s">
        <v>299</v>
      </c>
      <c r="N70" s="1" t="s">
        <v>300</v>
      </c>
      <c r="O70" s="1" t="s">
        <v>301</v>
      </c>
      <c r="P70" s="1" t="s">
        <v>34</v>
      </c>
      <c r="Q70" s="1" t="s">
        <v>35</v>
      </c>
      <c r="R70" s="1" t="s">
        <v>35</v>
      </c>
      <c r="S70" s="1" t="s">
        <v>35</v>
      </c>
      <c r="T70" s="1" t="s">
        <v>36</v>
      </c>
      <c r="U70" s="1" t="s">
        <v>37</v>
      </c>
      <c r="V70" s="1" t="s">
        <v>38</v>
      </c>
      <c r="W70" s="1" t="s">
        <v>39</v>
      </c>
      <c r="X70" s="1" t="s">
        <v>40</v>
      </c>
      <c r="Y70" s="1" t="s">
        <v>35</v>
      </c>
      <c r="Z70" s="1" t="s">
        <v>35</v>
      </c>
      <c r="AA70" s="1" t="s">
        <v>35</v>
      </c>
      <c r="AB70" s="1" t="s">
        <v>392</v>
      </c>
      <c r="AC70" s="1" t="s">
        <v>35</v>
      </c>
      <c r="AD70" s="1" t="s">
        <v>35</v>
      </c>
    </row>
    <row r="71" spans="1:30">
      <c r="A71" s="1">
        <f>MATCH(B71,'20,08'!B:B,0)</f>
        <v>120</v>
      </c>
      <c r="B71" s="1" t="str">
        <f t="shared" si="1"/>
        <v>9105828277</v>
      </c>
      <c r="C71" s="1" t="s">
        <v>393</v>
      </c>
      <c r="D71" s="1" t="s">
        <v>23</v>
      </c>
      <c r="E71" s="1" t="s">
        <v>24</v>
      </c>
      <c r="F71" s="1" t="s">
        <v>25</v>
      </c>
      <c r="G71" s="1" t="s">
        <v>394</v>
      </c>
      <c r="H71" s="1" t="s">
        <v>27</v>
      </c>
      <c r="I71" s="1" t="s">
        <v>28</v>
      </c>
      <c r="J71" s="1" t="s">
        <v>395</v>
      </c>
      <c r="K71" s="1" t="s">
        <v>396</v>
      </c>
      <c r="L71" s="10">
        <v>355234</v>
      </c>
      <c r="M71" s="1" t="s">
        <v>157</v>
      </c>
      <c r="N71" s="1" t="s">
        <v>158</v>
      </c>
      <c r="O71" s="1" t="s">
        <v>159</v>
      </c>
      <c r="P71" s="1" t="s">
        <v>160</v>
      </c>
      <c r="Q71" s="1" t="s">
        <v>35</v>
      </c>
      <c r="R71" s="1" t="s">
        <v>35</v>
      </c>
      <c r="S71" s="1" t="s">
        <v>35</v>
      </c>
      <c r="T71" s="1" t="s">
        <v>36</v>
      </c>
      <c r="U71" s="1" t="s">
        <v>37</v>
      </c>
      <c r="V71" s="1" t="s">
        <v>38</v>
      </c>
      <c r="W71" s="1" t="s">
        <v>39</v>
      </c>
      <c r="X71" s="1" t="s">
        <v>40</v>
      </c>
      <c r="Y71" s="1" t="s">
        <v>35</v>
      </c>
      <c r="Z71" s="1" t="s">
        <v>35</v>
      </c>
      <c r="AA71" s="1" t="s">
        <v>35</v>
      </c>
      <c r="AB71" s="1" t="s">
        <v>397</v>
      </c>
      <c r="AC71" s="1" t="s">
        <v>35</v>
      </c>
      <c r="AD71" s="1" t="s">
        <v>35</v>
      </c>
    </row>
    <row r="72" spans="1:30">
      <c r="A72" s="1">
        <f>MATCH(B72,'20,08'!B:B,0)</f>
        <v>124</v>
      </c>
      <c r="B72" s="1" t="str">
        <f t="shared" si="1"/>
        <v>9105829101</v>
      </c>
      <c r="C72" s="1" t="s">
        <v>398</v>
      </c>
      <c r="D72" s="1" t="s">
        <v>23</v>
      </c>
      <c r="E72" s="1" t="s">
        <v>24</v>
      </c>
      <c r="F72" s="1" t="s">
        <v>25</v>
      </c>
      <c r="G72" s="1" t="s">
        <v>399</v>
      </c>
      <c r="H72" s="1" t="s">
        <v>27</v>
      </c>
      <c r="I72" s="1" t="s">
        <v>28</v>
      </c>
      <c r="J72" s="1" t="s">
        <v>400</v>
      </c>
      <c r="K72" s="1" t="s">
        <v>401</v>
      </c>
      <c r="L72" s="10">
        <v>348421</v>
      </c>
      <c r="M72" s="1" t="s">
        <v>76</v>
      </c>
      <c r="N72" s="1" t="s">
        <v>77</v>
      </c>
      <c r="O72" s="1" t="s">
        <v>78</v>
      </c>
      <c r="P72" s="1" t="s">
        <v>35</v>
      </c>
      <c r="Q72" s="1" t="s">
        <v>35</v>
      </c>
      <c r="R72" s="1" t="s">
        <v>35</v>
      </c>
      <c r="S72" s="1" t="s">
        <v>35</v>
      </c>
      <c r="T72" s="1" t="s">
        <v>36</v>
      </c>
      <c r="U72" s="1" t="s">
        <v>37</v>
      </c>
      <c r="V72" s="1" t="s">
        <v>38</v>
      </c>
      <c r="W72" s="1" t="s">
        <v>39</v>
      </c>
      <c r="X72" s="1" t="s">
        <v>40</v>
      </c>
      <c r="Y72" s="1" t="s">
        <v>35</v>
      </c>
      <c r="Z72" s="1" t="s">
        <v>35</v>
      </c>
      <c r="AA72" s="1" t="s">
        <v>35</v>
      </c>
      <c r="AB72" s="1" t="s">
        <v>402</v>
      </c>
      <c r="AC72" s="1" t="s">
        <v>35</v>
      </c>
      <c r="AD72" s="1" t="s">
        <v>35</v>
      </c>
    </row>
    <row r="73" spans="1:30">
      <c r="A73" s="1">
        <f>MATCH(B73,'20,08'!B:B,0)</f>
        <v>127</v>
      </c>
      <c r="B73" s="1" t="str">
        <f t="shared" si="1"/>
        <v>9105825461</v>
      </c>
      <c r="C73" s="1" t="s">
        <v>403</v>
      </c>
      <c r="D73" s="1" t="s">
        <v>23</v>
      </c>
      <c r="E73" s="1" t="s">
        <v>24</v>
      </c>
      <c r="F73" s="1" t="s">
        <v>25</v>
      </c>
      <c r="G73" s="1" t="s">
        <v>404</v>
      </c>
      <c r="H73" s="1" t="s">
        <v>27</v>
      </c>
      <c r="I73" s="1" t="s">
        <v>28</v>
      </c>
      <c r="J73" s="1" t="s">
        <v>140</v>
      </c>
      <c r="K73" s="1" t="s">
        <v>141</v>
      </c>
      <c r="L73" s="10">
        <v>119943</v>
      </c>
      <c r="M73" s="1" t="s">
        <v>46</v>
      </c>
      <c r="N73" s="1" t="s">
        <v>47</v>
      </c>
      <c r="O73" s="1" t="s">
        <v>48</v>
      </c>
      <c r="P73" s="1" t="s">
        <v>49</v>
      </c>
      <c r="Q73" s="1" t="s">
        <v>35</v>
      </c>
      <c r="R73" s="1" t="s">
        <v>35</v>
      </c>
      <c r="S73" s="1" t="s">
        <v>35</v>
      </c>
      <c r="T73" s="1" t="s">
        <v>36</v>
      </c>
      <c r="U73" s="1" t="s">
        <v>37</v>
      </c>
      <c r="V73" s="1" t="s">
        <v>38</v>
      </c>
      <c r="W73" s="1" t="s">
        <v>39</v>
      </c>
      <c r="X73" s="1" t="s">
        <v>40</v>
      </c>
      <c r="Y73" s="1" t="s">
        <v>35</v>
      </c>
      <c r="Z73" s="1" t="s">
        <v>35</v>
      </c>
      <c r="AA73" s="1" t="s">
        <v>35</v>
      </c>
      <c r="AB73" s="1" t="s">
        <v>405</v>
      </c>
      <c r="AC73" s="1" t="s">
        <v>35</v>
      </c>
      <c r="AD73" s="1" t="s">
        <v>35</v>
      </c>
    </row>
    <row r="74" spans="1:30">
      <c r="A74" s="1">
        <f>MATCH(B74,'20,08'!B:B,0)</f>
        <v>128</v>
      </c>
      <c r="B74" s="1" t="str">
        <f t="shared" si="1"/>
        <v>9105825896</v>
      </c>
      <c r="C74" s="1" t="s">
        <v>406</v>
      </c>
      <c r="D74" s="1" t="s">
        <v>23</v>
      </c>
      <c r="E74" s="1" t="s">
        <v>24</v>
      </c>
      <c r="F74" s="1" t="s">
        <v>25</v>
      </c>
      <c r="G74" s="1" t="s">
        <v>407</v>
      </c>
      <c r="H74" s="1" t="s">
        <v>27</v>
      </c>
      <c r="I74" s="1" t="s">
        <v>28</v>
      </c>
      <c r="J74" s="1" t="s">
        <v>140</v>
      </c>
      <c r="K74" s="1" t="s">
        <v>141</v>
      </c>
      <c r="L74" s="10">
        <v>119943</v>
      </c>
      <c r="M74" s="1" t="s">
        <v>76</v>
      </c>
      <c r="N74" s="1" t="s">
        <v>77</v>
      </c>
      <c r="O74" s="1" t="s">
        <v>78</v>
      </c>
      <c r="P74" s="1" t="s">
        <v>35</v>
      </c>
      <c r="Q74" s="1" t="s">
        <v>35</v>
      </c>
      <c r="R74" s="1" t="s">
        <v>35</v>
      </c>
      <c r="S74" s="1" t="s">
        <v>35</v>
      </c>
      <c r="T74" s="1" t="s">
        <v>36</v>
      </c>
      <c r="U74" s="1" t="s">
        <v>37</v>
      </c>
      <c r="V74" s="1" t="s">
        <v>38</v>
      </c>
      <c r="W74" s="1" t="s">
        <v>39</v>
      </c>
      <c r="X74" s="1" t="s">
        <v>40</v>
      </c>
      <c r="Y74" s="1" t="s">
        <v>35</v>
      </c>
      <c r="Z74" s="1" t="s">
        <v>35</v>
      </c>
      <c r="AA74" s="1" t="s">
        <v>35</v>
      </c>
      <c r="AB74" s="1" t="s">
        <v>408</v>
      </c>
      <c r="AC74" s="1" t="s">
        <v>35</v>
      </c>
      <c r="AD74" s="1" t="s">
        <v>35</v>
      </c>
    </row>
    <row r="75" spans="1:30">
      <c r="A75" s="1">
        <f>MATCH(B75,'20,08'!B:B,0)</f>
        <v>129</v>
      </c>
      <c r="B75" s="1" t="str">
        <f t="shared" si="1"/>
        <v>9105824501</v>
      </c>
      <c r="C75" s="1" t="s">
        <v>409</v>
      </c>
      <c r="D75" s="1" t="s">
        <v>23</v>
      </c>
      <c r="E75" s="1" t="s">
        <v>24</v>
      </c>
      <c r="F75" s="1" t="s">
        <v>25</v>
      </c>
      <c r="G75" s="1" t="s">
        <v>410</v>
      </c>
      <c r="H75" s="1" t="s">
        <v>27</v>
      </c>
      <c r="I75" s="1" t="s">
        <v>28</v>
      </c>
      <c r="J75" s="1" t="s">
        <v>368</v>
      </c>
      <c r="K75" s="1" t="s">
        <v>369</v>
      </c>
      <c r="L75" s="10">
        <v>99360</v>
      </c>
      <c r="M75" s="1" t="s">
        <v>411</v>
      </c>
      <c r="N75" s="1" t="s">
        <v>412</v>
      </c>
      <c r="O75" s="1" t="s">
        <v>413</v>
      </c>
      <c r="P75" s="1" t="s">
        <v>35</v>
      </c>
      <c r="Q75" s="1" t="s">
        <v>35</v>
      </c>
      <c r="R75" s="1" t="s">
        <v>35</v>
      </c>
      <c r="S75" s="1" t="s">
        <v>35</v>
      </c>
      <c r="T75" s="1" t="s">
        <v>36</v>
      </c>
      <c r="U75" s="1" t="s">
        <v>37</v>
      </c>
      <c r="V75" s="1" t="s">
        <v>38</v>
      </c>
      <c r="W75" s="1" t="s">
        <v>39</v>
      </c>
      <c r="X75" s="1" t="s">
        <v>40</v>
      </c>
      <c r="Y75" s="1" t="s">
        <v>35</v>
      </c>
      <c r="Z75" s="1" t="s">
        <v>35</v>
      </c>
      <c r="AA75" s="1" t="s">
        <v>35</v>
      </c>
      <c r="AB75" s="1" t="s">
        <v>414</v>
      </c>
      <c r="AC75" s="1" t="s">
        <v>35</v>
      </c>
      <c r="AD75" s="1" t="s">
        <v>35</v>
      </c>
    </row>
    <row r="76" spans="1:30">
      <c r="A76" s="1">
        <f>MATCH(B76,'20,08'!B:B,0)</f>
        <v>130</v>
      </c>
      <c r="B76" s="1" t="str">
        <f t="shared" si="1"/>
        <v>9105825651</v>
      </c>
      <c r="C76" s="1" t="s">
        <v>415</v>
      </c>
      <c r="D76" s="1" t="s">
        <v>23</v>
      </c>
      <c r="E76" s="1" t="s">
        <v>24</v>
      </c>
      <c r="F76" s="1" t="s">
        <v>25</v>
      </c>
      <c r="G76" s="1" t="s">
        <v>416</v>
      </c>
      <c r="H76" s="1" t="s">
        <v>27</v>
      </c>
      <c r="I76" s="1" t="s">
        <v>28</v>
      </c>
      <c r="J76" s="1" t="s">
        <v>417</v>
      </c>
      <c r="K76" s="1" t="s">
        <v>418</v>
      </c>
      <c r="L76" s="10">
        <v>213840</v>
      </c>
      <c r="M76" s="1" t="s">
        <v>46</v>
      </c>
      <c r="N76" s="1" t="s">
        <v>47</v>
      </c>
      <c r="O76" s="1" t="s">
        <v>48</v>
      </c>
      <c r="P76" s="1" t="s">
        <v>49</v>
      </c>
      <c r="Q76" s="1" t="s">
        <v>35</v>
      </c>
      <c r="R76" s="1" t="s">
        <v>35</v>
      </c>
      <c r="S76" s="1" t="s">
        <v>35</v>
      </c>
      <c r="T76" s="1" t="s">
        <v>36</v>
      </c>
      <c r="U76" s="1" t="s">
        <v>37</v>
      </c>
      <c r="V76" s="1" t="s">
        <v>38</v>
      </c>
      <c r="W76" s="1" t="s">
        <v>39</v>
      </c>
      <c r="X76" s="1" t="s">
        <v>40</v>
      </c>
      <c r="Y76" s="1" t="s">
        <v>35</v>
      </c>
      <c r="Z76" s="1" t="s">
        <v>35</v>
      </c>
      <c r="AA76" s="1" t="s">
        <v>35</v>
      </c>
      <c r="AB76" s="1" t="s">
        <v>419</v>
      </c>
      <c r="AC76" s="1" t="s">
        <v>35</v>
      </c>
      <c r="AD76" s="1" t="s">
        <v>35</v>
      </c>
    </row>
    <row r="77" spans="1:30">
      <c r="A77" s="1">
        <f>MATCH(B77,'20,08'!B:B,0)</f>
        <v>131</v>
      </c>
      <c r="B77" s="1" t="str">
        <f t="shared" si="1"/>
        <v>9105826490</v>
      </c>
      <c r="C77" s="1" t="s">
        <v>420</v>
      </c>
      <c r="D77" s="1" t="s">
        <v>23</v>
      </c>
      <c r="E77" s="1" t="s">
        <v>24</v>
      </c>
      <c r="F77" s="1" t="s">
        <v>25</v>
      </c>
      <c r="G77" s="1" t="s">
        <v>421</v>
      </c>
      <c r="H77" s="1" t="s">
        <v>27</v>
      </c>
      <c r="I77" s="1" t="s">
        <v>28</v>
      </c>
      <c r="J77" s="1" t="s">
        <v>93</v>
      </c>
      <c r="K77" s="1" t="s">
        <v>94</v>
      </c>
      <c r="L77" s="10">
        <v>60043</v>
      </c>
      <c r="M77" s="1" t="s">
        <v>118</v>
      </c>
      <c r="N77" s="1" t="s">
        <v>119</v>
      </c>
      <c r="O77" s="1" t="s">
        <v>120</v>
      </c>
      <c r="P77" s="1" t="s">
        <v>35</v>
      </c>
      <c r="Q77" s="1" t="s">
        <v>35</v>
      </c>
      <c r="R77" s="1" t="s">
        <v>35</v>
      </c>
      <c r="S77" s="1" t="s">
        <v>35</v>
      </c>
      <c r="T77" s="1" t="s">
        <v>36</v>
      </c>
      <c r="U77" s="1" t="s">
        <v>37</v>
      </c>
      <c r="V77" s="1" t="s">
        <v>38</v>
      </c>
      <c r="W77" s="1" t="s">
        <v>39</v>
      </c>
      <c r="X77" s="1" t="s">
        <v>40</v>
      </c>
      <c r="Y77" s="1" t="s">
        <v>35</v>
      </c>
      <c r="Z77" s="1" t="s">
        <v>35</v>
      </c>
      <c r="AA77" s="1" t="s">
        <v>35</v>
      </c>
      <c r="AB77" s="1" t="s">
        <v>422</v>
      </c>
      <c r="AC77" s="1" t="s">
        <v>35</v>
      </c>
      <c r="AD77" s="1" t="s">
        <v>35</v>
      </c>
    </row>
    <row r="78" spans="1:30">
      <c r="A78" s="1">
        <f>MATCH(B78,'20,08'!B:B,0)</f>
        <v>132</v>
      </c>
      <c r="B78" s="1" t="str">
        <f t="shared" si="1"/>
        <v>9105826048</v>
      </c>
      <c r="C78" s="1" t="s">
        <v>423</v>
      </c>
      <c r="D78" s="1" t="s">
        <v>23</v>
      </c>
      <c r="E78" s="1" t="s">
        <v>24</v>
      </c>
      <c r="F78" s="1" t="s">
        <v>25</v>
      </c>
      <c r="G78" s="1" t="s">
        <v>424</v>
      </c>
      <c r="H78" s="1" t="s">
        <v>27</v>
      </c>
      <c r="I78" s="1" t="s">
        <v>28</v>
      </c>
      <c r="J78" s="1" t="s">
        <v>140</v>
      </c>
      <c r="K78" s="1" t="s">
        <v>141</v>
      </c>
      <c r="L78" s="10">
        <v>119943</v>
      </c>
      <c r="M78" s="1" t="s">
        <v>279</v>
      </c>
      <c r="N78" s="1" t="s">
        <v>280</v>
      </c>
      <c r="O78" s="1" t="s">
        <v>281</v>
      </c>
      <c r="P78" s="1" t="s">
        <v>35</v>
      </c>
      <c r="Q78" s="1" t="s">
        <v>35</v>
      </c>
      <c r="R78" s="1" t="s">
        <v>35</v>
      </c>
      <c r="S78" s="1" t="s">
        <v>35</v>
      </c>
      <c r="T78" s="1" t="s">
        <v>36</v>
      </c>
      <c r="U78" s="1" t="s">
        <v>37</v>
      </c>
      <c r="V78" s="1" t="s">
        <v>38</v>
      </c>
      <c r="W78" s="1" t="s">
        <v>39</v>
      </c>
      <c r="X78" s="1" t="s">
        <v>40</v>
      </c>
      <c r="Y78" s="1" t="s">
        <v>35</v>
      </c>
      <c r="Z78" s="1" t="s">
        <v>35</v>
      </c>
      <c r="AA78" s="1" t="s">
        <v>35</v>
      </c>
      <c r="AB78" s="1" t="s">
        <v>425</v>
      </c>
      <c r="AC78" s="1" t="s">
        <v>35</v>
      </c>
      <c r="AD78" s="1" t="s">
        <v>35</v>
      </c>
    </row>
    <row r="79" spans="1:30">
      <c r="A79" s="1">
        <f>MATCH(B79,'20,08'!B:B,0)</f>
        <v>133</v>
      </c>
      <c r="B79" s="1" t="str">
        <f t="shared" si="1"/>
        <v>9105829621</v>
      </c>
      <c r="C79" s="1" t="s">
        <v>426</v>
      </c>
      <c r="D79" s="1" t="s">
        <v>23</v>
      </c>
      <c r="E79" s="1" t="s">
        <v>24</v>
      </c>
      <c r="F79" s="1" t="s">
        <v>25</v>
      </c>
      <c r="G79" s="1" t="s">
        <v>427</v>
      </c>
      <c r="H79" s="1" t="s">
        <v>27</v>
      </c>
      <c r="I79" s="1" t="s">
        <v>28</v>
      </c>
      <c r="J79" s="1" t="s">
        <v>428</v>
      </c>
      <c r="K79" s="1" t="s">
        <v>429</v>
      </c>
      <c r="L79" s="10">
        <v>129870</v>
      </c>
      <c r="M79" s="1" t="s">
        <v>279</v>
      </c>
      <c r="N79" s="1" t="s">
        <v>280</v>
      </c>
      <c r="O79" s="1" t="s">
        <v>281</v>
      </c>
      <c r="P79" s="1" t="s">
        <v>35</v>
      </c>
      <c r="Q79" s="1" t="s">
        <v>35</v>
      </c>
      <c r="R79" s="1" t="s">
        <v>35</v>
      </c>
      <c r="S79" s="1" t="s">
        <v>35</v>
      </c>
      <c r="T79" s="1" t="s">
        <v>36</v>
      </c>
      <c r="U79" s="1" t="s">
        <v>37</v>
      </c>
      <c r="V79" s="1" t="s">
        <v>38</v>
      </c>
      <c r="W79" s="1" t="s">
        <v>39</v>
      </c>
      <c r="X79" s="1" t="s">
        <v>40</v>
      </c>
      <c r="Y79" s="1" t="s">
        <v>35</v>
      </c>
      <c r="Z79" s="1" t="s">
        <v>35</v>
      </c>
      <c r="AA79" s="1" t="s">
        <v>35</v>
      </c>
      <c r="AB79" s="1" t="s">
        <v>430</v>
      </c>
      <c r="AC79" s="1" t="s">
        <v>35</v>
      </c>
      <c r="AD79" s="1" t="s">
        <v>35</v>
      </c>
    </row>
    <row r="80" spans="1:30">
      <c r="A80" s="1">
        <f>MATCH(B80,'20,08'!B:B,0)</f>
        <v>135</v>
      </c>
      <c r="B80" s="1" t="str">
        <f t="shared" si="1"/>
        <v>9105825654</v>
      </c>
      <c r="C80" s="1" t="s">
        <v>431</v>
      </c>
      <c r="D80" s="1" t="s">
        <v>23</v>
      </c>
      <c r="E80" s="1" t="s">
        <v>24</v>
      </c>
      <c r="F80" s="1" t="s">
        <v>25</v>
      </c>
      <c r="G80" s="1" t="s">
        <v>432</v>
      </c>
      <c r="H80" s="1" t="s">
        <v>27</v>
      </c>
      <c r="I80" s="1" t="s">
        <v>28</v>
      </c>
      <c r="J80" s="1" t="s">
        <v>433</v>
      </c>
      <c r="K80" s="1" t="s">
        <v>434</v>
      </c>
      <c r="L80" s="10">
        <v>217728</v>
      </c>
      <c r="M80" s="1" t="s">
        <v>46</v>
      </c>
      <c r="N80" s="1" t="s">
        <v>47</v>
      </c>
      <c r="O80" s="1" t="s">
        <v>48</v>
      </c>
      <c r="P80" s="1" t="s">
        <v>49</v>
      </c>
      <c r="Q80" s="1" t="s">
        <v>35</v>
      </c>
      <c r="R80" s="1" t="s">
        <v>35</v>
      </c>
      <c r="S80" s="1" t="s">
        <v>35</v>
      </c>
      <c r="T80" s="1" t="s">
        <v>36</v>
      </c>
      <c r="U80" s="1" t="s">
        <v>37</v>
      </c>
      <c r="V80" s="1" t="s">
        <v>38</v>
      </c>
      <c r="W80" s="1" t="s">
        <v>39</v>
      </c>
      <c r="X80" s="1" t="s">
        <v>40</v>
      </c>
      <c r="Y80" s="1" t="s">
        <v>35</v>
      </c>
      <c r="Z80" s="1" t="s">
        <v>35</v>
      </c>
      <c r="AA80" s="1" t="s">
        <v>35</v>
      </c>
      <c r="AB80" s="1" t="s">
        <v>435</v>
      </c>
      <c r="AC80" s="1" t="s">
        <v>35</v>
      </c>
      <c r="AD80" s="1" t="s">
        <v>35</v>
      </c>
    </row>
    <row r="81" spans="1:30">
      <c r="A81" s="1">
        <f>MATCH(B81,'20,08'!B:B,0)</f>
        <v>136</v>
      </c>
      <c r="B81" s="1" t="str">
        <f t="shared" si="1"/>
        <v>9105826622</v>
      </c>
      <c r="C81" s="1" t="s">
        <v>436</v>
      </c>
      <c r="D81" s="1" t="s">
        <v>23</v>
      </c>
      <c r="E81" s="1" t="s">
        <v>24</v>
      </c>
      <c r="F81" s="1" t="s">
        <v>25</v>
      </c>
      <c r="G81" s="1" t="s">
        <v>437</v>
      </c>
      <c r="H81" s="1" t="s">
        <v>27</v>
      </c>
      <c r="I81" s="1" t="s">
        <v>28</v>
      </c>
      <c r="J81" s="1" t="s">
        <v>368</v>
      </c>
      <c r="K81" s="1" t="s">
        <v>369</v>
      </c>
      <c r="L81" s="10">
        <v>99360</v>
      </c>
      <c r="M81" s="1" t="s">
        <v>46</v>
      </c>
      <c r="N81" s="1" t="s">
        <v>47</v>
      </c>
      <c r="O81" s="1" t="s">
        <v>48</v>
      </c>
      <c r="P81" s="1" t="s">
        <v>49</v>
      </c>
      <c r="Q81" s="1" t="s">
        <v>35</v>
      </c>
      <c r="R81" s="1" t="s">
        <v>35</v>
      </c>
      <c r="S81" s="1" t="s">
        <v>35</v>
      </c>
      <c r="T81" s="1" t="s">
        <v>36</v>
      </c>
      <c r="U81" s="1" t="s">
        <v>37</v>
      </c>
      <c r="V81" s="1" t="s">
        <v>38</v>
      </c>
      <c r="W81" s="1" t="s">
        <v>39</v>
      </c>
      <c r="X81" s="1" t="s">
        <v>40</v>
      </c>
      <c r="Y81" s="1" t="s">
        <v>35</v>
      </c>
      <c r="Z81" s="1" t="s">
        <v>35</v>
      </c>
      <c r="AA81" s="1" t="s">
        <v>35</v>
      </c>
      <c r="AB81" s="1" t="s">
        <v>438</v>
      </c>
      <c r="AC81" s="1" t="s">
        <v>35</v>
      </c>
      <c r="AD81" s="1" t="s">
        <v>35</v>
      </c>
    </row>
    <row r="82" spans="1:30">
      <c r="A82" s="1">
        <f>MATCH(B82,'20,08'!B:B,0)</f>
        <v>137</v>
      </c>
      <c r="B82" s="1" t="str">
        <f t="shared" si="1"/>
        <v>9105826422</v>
      </c>
      <c r="C82" s="1" t="s">
        <v>439</v>
      </c>
      <c r="D82" s="1" t="s">
        <v>23</v>
      </c>
      <c r="E82" s="1" t="s">
        <v>24</v>
      </c>
      <c r="F82" s="1" t="s">
        <v>25</v>
      </c>
      <c r="G82" s="1" t="s">
        <v>440</v>
      </c>
      <c r="H82" s="1" t="s">
        <v>27</v>
      </c>
      <c r="I82" s="1" t="s">
        <v>28</v>
      </c>
      <c r="J82" s="1" t="s">
        <v>215</v>
      </c>
      <c r="K82" s="1" t="s">
        <v>216</v>
      </c>
      <c r="L82" s="10">
        <v>80190</v>
      </c>
      <c r="M82" s="1" t="s">
        <v>188</v>
      </c>
      <c r="N82" s="1" t="s">
        <v>189</v>
      </c>
      <c r="O82" s="1" t="s">
        <v>190</v>
      </c>
      <c r="P82" s="1" t="s">
        <v>160</v>
      </c>
      <c r="Q82" s="1" t="s">
        <v>35</v>
      </c>
      <c r="R82" s="1" t="s">
        <v>35</v>
      </c>
      <c r="S82" s="1" t="s">
        <v>35</v>
      </c>
      <c r="T82" s="1" t="s">
        <v>36</v>
      </c>
      <c r="U82" s="1" t="s">
        <v>37</v>
      </c>
      <c r="V82" s="1" t="s">
        <v>38</v>
      </c>
      <c r="W82" s="1" t="s">
        <v>39</v>
      </c>
      <c r="X82" s="1" t="s">
        <v>40</v>
      </c>
      <c r="Y82" s="1" t="s">
        <v>35</v>
      </c>
      <c r="Z82" s="1" t="s">
        <v>35</v>
      </c>
      <c r="AA82" s="1" t="s">
        <v>35</v>
      </c>
      <c r="AB82" s="1" t="s">
        <v>441</v>
      </c>
      <c r="AC82" s="1" t="s">
        <v>35</v>
      </c>
      <c r="AD82" s="1" t="s">
        <v>35</v>
      </c>
    </row>
    <row r="83" spans="1:30">
      <c r="A83" s="1">
        <f>MATCH(B83,'20,08'!B:B,0)</f>
        <v>138</v>
      </c>
      <c r="B83" s="1" t="str">
        <f t="shared" si="1"/>
        <v>9105828981</v>
      </c>
      <c r="C83" s="1" t="s">
        <v>442</v>
      </c>
      <c r="D83" s="1" t="s">
        <v>23</v>
      </c>
      <c r="E83" s="1" t="s">
        <v>24</v>
      </c>
      <c r="F83" s="1" t="s">
        <v>25</v>
      </c>
      <c r="G83" s="1" t="s">
        <v>443</v>
      </c>
      <c r="H83" s="1" t="s">
        <v>27</v>
      </c>
      <c r="I83" s="1" t="s">
        <v>28</v>
      </c>
      <c r="J83" s="1" t="s">
        <v>444</v>
      </c>
      <c r="K83" s="1" t="s">
        <v>445</v>
      </c>
      <c r="L83" s="10">
        <v>54432</v>
      </c>
      <c r="M83" s="1" t="s">
        <v>244</v>
      </c>
      <c r="N83" s="1" t="s">
        <v>245</v>
      </c>
      <c r="O83" s="1" t="s">
        <v>246</v>
      </c>
      <c r="P83" s="1" t="s">
        <v>35</v>
      </c>
      <c r="Q83" s="1" t="s">
        <v>35</v>
      </c>
      <c r="R83" s="1" t="s">
        <v>35</v>
      </c>
      <c r="S83" s="1" t="s">
        <v>35</v>
      </c>
      <c r="T83" s="1" t="s">
        <v>36</v>
      </c>
      <c r="U83" s="1" t="s">
        <v>37</v>
      </c>
      <c r="V83" s="1" t="s">
        <v>38</v>
      </c>
      <c r="W83" s="1" t="s">
        <v>39</v>
      </c>
      <c r="X83" s="1" t="s">
        <v>40</v>
      </c>
      <c r="Y83" s="1" t="s">
        <v>35</v>
      </c>
      <c r="Z83" s="1" t="s">
        <v>35</v>
      </c>
      <c r="AA83" s="1" t="s">
        <v>35</v>
      </c>
      <c r="AB83" s="1" t="s">
        <v>446</v>
      </c>
      <c r="AC83" s="1" t="s">
        <v>35</v>
      </c>
      <c r="AD83" s="1" t="s">
        <v>35</v>
      </c>
    </row>
    <row r="84" spans="1:30">
      <c r="A84" s="1">
        <f>MATCH(B84,'20,08'!B:B,0)</f>
        <v>139</v>
      </c>
      <c r="B84" s="1" t="str">
        <f t="shared" si="1"/>
        <v>9105829739</v>
      </c>
      <c r="C84" s="1" t="s">
        <v>447</v>
      </c>
      <c r="D84" s="1" t="s">
        <v>23</v>
      </c>
      <c r="E84" s="1" t="s">
        <v>24</v>
      </c>
      <c r="F84" s="1" t="s">
        <v>25</v>
      </c>
      <c r="G84" s="1" t="s">
        <v>448</v>
      </c>
      <c r="H84" s="1" t="s">
        <v>27</v>
      </c>
      <c r="I84" s="1" t="s">
        <v>28</v>
      </c>
      <c r="J84" s="1" t="s">
        <v>449</v>
      </c>
      <c r="K84" s="1" t="s">
        <v>450</v>
      </c>
      <c r="L84" s="10">
        <v>452003</v>
      </c>
      <c r="M84" s="1" t="s">
        <v>157</v>
      </c>
      <c r="N84" s="1" t="s">
        <v>158</v>
      </c>
      <c r="O84" s="1" t="s">
        <v>159</v>
      </c>
      <c r="P84" s="1" t="s">
        <v>160</v>
      </c>
      <c r="Q84" s="1" t="s">
        <v>35</v>
      </c>
      <c r="R84" s="1" t="s">
        <v>35</v>
      </c>
      <c r="S84" s="1" t="s">
        <v>35</v>
      </c>
      <c r="T84" s="1" t="s">
        <v>36</v>
      </c>
      <c r="U84" s="1" t="s">
        <v>37</v>
      </c>
      <c r="V84" s="1" t="s">
        <v>38</v>
      </c>
      <c r="W84" s="1" t="s">
        <v>39</v>
      </c>
      <c r="X84" s="1" t="s">
        <v>40</v>
      </c>
      <c r="Y84" s="1" t="s">
        <v>35</v>
      </c>
      <c r="Z84" s="1" t="s">
        <v>35</v>
      </c>
      <c r="AA84" s="1" t="s">
        <v>35</v>
      </c>
      <c r="AB84" s="1" t="s">
        <v>451</v>
      </c>
      <c r="AC84" s="1" t="s">
        <v>35</v>
      </c>
      <c r="AD84" s="1" t="s">
        <v>35</v>
      </c>
    </row>
    <row r="85" spans="1:30">
      <c r="A85" s="1">
        <f>MATCH(B85,'20,08'!B:B,0)</f>
        <v>143</v>
      </c>
      <c r="B85" s="1" t="str">
        <f t="shared" si="1"/>
        <v>9105829214</v>
      </c>
      <c r="C85" s="1" t="s">
        <v>452</v>
      </c>
      <c r="D85" s="1" t="s">
        <v>23</v>
      </c>
      <c r="E85" s="1" t="s">
        <v>24</v>
      </c>
      <c r="F85" s="1" t="s">
        <v>25</v>
      </c>
      <c r="G85" s="1" t="s">
        <v>453</v>
      </c>
      <c r="H85" s="1" t="s">
        <v>27</v>
      </c>
      <c r="I85" s="1" t="s">
        <v>28</v>
      </c>
      <c r="J85" s="1" t="s">
        <v>454</v>
      </c>
      <c r="K85" s="1" t="s">
        <v>455</v>
      </c>
      <c r="L85" s="10">
        <v>870781</v>
      </c>
      <c r="M85" s="1" t="s">
        <v>244</v>
      </c>
      <c r="N85" s="1" t="s">
        <v>245</v>
      </c>
      <c r="O85" s="1" t="s">
        <v>246</v>
      </c>
      <c r="P85" s="1" t="s">
        <v>35</v>
      </c>
      <c r="Q85" s="1" t="s">
        <v>35</v>
      </c>
      <c r="R85" s="1" t="s">
        <v>35</v>
      </c>
      <c r="S85" s="1" t="s">
        <v>35</v>
      </c>
      <c r="T85" s="1" t="s">
        <v>36</v>
      </c>
      <c r="U85" s="1" t="s">
        <v>37</v>
      </c>
      <c r="V85" s="1" t="s">
        <v>38</v>
      </c>
      <c r="W85" s="1" t="s">
        <v>39</v>
      </c>
      <c r="X85" s="1" t="s">
        <v>40</v>
      </c>
      <c r="Y85" s="1" t="s">
        <v>35</v>
      </c>
      <c r="Z85" s="1" t="s">
        <v>35</v>
      </c>
      <c r="AA85" s="1" t="s">
        <v>35</v>
      </c>
      <c r="AB85" s="1" t="s">
        <v>456</v>
      </c>
      <c r="AC85" s="1" t="s">
        <v>35</v>
      </c>
      <c r="AD85" s="1" t="s">
        <v>35</v>
      </c>
    </row>
    <row r="86" spans="1:30">
      <c r="A86" s="1">
        <f>MATCH(B86,'20,08'!B:B,0)</f>
        <v>148</v>
      </c>
      <c r="B86" s="1" t="str">
        <f t="shared" si="1"/>
        <v>9105829711</v>
      </c>
      <c r="C86" s="1" t="s">
        <v>457</v>
      </c>
      <c r="D86" s="1" t="s">
        <v>23</v>
      </c>
      <c r="E86" s="1" t="s">
        <v>24</v>
      </c>
      <c r="F86" s="1" t="s">
        <v>25</v>
      </c>
      <c r="G86" s="1" t="s">
        <v>458</v>
      </c>
      <c r="H86" s="1" t="s">
        <v>27</v>
      </c>
      <c r="I86" s="1" t="s">
        <v>28</v>
      </c>
      <c r="J86" s="1" t="s">
        <v>82</v>
      </c>
      <c r="K86" s="1" t="s">
        <v>83</v>
      </c>
      <c r="L86" s="10">
        <v>79305</v>
      </c>
      <c r="M86" s="1" t="s">
        <v>244</v>
      </c>
      <c r="N86" s="1" t="s">
        <v>245</v>
      </c>
      <c r="O86" s="1" t="s">
        <v>246</v>
      </c>
      <c r="P86" s="1" t="s">
        <v>35</v>
      </c>
      <c r="Q86" s="1" t="s">
        <v>35</v>
      </c>
      <c r="R86" s="1" t="s">
        <v>35</v>
      </c>
      <c r="S86" s="1" t="s">
        <v>35</v>
      </c>
      <c r="T86" s="1" t="s">
        <v>36</v>
      </c>
      <c r="U86" s="1" t="s">
        <v>37</v>
      </c>
      <c r="V86" s="1" t="s">
        <v>38</v>
      </c>
      <c r="W86" s="1" t="s">
        <v>39</v>
      </c>
      <c r="X86" s="1" t="s">
        <v>40</v>
      </c>
      <c r="Y86" s="1" t="s">
        <v>35</v>
      </c>
      <c r="Z86" s="1" t="s">
        <v>35</v>
      </c>
      <c r="AA86" s="1" t="s">
        <v>35</v>
      </c>
      <c r="AB86" s="1" t="s">
        <v>459</v>
      </c>
      <c r="AC86" s="1" t="s">
        <v>35</v>
      </c>
      <c r="AD86" s="1" t="s">
        <v>35</v>
      </c>
    </row>
    <row r="87" spans="1:30">
      <c r="A87" s="1">
        <f>MATCH(B87,'20,08'!B:B,0)</f>
        <v>149</v>
      </c>
      <c r="B87" s="1" t="str">
        <f t="shared" si="1"/>
        <v>9105828082</v>
      </c>
      <c r="C87" s="1" t="s">
        <v>460</v>
      </c>
      <c r="D87" s="1" t="s">
        <v>23</v>
      </c>
      <c r="E87" s="1" t="s">
        <v>24</v>
      </c>
      <c r="F87" s="1" t="s">
        <v>25</v>
      </c>
      <c r="G87" s="1" t="s">
        <v>461</v>
      </c>
      <c r="H87" s="1" t="s">
        <v>27</v>
      </c>
      <c r="I87" s="1" t="s">
        <v>28</v>
      </c>
      <c r="J87" s="1" t="s">
        <v>135</v>
      </c>
      <c r="K87" s="1" t="s">
        <v>136</v>
      </c>
      <c r="L87" s="10">
        <v>239885</v>
      </c>
      <c r="M87" s="1" t="s">
        <v>31</v>
      </c>
      <c r="N87" s="1" t="s">
        <v>32</v>
      </c>
      <c r="O87" s="1" t="s">
        <v>33</v>
      </c>
      <c r="P87" s="1" t="s">
        <v>34</v>
      </c>
      <c r="Q87" s="1" t="s">
        <v>35</v>
      </c>
      <c r="R87" s="1" t="s">
        <v>35</v>
      </c>
      <c r="S87" s="1" t="s">
        <v>35</v>
      </c>
      <c r="T87" s="1" t="s">
        <v>36</v>
      </c>
      <c r="U87" s="1" t="s">
        <v>37</v>
      </c>
      <c r="V87" s="1" t="s">
        <v>38</v>
      </c>
      <c r="W87" s="1" t="s">
        <v>39</v>
      </c>
      <c r="X87" s="1" t="s">
        <v>40</v>
      </c>
      <c r="Y87" s="1" t="s">
        <v>35</v>
      </c>
      <c r="Z87" s="1" t="s">
        <v>35</v>
      </c>
      <c r="AA87" s="1" t="s">
        <v>35</v>
      </c>
      <c r="AB87" s="1" t="s">
        <v>462</v>
      </c>
      <c r="AC87" s="1" t="s">
        <v>35</v>
      </c>
      <c r="AD87" s="1" t="s">
        <v>35</v>
      </c>
    </row>
    <row r="88" spans="1:30">
      <c r="A88" s="1">
        <f>MATCH(B88,'20,08'!B:B,0)</f>
        <v>150</v>
      </c>
      <c r="B88" s="1" t="str">
        <f t="shared" si="1"/>
        <v>9105829683</v>
      </c>
      <c r="C88" s="1" t="s">
        <v>463</v>
      </c>
      <c r="D88" s="1" t="s">
        <v>23</v>
      </c>
      <c r="E88" s="1" t="s">
        <v>24</v>
      </c>
      <c r="F88" s="1" t="s">
        <v>25</v>
      </c>
      <c r="G88" s="1" t="s">
        <v>464</v>
      </c>
      <c r="H88" s="1" t="s">
        <v>27</v>
      </c>
      <c r="I88" s="1" t="s">
        <v>28</v>
      </c>
      <c r="J88" s="1" t="s">
        <v>465</v>
      </c>
      <c r="K88" s="1" t="s">
        <v>466</v>
      </c>
      <c r="L88" s="10">
        <v>719656</v>
      </c>
      <c r="M88" s="1" t="s">
        <v>231</v>
      </c>
      <c r="N88" s="1" t="s">
        <v>232</v>
      </c>
      <c r="O88" s="1" t="s">
        <v>233</v>
      </c>
      <c r="P88" s="1" t="s">
        <v>35</v>
      </c>
      <c r="Q88" s="1" t="s">
        <v>35</v>
      </c>
      <c r="R88" s="1" t="s">
        <v>35</v>
      </c>
      <c r="S88" s="1" t="s">
        <v>35</v>
      </c>
      <c r="T88" s="1" t="s">
        <v>36</v>
      </c>
      <c r="U88" s="1" t="s">
        <v>37</v>
      </c>
      <c r="V88" s="1" t="s">
        <v>38</v>
      </c>
      <c r="W88" s="1" t="s">
        <v>39</v>
      </c>
      <c r="X88" s="1" t="s">
        <v>40</v>
      </c>
      <c r="Y88" s="1" t="s">
        <v>35</v>
      </c>
      <c r="Z88" s="1" t="s">
        <v>35</v>
      </c>
      <c r="AA88" s="1" t="s">
        <v>35</v>
      </c>
      <c r="AB88" s="1" t="s">
        <v>467</v>
      </c>
      <c r="AC88" s="1" t="s">
        <v>35</v>
      </c>
      <c r="AD88" s="1" t="s">
        <v>35</v>
      </c>
    </row>
    <row r="89" spans="1:30">
      <c r="A89" s="1">
        <f>MATCH(B89,'20,08'!B:B,0)</f>
        <v>151</v>
      </c>
      <c r="B89" s="1" t="str">
        <f t="shared" si="1"/>
        <v>9105825907</v>
      </c>
      <c r="C89" s="1" t="s">
        <v>468</v>
      </c>
      <c r="D89" s="1" t="s">
        <v>23</v>
      </c>
      <c r="E89" s="1" t="s">
        <v>24</v>
      </c>
      <c r="F89" s="1" t="s">
        <v>25</v>
      </c>
      <c r="G89" s="1" t="s">
        <v>469</v>
      </c>
      <c r="H89" s="1" t="s">
        <v>27</v>
      </c>
      <c r="I89" s="1" t="s">
        <v>28</v>
      </c>
      <c r="J89" s="1" t="s">
        <v>470</v>
      </c>
      <c r="K89" s="1" t="s">
        <v>471</v>
      </c>
      <c r="L89" s="10">
        <v>368343</v>
      </c>
      <c r="M89" s="1" t="s">
        <v>76</v>
      </c>
      <c r="N89" s="1" t="s">
        <v>77</v>
      </c>
      <c r="O89" s="1" t="s">
        <v>78</v>
      </c>
      <c r="P89" s="1" t="s">
        <v>35</v>
      </c>
      <c r="Q89" s="1" t="s">
        <v>35</v>
      </c>
      <c r="R89" s="1" t="s">
        <v>35</v>
      </c>
      <c r="S89" s="1" t="s">
        <v>35</v>
      </c>
      <c r="T89" s="1" t="s">
        <v>36</v>
      </c>
      <c r="U89" s="1" t="s">
        <v>37</v>
      </c>
      <c r="V89" s="1" t="s">
        <v>38</v>
      </c>
      <c r="W89" s="1" t="s">
        <v>39</v>
      </c>
      <c r="X89" s="1" t="s">
        <v>40</v>
      </c>
      <c r="Y89" s="1" t="s">
        <v>35</v>
      </c>
      <c r="Z89" s="1" t="s">
        <v>35</v>
      </c>
      <c r="AA89" s="1" t="s">
        <v>35</v>
      </c>
      <c r="AB89" s="1" t="s">
        <v>472</v>
      </c>
      <c r="AC89" s="1" t="s">
        <v>35</v>
      </c>
      <c r="AD89" s="1" t="s">
        <v>35</v>
      </c>
    </row>
    <row r="90" spans="1:30">
      <c r="A90" s="1">
        <f>MATCH(B90,'20,08'!B:B,0)</f>
        <v>153</v>
      </c>
      <c r="B90" s="1" t="str">
        <f t="shared" si="1"/>
        <v>9105826838</v>
      </c>
      <c r="C90" s="1" t="s">
        <v>473</v>
      </c>
      <c r="D90" s="1" t="s">
        <v>23</v>
      </c>
      <c r="E90" s="1" t="s">
        <v>24</v>
      </c>
      <c r="F90" s="1" t="s">
        <v>25</v>
      </c>
      <c r="G90" s="1" t="s">
        <v>474</v>
      </c>
      <c r="H90" s="1" t="s">
        <v>27</v>
      </c>
      <c r="I90" s="1" t="s">
        <v>28</v>
      </c>
      <c r="J90" s="1" t="s">
        <v>285</v>
      </c>
      <c r="K90" s="1" t="s">
        <v>286</v>
      </c>
      <c r="L90" s="10">
        <v>162590</v>
      </c>
      <c r="M90" s="1" t="s">
        <v>188</v>
      </c>
      <c r="N90" s="1" t="s">
        <v>189</v>
      </c>
      <c r="O90" s="1" t="s">
        <v>190</v>
      </c>
      <c r="P90" s="1" t="s">
        <v>160</v>
      </c>
      <c r="Q90" s="1" t="s">
        <v>35</v>
      </c>
      <c r="R90" s="1" t="s">
        <v>35</v>
      </c>
      <c r="S90" s="1" t="s">
        <v>35</v>
      </c>
      <c r="T90" s="1" t="s">
        <v>36</v>
      </c>
      <c r="U90" s="1" t="s">
        <v>37</v>
      </c>
      <c r="V90" s="1" t="s">
        <v>38</v>
      </c>
      <c r="W90" s="1" t="s">
        <v>39</v>
      </c>
      <c r="X90" s="1" t="s">
        <v>40</v>
      </c>
      <c r="Y90" s="1" t="s">
        <v>35</v>
      </c>
      <c r="Z90" s="1" t="s">
        <v>35</v>
      </c>
      <c r="AA90" s="1" t="s">
        <v>35</v>
      </c>
      <c r="AB90" s="1" t="s">
        <v>475</v>
      </c>
      <c r="AC90" s="1" t="s">
        <v>35</v>
      </c>
      <c r="AD90" s="1" t="s">
        <v>35</v>
      </c>
    </row>
    <row r="91" spans="1:30">
      <c r="A91" s="1">
        <f>MATCH(B91,'20,08'!B:B,0)</f>
        <v>154</v>
      </c>
      <c r="B91" s="1" t="str">
        <f t="shared" si="1"/>
        <v>9105817658</v>
      </c>
      <c r="C91" s="1" t="s">
        <v>476</v>
      </c>
      <c r="D91" s="1" t="s">
        <v>23</v>
      </c>
      <c r="E91" s="1" t="s">
        <v>24</v>
      </c>
      <c r="F91" s="1" t="s">
        <v>25</v>
      </c>
      <c r="G91" s="1" t="s">
        <v>477</v>
      </c>
      <c r="H91" s="1" t="s">
        <v>27</v>
      </c>
      <c r="I91" s="1" t="s">
        <v>28</v>
      </c>
      <c r="J91" s="1" t="s">
        <v>478</v>
      </c>
      <c r="K91" s="1" t="s">
        <v>479</v>
      </c>
      <c r="L91" s="10">
        <v>320218</v>
      </c>
      <c r="M91" s="1" t="s">
        <v>480</v>
      </c>
      <c r="N91" s="1" t="s">
        <v>481</v>
      </c>
      <c r="O91" s="1" t="s">
        <v>482</v>
      </c>
      <c r="P91" s="1" t="s">
        <v>35</v>
      </c>
      <c r="Q91" s="1" t="s">
        <v>35</v>
      </c>
      <c r="R91" s="1" t="s">
        <v>35</v>
      </c>
      <c r="S91" s="1" t="s">
        <v>35</v>
      </c>
      <c r="T91" s="1" t="s">
        <v>36</v>
      </c>
      <c r="U91" s="1" t="s">
        <v>37</v>
      </c>
      <c r="V91" s="1" t="s">
        <v>38</v>
      </c>
      <c r="W91" s="1" t="s">
        <v>39</v>
      </c>
      <c r="X91" s="1" t="s">
        <v>40</v>
      </c>
      <c r="Y91" s="1" t="s">
        <v>35</v>
      </c>
      <c r="Z91" s="1" t="s">
        <v>35</v>
      </c>
      <c r="AA91" s="1" t="s">
        <v>35</v>
      </c>
      <c r="AB91" s="1" t="s">
        <v>483</v>
      </c>
      <c r="AC91" s="1" t="s">
        <v>35</v>
      </c>
      <c r="AD91" s="1" t="s">
        <v>35</v>
      </c>
    </row>
    <row r="92" spans="1:30">
      <c r="A92" s="1">
        <f>MATCH(B92,'20,08'!B:B,0)</f>
        <v>157</v>
      </c>
      <c r="B92" s="1" t="str">
        <f t="shared" si="1"/>
        <v>9105825859</v>
      </c>
      <c r="C92" s="1" t="s">
        <v>484</v>
      </c>
      <c r="D92" s="1" t="s">
        <v>23</v>
      </c>
      <c r="E92" s="1" t="s">
        <v>24</v>
      </c>
      <c r="F92" s="1" t="s">
        <v>25</v>
      </c>
      <c r="G92" s="1" t="s">
        <v>485</v>
      </c>
      <c r="H92" s="1" t="s">
        <v>27</v>
      </c>
      <c r="I92" s="1" t="s">
        <v>28</v>
      </c>
      <c r="J92" s="1" t="s">
        <v>66</v>
      </c>
      <c r="K92" s="1" t="s">
        <v>67</v>
      </c>
      <c r="L92" s="10">
        <v>54197</v>
      </c>
      <c r="M92" s="1" t="s">
        <v>31</v>
      </c>
      <c r="N92" s="1" t="s">
        <v>32</v>
      </c>
      <c r="O92" s="1" t="s">
        <v>33</v>
      </c>
      <c r="P92" s="1" t="s">
        <v>34</v>
      </c>
      <c r="Q92" s="1" t="s">
        <v>35</v>
      </c>
      <c r="R92" s="1" t="s">
        <v>35</v>
      </c>
      <c r="S92" s="1" t="s">
        <v>35</v>
      </c>
      <c r="T92" s="1" t="s">
        <v>36</v>
      </c>
      <c r="U92" s="1" t="s">
        <v>37</v>
      </c>
      <c r="V92" s="1" t="s">
        <v>38</v>
      </c>
      <c r="W92" s="1" t="s">
        <v>39</v>
      </c>
      <c r="X92" s="1" t="s">
        <v>40</v>
      </c>
      <c r="Y92" s="1" t="s">
        <v>35</v>
      </c>
      <c r="Z92" s="1" t="s">
        <v>35</v>
      </c>
      <c r="AA92" s="1" t="s">
        <v>35</v>
      </c>
      <c r="AB92" s="1" t="s">
        <v>486</v>
      </c>
      <c r="AC92" s="1" t="s">
        <v>35</v>
      </c>
      <c r="AD92" s="1" t="s">
        <v>35</v>
      </c>
    </row>
    <row r="93" spans="1:30">
      <c r="A93" s="1">
        <f>MATCH(B93,'20,08'!B:B,0)</f>
        <v>158</v>
      </c>
      <c r="B93" s="1" t="str">
        <f t="shared" si="1"/>
        <v>9105828340</v>
      </c>
      <c r="C93" s="1" t="s">
        <v>487</v>
      </c>
      <c r="D93" s="1" t="s">
        <v>23</v>
      </c>
      <c r="E93" s="1" t="s">
        <v>24</v>
      </c>
      <c r="F93" s="1" t="s">
        <v>25</v>
      </c>
      <c r="G93" s="1" t="s">
        <v>488</v>
      </c>
      <c r="H93" s="1" t="s">
        <v>27</v>
      </c>
      <c r="I93" s="1" t="s">
        <v>28</v>
      </c>
      <c r="J93" s="1" t="s">
        <v>489</v>
      </c>
      <c r="K93" s="1" t="s">
        <v>490</v>
      </c>
      <c r="L93" s="10">
        <v>745567</v>
      </c>
      <c r="M93" s="1" t="s">
        <v>157</v>
      </c>
      <c r="N93" s="1" t="s">
        <v>158</v>
      </c>
      <c r="O93" s="1" t="s">
        <v>159</v>
      </c>
      <c r="P93" s="1" t="s">
        <v>160</v>
      </c>
      <c r="Q93" s="1" t="s">
        <v>35</v>
      </c>
      <c r="R93" s="1" t="s">
        <v>35</v>
      </c>
      <c r="S93" s="1" t="s">
        <v>35</v>
      </c>
      <c r="T93" s="1" t="s">
        <v>36</v>
      </c>
      <c r="U93" s="1" t="s">
        <v>37</v>
      </c>
      <c r="V93" s="1" t="s">
        <v>38</v>
      </c>
      <c r="W93" s="1" t="s">
        <v>39</v>
      </c>
      <c r="X93" s="1" t="s">
        <v>40</v>
      </c>
      <c r="Y93" s="1" t="s">
        <v>35</v>
      </c>
      <c r="Z93" s="1" t="s">
        <v>35</v>
      </c>
      <c r="AA93" s="1" t="s">
        <v>35</v>
      </c>
      <c r="AB93" s="1" t="s">
        <v>491</v>
      </c>
      <c r="AC93" s="1" t="s">
        <v>35</v>
      </c>
      <c r="AD93" s="1" t="s">
        <v>35</v>
      </c>
    </row>
    <row r="94" spans="1:30">
      <c r="A94" s="1">
        <f>MATCH(B94,'20,08'!B:B,0)</f>
        <v>163</v>
      </c>
      <c r="B94" s="1" t="str">
        <f t="shared" si="1"/>
        <v>9105829400</v>
      </c>
      <c r="C94" s="1" t="s">
        <v>492</v>
      </c>
      <c r="D94" s="1" t="s">
        <v>23</v>
      </c>
      <c r="E94" s="1" t="s">
        <v>24</v>
      </c>
      <c r="F94" s="1" t="s">
        <v>25</v>
      </c>
      <c r="G94" s="1" t="s">
        <v>493</v>
      </c>
      <c r="H94" s="1" t="s">
        <v>27</v>
      </c>
      <c r="I94" s="1" t="s">
        <v>28</v>
      </c>
      <c r="J94" s="1" t="s">
        <v>140</v>
      </c>
      <c r="K94" s="1" t="s">
        <v>141</v>
      </c>
      <c r="L94" s="10">
        <v>119943</v>
      </c>
      <c r="M94" s="1" t="s">
        <v>494</v>
      </c>
      <c r="N94" s="1" t="s">
        <v>495</v>
      </c>
      <c r="O94" s="1" t="s">
        <v>496</v>
      </c>
      <c r="P94" s="1" t="s">
        <v>35</v>
      </c>
      <c r="Q94" s="1" t="s">
        <v>35</v>
      </c>
      <c r="R94" s="1" t="s">
        <v>35</v>
      </c>
      <c r="S94" s="1" t="s">
        <v>35</v>
      </c>
      <c r="T94" s="1" t="s">
        <v>36</v>
      </c>
      <c r="U94" s="1" t="s">
        <v>37</v>
      </c>
      <c r="V94" s="1" t="s">
        <v>38</v>
      </c>
      <c r="W94" s="1" t="s">
        <v>39</v>
      </c>
      <c r="X94" s="1" t="s">
        <v>40</v>
      </c>
      <c r="Y94" s="1" t="s">
        <v>35</v>
      </c>
      <c r="Z94" s="1" t="s">
        <v>35</v>
      </c>
      <c r="AA94" s="1" t="s">
        <v>35</v>
      </c>
      <c r="AB94" s="1" t="s">
        <v>497</v>
      </c>
      <c r="AC94" s="1" t="s">
        <v>35</v>
      </c>
      <c r="AD94" s="1" t="s">
        <v>35</v>
      </c>
    </row>
    <row r="95" spans="1:30">
      <c r="A95" s="1">
        <f>MATCH(B95,'20,08'!B:B,0)</f>
        <v>164</v>
      </c>
      <c r="B95" s="1" t="str">
        <f t="shared" si="1"/>
        <v>9105826678</v>
      </c>
      <c r="C95" s="1" t="s">
        <v>498</v>
      </c>
      <c r="D95" s="1" t="s">
        <v>23</v>
      </c>
      <c r="E95" s="1" t="s">
        <v>24</v>
      </c>
      <c r="F95" s="1" t="s">
        <v>25</v>
      </c>
      <c r="G95" s="1" t="s">
        <v>499</v>
      </c>
      <c r="H95" s="1" t="s">
        <v>27</v>
      </c>
      <c r="I95" s="1" t="s">
        <v>28</v>
      </c>
      <c r="J95" s="1" t="s">
        <v>61</v>
      </c>
      <c r="K95" s="1" t="s">
        <v>62</v>
      </c>
      <c r="L95" s="10">
        <v>149040</v>
      </c>
      <c r="M95" s="1" t="s">
        <v>500</v>
      </c>
      <c r="N95" s="1" t="s">
        <v>501</v>
      </c>
      <c r="O95" s="1" t="s">
        <v>502</v>
      </c>
      <c r="P95" s="1" t="s">
        <v>34</v>
      </c>
      <c r="Q95" s="1" t="s">
        <v>35</v>
      </c>
      <c r="R95" s="1" t="s">
        <v>35</v>
      </c>
      <c r="S95" s="1" t="s">
        <v>35</v>
      </c>
      <c r="T95" s="1" t="s">
        <v>36</v>
      </c>
      <c r="U95" s="1" t="s">
        <v>37</v>
      </c>
      <c r="V95" s="1" t="s">
        <v>38</v>
      </c>
      <c r="W95" s="1" t="s">
        <v>39</v>
      </c>
      <c r="X95" s="1" t="s">
        <v>40</v>
      </c>
      <c r="Y95" s="1" t="s">
        <v>35</v>
      </c>
      <c r="Z95" s="1" t="s">
        <v>35</v>
      </c>
      <c r="AA95" s="1" t="s">
        <v>35</v>
      </c>
      <c r="AB95" s="1" t="s">
        <v>503</v>
      </c>
      <c r="AC95" s="1" t="s">
        <v>35</v>
      </c>
      <c r="AD95" s="1" t="s">
        <v>35</v>
      </c>
    </row>
    <row r="96" spans="1:30">
      <c r="A96" s="1">
        <f>MATCH(B96,'20,08'!B:B,0)</f>
        <v>165</v>
      </c>
      <c r="B96" s="1" t="str">
        <f t="shared" si="1"/>
        <v>9105826336</v>
      </c>
      <c r="C96" s="1" t="s">
        <v>504</v>
      </c>
      <c r="D96" s="1" t="s">
        <v>23</v>
      </c>
      <c r="E96" s="1" t="s">
        <v>24</v>
      </c>
      <c r="F96" s="1" t="s">
        <v>25</v>
      </c>
      <c r="G96" s="1" t="s">
        <v>505</v>
      </c>
      <c r="H96" s="1" t="s">
        <v>27</v>
      </c>
      <c r="I96" s="1" t="s">
        <v>28</v>
      </c>
      <c r="J96" s="1" t="s">
        <v>237</v>
      </c>
      <c r="K96" s="1" t="s">
        <v>238</v>
      </c>
      <c r="L96" s="10">
        <v>160380</v>
      </c>
      <c r="M96" s="1" t="s">
        <v>506</v>
      </c>
      <c r="N96" s="1" t="s">
        <v>507</v>
      </c>
      <c r="O96" s="1" t="s">
        <v>508</v>
      </c>
      <c r="P96" s="1" t="s">
        <v>35</v>
      </c>
      <c r="Q96" s="1" t="s">
        <v>35</v>
      </c>
      <c r="R96" s="1" t="s">
        <v>35</v>
      </c>
      <c r="S96" s="1" t="s">
        <v>35</v>
      </c>
      <c r="T96" s="1" t="s">
        <v>36</v>
      </c>
      <c r="U96" s="1" t="s">
        <v>37</v>
      </c>
      <c r="V96" s="1" t="s">
        <v>38</v>
      </c>
      <c r="W96" s="1" t="s">
        <v>39</v>
      </c>
      <c r="X96" s="1" t="s">
        <v>40</v>
      </c>
      <c r="Y96" s="1" t="s">
        <v>35</v>
      </c>
      <c r="Z96" s="1" t="s">
        <v>35</v>
      </c>
      <c r="AA96" s="1" t="s">
        <v>35</v>
      </c>
      <c r="AB96" s="1" t="s">
        <v>509</v>
      </c>
      <c r="AC96" s="1" t="s">
        <v>35</v>
      </c>
      <c r="AD96" s="1" t="s">
        <v>35</v>
      </c>
    </row>
    <row r="97" spans="1:30">
      <c r="A97" s="1">
        <f>MATCH(B97,'20,08'!B:B,0)</f>
        <v>166</v>
      </c>
      <c r="B97" s="1" t="str">
        <f t="shared" si="1"/>
        <v>9105827043</v>
      </c>
      <c r="C97" s="1" t="s">
        <v>510</v>
      </c>
      <c r="D97" s="1" t="s">
        <v>23</v>
      </c>
      <c r="E97" s="1" t="s">
        <v>24</v>
      </c>
      <c r="F97" s="1" t="s">
        <v>25</v>
      </c>
      <c r="G97" s="1" t="s">
        <v>511</v>
      </c>
      <c r="H97" s="1" t="s">
        <v>27</v>
      </c>
      <c r="I97" s="1" t="s">
        <v>28</v>
      </c>
      <c r="J97" s="1" t="s">
        <v>53</v>
      </c>
      <c r="K97" s="1" t="s">
        <v>54</v>
      </c>
      <c r="L97" s="10">
        <v>49680</v>
      </c>
      <c r="M97" s="1" t="s">
        <v>55</v>
      </c>
      <c r="N97" s="1" t="s">
        <v>56</v>
      </c>
      <c r="O97" s="1" t="s">
        <v>57</v>
      </c>
      <c r="P97" s="1" t="s">
        <v>35</v>
      </c>
      <c r="Q97" s="1" t="s">
        <v>35</v>
      </c>
      <c r="R97" s="1" t="s">
        <v>35</v>
      </c>
      <c r="S97" s="1" t="s">
        <v>35</v>
      </c>
      <c r="T97" s="1" t="s">
        <v>36</v>
      </c>
      <c r="U97" s="1" t="s">
        <v>37</v>
      </c>
      <c r="V97" s="1" t="s">
        <v>38</v>
      </c>
      <c r="W97" s="1" t="s">
        <v>39</v>
      </c>
      <c r="X97" s="1" t="s">
        <v>40</v>
      </c>
      <c r="Y97" s="1" t="s">
        <v>35</v>
      </c>
      <c r="Z97" s="1" t="s">
        <v>35</v>
      </c>
      <c r="AA97" s="1" t="s">
        <v>35</v>
      </c>
      <c r="AB97" s="1" t="s">
        <v>512</v>
      </c>
      <c r="AC97" s="1" t="s">
        <v>35</v>
      </c>
      <c r="AD97" s="1" t="s">
        <v>35</v>
      </c>
    </row>
    <row r="98" spans="1:30">
      <c r="A98" s="1">
        <f>MATCH(B98,'20,08'!B:B,0)</f>
        <v>167</v>
      </c>
      <c r="B98" s="1" t="str">
        <f t="shared" si="1"/>
        <v>9105827602</v>
      </c>
      <c r="C98" s="1" t="s">
        <v>513</v>
      </c>
      <c r="D98" s="1" t="s">
        <v>23</v>
      </c>
      <c r="E98" s="1" t="s">
        <v>24</v>
      </c>
      <c r="F98" s="1" t="s">
        <v>25</v>
      </c>
      <c r="G98" s="1" t="s">
        <v>514</v>
      </c>
      <c r="H98" s="1" t="s">
        <v>27</v>
      </c>
      <c r="I98" s="1" t="s">
        <v>28</v>
      </c>
      <c r="J98" s="1" t="s">
        <v>135</v>
      </c>
      <c r="K98" s="1" t="s">
        <v>136</v>
      </c>
      <c r="L98" s="10">
        <v>239885</v>
      </c>
      <c r="M98" s="1" t="s">
        <v>157</v>
      </c>
      <c r="N98" s="1" t="s">
        <v>158</v>
      </c>
      <c r="O98" s="1" t="s">
        <v>159</v>
      </c>
      <c r="P98" s="1" t="s">
        <v>160</v>
      </c>
      <c r="Q98" s="1" t="s">
        <v>35</v>
      </c>
      <c r="R98" s="1" t="s">
        <v>35</v>
      </c>
      <c r="S98" s="1" t="s">
        <v>35</v>
      </c>
      <c r="T98" s="1" t="s">
        <v>36</v>
      </c>
      <c r="U98" s="1" t="s">
        <v>37</v>
      </c>
      <c r="V98" s="1" t="s">
        <v>38</v>
      </c>
      <c r="W98" s="1" t="s">
        <v>39</v>
      </c>
      <c r="X98" s="1" t="s">
        <v>40</v>
      </c>
      <c r="Y98" s="1" t="s">
        <v>35</v>
      </c>
      <c r="Z98" s="1" t="s">
        <v>35</v>
      </c>
      <c r="AA98" s="1" t="s">
        <v>35</v>
      </c>
      <c r="AB98" s="1" t="s">
        <v>515</v>
      </c>
      <c r="AC98" s="1" t="s">
        <v>35</v>
      </c>
      <c r="AD98" s="1" t="s">
        <v>35</v>
      </c>
    </row>
    <row r="99" spans="1:30">
      <c r="A99" s="1">
        <f>MATCH(B99,'20,08'!B:B,0)</f>
        <v>168</v>
      </c>
      <c r="B99" s="1" t="str">
        <f t="shared" si="1"/>
        <v>9105826190</v>
      </c>
      <c r="C99" s="1" t="s">
        <v>516</v>
      </c>
      <c r="D99" s="1" t="s">
        <v>23</v>
      </c>
      <c r="E99" s="1" t="s">
        <v>24</v>
      </c>
      <c r="F99" s="1" t="s">
        <v>25</v>
      </c>
      <c r="G99" s="1" t="s">
        <v>517</v>
      </c>
      <c r="H99" s="1" t="s">
        <v>27</v>
      </c>
      <c r="I99" s="1" t="s">
        <v>28</v>
      </c>
      <c r="J99" s="1" t="s">
        <v>518</v>
      </c>
      <c r="K99" s="1" t="s">
        <v>519</v>
      </c>
      <c r="L99" s="10">
        <v>367829</v>
      </c>
      <c r="M99" s="1" t="s">
        <v>76</v>
      </c>
      <c r="N99" s="1" t="s">
        <v>77</v>
      </c>
      <c r="O99" s="1" t="s">
        <v>78</v>
      </c>
      <c r="P99" s="1" t="s">
        <v>35</v>
      </c>
      <c r="Q99" s="1" t="s">
        <v>35</v>
      </c>
      <c r="R99" s="1" t="s">
        <v>35</v>
      </c>
      <c r="S99" s="1" t="s">
        <v>35</v>
      </c>
      <c r="T99" s="1" t="s">
        <v>36</v>
      </c>
      <c r="U99" s="1" t="s">
        <v>37</v>
      </c>
      <c r="V99" s="1" t="s">
        <v>38</v>
      </c>
      <c r="W99" s="1" t="s">
        <v>39</v>
      </c>
      <c r="X99" s="1" t="s">
        <v>40</v>
      </c>
      <c r="Y99" s="1" t="s">
        <v>35</v>
      </c>
      <c r="Z99" s="1" t="s">
        <v>35</v>
      </c>
      <c r="AA99" s="1" t="s">
        <v>35</v>
      </c>
      <c r="AB99" s="1" t="s">
        <v>520</v>
      </c>
      <c r="AC99" s="1" t="s">
        <v>35</v>
      </c>
      <c r="AD99" s="1" t="s">
        <v>35</v>
      </c>
    </row>
    <row r="100" spans="1:30">
      <c r="A100" s="1">
        <f>MATCH(B100,'20,08'!B:B,0)</f>
        <v>171</v>
      </c>
      <c r="B100" s="1" t="str">
        <f t="shared" si="1"/>
        <v>9105828137</v>
      </c>
      <c r="C100" s="1" t="s">
        <v>521</v>
      </c>
      <c r="D100" s="1" t="s">
        <v>23</v>
      </c>
      <c r="E100" s="1" t="s">
        <v>24</v>
      </c>
      <c r="F100" s="1" t="s">
        <v>25</v>
      </c>
      <c r="G100" s="1" t="s">
        <v>522</v>
      </c>
      <c r="H100" s="1" t="s">
        <v>27</v>
      </c>
      <c r="I100" s="1" t="s">
        <v>28</v>
      </c>
      <c r="J100" s="1" t="s">
        <v>150</v>
      </c>
      <c r="K100" s="1" t="s">
        <v>151</v>
      </c>
      <c r="L100" s="10">
        <v>180128</v>
      </c>
      <c r="M100" s="1" t="s">
        <v>76</v>
      </c>
      <c r="N100" s="1" t="s">
        <v>77</v>
      </c>
      <c r="O100" s="1" t="s">
        <v>78</v>
      </c>
      <c r="P100" s="1" t="s">
        <v>35</v>
      </c>
      <c r="Q100" s="1" t="s">
        <v>35</v>
      </c>
      <c r="R100" s="1" t="s">
        <v>35</v>
      </c>
      <c r="S100" s="1" t="s">
        <v>35</v>
      </c>
      <c r="T100" s="1" t="s">
        <v>36</v>
      </c>
      <c r="U100" s="1" t="s">
        <v>37</v>
      </c>
      <c r="V100" s="1" t="s">
        <v>38</v>
      </c>
      <c r="W100" s="1" t="s">
        <v>39</v>
      </c>
      <c r="X100" s="1" t="s">
        <v>40</v>
      </c>
      <c r="Y100" s="1" t="s">
        <v>35</v>
      </c>
      <c r="Z100" s="1" t="s">
        <v>35</v>
      </c>
      <c r="AA100" s="1" t="s">
        <v>35</v>
      </c>
      <c r="AB100" s="1" t="s">
        <v>523</v>
      </c>
      <c r="AC100" s="1" t="s">
        <v>35</v>
      </c>
      <c r="AD100" s="1" t="s">
        <v>35</v>
      </c>
    </row>
    <row r="101" spans="1:30">
      <c r="A101" s="1">
        <f>MATCH(B101,'20,08'!B:B,0)</f>
        <v>172</v>
      </c>
      <c r="B101" s="1" t="str">
        <f t="shared" si="1"/>
        <v>9105827965</v>
      </c>
      <c r="C101" s="1" t="s">
        <v>524</v>
      </c>
      <c r="D101" s="1" t="s">
        <v>23</v>
      </c>
      <c r="E101" s="1" t="s">
        <v>24</v>
      </c>
      <c r="F101" s="1" t="s">
        <v>25</v>
      </c>
      <c r="G101" s="1" t="s">
        <v>525</v>
      </c>
      <c r="H101" s="1" t="s">
        <v>27</v>
      </c>
      <c r="I101" s="1" t="s">
        <v>28</v>
      </c>
      <c r="J101" s="1" t="s">
        <v>526</v>
      </c>
      <c r="K101" s="1" t="s">
        <v>527</v>
      </c>
      <c r="L101" s="10">
        <v>198720</v>
      </c>
      <c r="M101" s="1" t="s">
        <v>103</v>
      </c>
      <c r="N101" s="1" t="s">
        <v>104</v>
      </c>
      <c r="O101" s="1" t="s">
        <v>105</v>
      </c>
      <c r="P101" s="1" t="s">
        <v>35</v>
      </c>
      <c r="Q101" s="1" t="s">
        <v>35</v>
      </c>
      <c r="R101" s="1" t="s">
        <v>35</v>
      </c>
      <c r="S101" s="1" t="s">
        <v>35</v>
      </c>
      <c r="T101" s="1" t="s">
        <v>36</v>
      </c>
      <c r="U101" s="1" t="s">
        <v>37</v>
      </c>
      <c r="V101" s="1" t="s">
        <v>38</v>
      </c>
      <c r="W101" s="1" t="s">
        <v>39</v>
      </c>
      <c r="X101" s="1" t="s">
        <v>40</v>
      </c>
      <c r="Y101" s="1" t="s">
        <v>35</v>
      </c>
      <c r="Z101" s="1" t="s">
        <v>35</v>
      </c>
      <c r="AA101" s="1" t="s">
        <v>35</v>
      </c>
      <c r="AB101" s="1" t="s">
        <v>528</v>
      </c>
      <c r="AC101" s="1" t="s">
        <v>35</v>
      </c>
      <c r="AD101" s="1" t="s">
        <v>35</v>
      </c>
    </row>
    <row r="102" spans="1:30">
      <c r="A102" s="1">
        <f>MATCH(B102,'20,08'!B:B,0)</f>
        <v>173</v>
      </c>
      <c r="B102" s="1" t="str">
        <f t="shared" si="1"/>
        <v>9105828965</v>
      </c>
      <c r="C102" s="1" t="s">
        <v>529</v>
      </c>
      <c r="D102" s="1" t="s">
        <v>23</v>
      </c>
      <c r="E102" s="1" t="s">
        <v>24</v>
      </c>
      <c r="F102" s="1" t="s">
        <v>25</v>
      </c>
      <c r="G102" s="1" t="s">
        <v>530</v>
      </c>
      <c r="H102" s="1" t="s">
        <v>27</v>
      </c>
      <c r="I102" s="1" t="s">
        <v>28</v>
      </c>
      <c r="J102" s="1" t="s">
        <v>140</v>
      </c>
      <c r="K102" s="1" t="s">
        <v>141</v>
      </c>
      <c r="L102" s="10">
        <v>119943</v>
      </c>
      <c r="M102" s="1" t="s">
        <v>109</v>
      </c>
      <c r="N102" s="1" t="s">
        <v>110</v>
      </c>
      <c r="O102" s="1" t="s">
        <v>111</v>
      </c>
      <c r="P102" s="1" t="s">
        <v>112</v>
      </c>
      <c r="Q102" s="1" t="s">
        <v>35</v>
      </c>
      <c r="R102" s="1" t="s">
        <v>35</v>
      </c>
      <c r="S102" s="1" t="s">
        <v>35</v>
      </c>
      <c r="T102" s="1" t="s">
        <v>36</v>
      </c>
      <c r="U102" s="1" t="s">
        <v>37</v>
      </c>
      <c r="V102" s="1" t="s">
        <v>38</v>
      </c>
      <c r="W102" s="1" t="s">
        <v>39</v>
      </c>
      <c r="X102" s="1" t="s">
        <v>40</v>
      </c>
      <c r="Y102" s="1" t="s">
        <v>35</v>
      </c>
      <c r="Z102" s="1" t="s">
        <v>35</v>
      </c>
      <c r="AA102" s="1" t="s">
        <v>35</v>
      </c>
      <c r="AB102" s="1" t="s">
        <v>531</v>
      </c>
      <c r="AC102" s="1" t="s">
        <v>35</v>
      </c>
      <c r="AD102" s="1" t="s">
        <v>35</v>
      </c>
    </row>
    <row r="103" spans="1:30">
      <c r="A103" s="1">
        <f>MATCH(B103,'20,08'!B:B,0)</f>
        <v>174</v>
      </c>
      <c r="B103" s="1" t="str">
        <f t="shared" si="1"/>
        <v>9105828147</v>
      </c>
      <c r="C103" s="1" t="s">
        <v>532</v>
      </c>
      <c r="D103" s="1" t="s">
        <v>23</v>
      </c>
      <c r="E103" s="1" t="s">
        <v>24</v>
      </c>
      <c r="F103" s="1" t="s">
        <v>25</v>
      </c>
      <c r="G103" s="1" t="s">
        <v>533</v>
      </c>
      <c r="H103" s="1" t="s">
        <v>27</v>
      </c>
      <c r="I103" s="1" t="s">
        <v>28</v>
      </c>
      <c r="J103" s="1" t="s">
        <v>167</v>
      </c>
      <c r="K103" s="1" t="s">
        <v>168</v>
      </c>
      <c r="L103" s="10">
        <v>108393</v>
      </c>
      <c r="M103" s="1" t="s">
        <v>76</v>
      </c>
      <c r="N103" s="1" t="s">
        <v>77</v>
      </c>
      <c r="O103" s="1" t="s">
        <v>78</v>
      </c>
      <c r="P103" s="1" t="s">
        <v>35</v>
      </c>
      <c r="Q103" s="1" t="s">
        <v>35</v>
      </c>
      <c r="R103" s="1" t="s">
        <v>35</v>
      </c>
      <c r="S103" s="1" t="s">
        <v>35</v>
      </c>
      <c r="T103" s="1" t="s">
        <v>36</v>
      </c>
      <c r="U103" s="1" t="s">
        <v>37</v>
      </c>
      <c r="V103" s="1" t="s">
        <v>38</v>
      </c>
      <c r="W103" s="1" t="s">
        <v>39</v>
      </c>
      <c r="X103" s="1" t="s">
        <v>40</v>
      </c>
      <c r="Y103" s="1" t="s">
        <v>35</v>
      </c>
      <c r="Z103" s="1" t="s">
        <v>35</v>
      </c>
      <c r="AA103" s="1" t="s">
        <v>35</v>
      </c>
      <c r="AB103" s="1" t="s">
        <v>534</v>
      </c>
      <c r="AC103" s="1" t="s">
        <v>35</v>
      </c>
      <c r="AD103" s="1" t="s">
        <v>35</v>
      </c>
    </row>
    <row r="104" spans="1:30">
      <c r="A104" s="1">
        <f>MATCH(B104,'20,08'!B:B,0)</f>
        <v>175</v>
      </c>
      <c r="B104" s="1" t="str">
        <f t="shared" si="1"/>
        <v>9105825230</v>
      </c>
      <c r="C104" s="1" t="s">
        <v>535</v>
      </c>
      <c r="D104" s="1" t="s">
        <v>23</v>
      </c>
      <c r="E104" s="1" t="s">
        <v>24</v>
      </c>
      <c r="F104" s="1" t="s">
        <v>25</v>
      </c>
      <c r="G104" s="1" t="s">
        <v>536</v>
      </c>
      <c r="H104" s="1" t="s">
        <v>27</v>
      </c>
      <c r="I104" s="1" t="s">
        <v>28</v>
      </c>
      <c r="J104" s="1" t="s">
        <v>537</v>
      </c>
      <c r="K104" s="1" t="s">
        <v>538</v>
      </c>
      <c r="L104" s="10">
        <v>284075</v>
      </c>
      <c r="M104" s="1" t="s">
        <v>76</v>
      </c>
      <c r="N104" s="1" t="s">
        <v>77</v>
      </c>
      <c r="O104" s="1" t="s">
        <v>78</v>
      </c>
      <c r="P104" s="1" t="s">
        <v>35</v>
      </c>
      <c r="Q104" s="1" t="s">
        <v>35</v>
      </c>
      <c r="R104" s="1" t="s">
        <v>35</v>
      </c>
      <c r="S104" s="1" t="s">
        <v>35</v>
      </c>
      <c r="T104" s="1" t="s">
        <v>36</v>
      </c>
      <c r="U104" s="1" t="s">
        <v>37</v>
      </c>
      <c r="V104" s="1" t="s">
        <v>38</v>
      </c>
      <c r="W104" s="1" t="s">
        <v>39</v>
      </c>
      <c r="X104" s="1" t="s">
        <v>40</v>
      </c>
      <c r="Y104" s="1" t="s">
        <v>35</v>
      </c>
      <c r="Z104" s="1" t="s">
        <v>35</v>
      </c>
      <c r="AA104" s="1" t="s">
        <v>35</v>
      </c>
      <c r="AB104" s="1" t="s">
        <v>539</v>
      </c>
      <c r="AC104" s="1" t="s">
        <v>35</v>
      </c>
      <c r="AD104" s="1" t="s">
        <v>35</v>
      </c>
    </row>
    <row r="105" spans="1:30">
      <c r="A105" s="1">
        <f>MATCH(B105,'20,08'!B:B,0)</f>
        <v>177</v>
      </c>
      <c r="B105" s="1" t="str">
        <f t="shared" si="1"/>
        <v>9105828381</v>
      </c>
      <c r="C105" s="1" t="s">
        <v>540</v>
      </c>
      <c r="D105" s="1" t="s">
        <v>23</v>
      </c>
      <c r="E105" s="1" t="s">
        <v>24</v>
      </c>
      <c r="F105" s="1" t="s">
        <v>25</v>
      </c>
      <c r="G105" s="1" t="s">
        <v>541</v>
      </c>
      <c r="H105" s="1" t="s">
        <v>27</v>
      </c>
      <c r="I105" s="1" t="s">
        <v>28</v>
      </c>
      <c r="J105" s="1" t="s">
        <v>542</v>
      </c>
      <c r="K105" s="1" t="s">
        <v>543</v>
      </c>
      <c r="L105" s="10">
        <v>617031</v>
      </c>
      <c r="M105" s="1" t="s">
        <v>157</v>
      </c>
      <c r="N105" s="1" t="s">
        <v>158</v>
      </c>
      <c r="O105" s="1" t="s">
        <v>159</v>
      </c>
      <c r="P105" s="1" t="s">
        <v>160</v>
      </c>
      <c r="Q105" s="1" t="s">
        <v>35</v>
      </c>
      <c r="R105" s="1" t="s">
        <v>35</v>
      </c>
      <c r="S105" s="1" t="s">
        <v>35</v>
      </c>
      <c r="T105" s="1" t="s">
        <v>36</v>
      </c>
      <c r="U105" s="1" t="s">
        <v>37</v>
      </c>
      <c r="V105" s="1" t="s">
        <v>38</v>
      </c>
      <c r="W105" s="1" t="s">
        <v>39</v>
      </c>
      <c r="X105" s="1" t="s">
        <v>40</v>
      </c>
      <c r="Y105" s="1" t="s">
        <v>35</v>
      </c>
      <c r="Z105" s="1" t="s">
        <v>35</v>
      </c>
      <c r="AA105" s="1" t="s">
        <v>35</v>
      </c>
      <c r="AB105" s="1" t="s">
        <v>544</v>
      </c>
      <c r="AC105" s="1" t="s">
        <v>35</v>
      </c>
      <c r="AD105" s="1" t="s">
        <v>35</v>
      </c>
    </row>
    <row r="106" spans="1:30">
      <c r="A106" s="1">
        <f>MATCH(B106,'20,08'!B:B,0)</f>
        <v>181</v>
      </c>
      <c r="B106" s="1" t="str">
        <f t="shared" si="1"/>
        <v>9105826255</v>
      </c>
      <c r="C106" s="1" t="s">
        <v>545</v>
      </c>
      <c r="D106" s="1" t="s">
        <v>23</v>
      </c>
      <c r="E106" s="1" t="s">
        <v>24</v>
      </c>
      <c r="F106" s="1" t="s">
        <v>25</v>
      </c>
      <c r="G106" s="1" t="s">
        <v>546</v>
      </c>
      <c r="H106" s="1" t="s">
        <v>27</v>
      </c>
      <c r="I106" s="1" t="s">
        <v>28</v>
      </c>
      <c r="J106" s="1" t="s">
        <v>140</v>
      </c>
      <c r="K106" s="1" t="s">
        <v>141</v>
      </c>
      <c r="L106" s="10">
        <v>119943</v>
      </c>
      <c r="M106" s="1" t="s">
        <v>411</v>
      </c>
      <c r="N106" s="1" t="s">
        <v>412</v>
      </c>
      <c r="O106" s="1" t="s">
        <v>413</v>
      </c>
      <c r="P106" s="1" t="s">
        <v>35</v>
      </c>
      <c r="Q106" s="1" t="s">
        <v>35</v>
      </c>
      <c r="R106" s="1" t="s">
        <v>35</v>
      </c>
      <c r="S106" s="1" t="s">
        <v>35</v>
      </c>
      <c r="T106" s="1" t="s">
        <v>36</v>
      </c>
      <c r="U106" s="1" t="s">
        <v>37</v>
      </c>
      <c r="V106" s="1" t="s">
        <v>38</v>
      </c>
      <c r="W106" s="1" t="s">
        <v>39</v>
      </c>
      <c r="X106" s="1" t="s">
        <v>40</v>
      </c>
      <c r="Y106" s="1" t="s">
        <v>35</v>
      </c>
      <c r="Z106" s="1" t="s">
        <v>35</v>
      </c>
      <c r="AA106" s="1" t="s">
        <v>35</v>
      </c>
      <c r="AB106" s="1" t="s">
        <v>547</v>
      </c>
      <c r="AC106" s="1" t="s">
        <v>35</v>
      </c>
      <c r="AD106" s="1" t="s">
        <v>35</v>
      </c>
    </row>
    <row r="107" spans="1:30">
      <c r="A107" s="1">
        <f>MATCH(B107,'20,08'!B:B,0)</f>
        <v>182</v>
      </c>
      <c r="B107" s="1" t="str">
        <f t="shared" si="1"/>
        <v>9105827625</v>
      </c>
      <c r="C107" s="1" t="s">
        <v>548</v>
      </c>
      <c r="D107" s="1" t="s">
        <v>23</v>
      </c>
      <c r="E107" s="1" t="s">
        <v>24</v>
      </c>
      <c r="F107" s="1" t="s">
        <v>25</v>
      </c>
      <c r="G107" s="1" t="s">
        <v>549</v>
      </c>
      <c r="H107" s="1" t="s">
        <v>27</v>
      </c>
      <c r="I107" s="1" t="s">
        <v>28</v>
      </c>
      <c r="J107" s="1" t="s">
        <v>550</v>
      </c>
      <c r="K107" s="1" t="s">
        <v>551</v>
      </c>
      <c r="L107" s="10">
        <v>791263</v>
      </c>
      <c r="M107" s="1" t="s">
        <v>157</v>
      </c>
      <c r="N107" s="1" t="s">
        <v>158</v>
      </c>
      <c r="O107" s="1" t="s">
        <v>159</v>
      </c>
      <c r="P107" s="1" t="s">
        <v>160</v>
      </c>
      <c r="Q107" s="1" t="s">
        <v>35</v>
      </c>
      <c r="R107" s="1" t="s">
        <v>35</v>
      </c>
      <c r="S107" s="1" t="s">
        <v>35</v>
      </c>
      <c r="T107" s="1" t="s">
        <v>36</v>
      </c>
      <c r="U107" s="1" t="s">
        <v>37</v>
      </c>
      <c r="V107" s="1" t="s">
        <v>38</v>
      </c>
      <c r="W107" s="1" t="s">
        <v>39</v>
      </c>
      <c r="X107" s="1" t="s">
        <v>40</v>
      </c>
      <c r="Y107" s="1" t="s">
        <v>35</v>
      </c>
      <c r="Z107" s="1" t="s">
        <v>35</v>
      </c>
      <c r="AA107" s="1" t="s">
        <v>35</v>
      </c>
      <c r="AB107" s="1" t="s">
        <v>552</v>
      </c>
      <c r="AC107" s="1" t="s">
        <v>35</v>
      </c>
      <c r="AD107" s="1" t="s">
        <v>35</v>
      </c>
    </row>
    <row r="108" spans="1:30">
      <c r="A108" s="1">
        <f>MATCH(B108,'20,08'!B:B,0)</f>
        <v>188</v>
      </c>
      <c r="B108" s="1" t="str">
        <f t="shared" si="1"/>
        <v>9105826974</v>
      </c>
      <c r="C108" s="1" t="s">
        <v>553</v>
      </c>
      <c r="D108" s="1" t="s">
        <v>23</v>
      </c>
      <c r="E108" s="1" t="s">
        <v>24</v>
      </c>
      <c r="F108" s="1" t="s">
        <v>25</v>
      </c>
      <c r="G108" s="1" t="s">
        <v>554</v>
      </c>
      <c r="H108" s="1" t="s">
        <v>27</v>
      </c>
      <c r="I108" s="1" t="s">
        <v>28</v>
      </c>
      <c r="J108" s="1" t="s">
        <v>140</v>
      </c>
      <c r="K108" s="1" t="s">
        <v>141</v>
      </c>
      <c r="L108" s="10">
        <v>119943</v>
      </c>
      <c r="M108" s="1" t="s">
        <v>188</v>
      </c>
      <c r="N108" s="1" t="s">
        <v>189</v>
      </c>
      <c r="O108" s="1" t="s">
        <v>190</v>
      </c>
      <c r="P108" s="1" t="s">
        <v>160</v>
      </c>
      <c r="Q108" s="1" t="s">
        <v>35</v>
      </c>
      <c r="R108" s="1" t="s">
        <v>35</v>
      </c>
      <c r="S108" s="1" t="s">
        <v>35</v>
      </c>
      <c r="T108" s="1" t="s">
        <v>36</v>
      </c>
      <c r="U108" s="1" t="s">
        <v>37</v>
      </c>
      <c r="V108" s="1" t="s">
        <v>38</v>
      </c>
      <c r="W108" s="1" t="s">
        <v>39</v>
      </c>
      <c r="X108" s="1" t="s">
        <v>40</v>
      </c>
      <c r="Y108" s="1" t="s">
        <v>35</v>
      </c>
      <c r="Z108" s="1" t="s">
        <v>35</v>
      </c>
      <c r="AA108" s="1" t="s">
        <v>35</v>
      </c>
      <c r="AB108" s="1" t="s">
        <v>555</v>
      </c>
      <c r="AC108" s="1" t="s">
        <v>35</v>
      </c>
      <c r="AD108" s="1" t="s">
        <v>35</v>
      </c>
    </row>
    <row r="109" spans="1:30">
      <c r="A109" s="1">
        <f>MATCH(B109,'20,08'!B:B,0)</f>
        <v>189</v>
      </c>
      <c r="B109" s="1" t="str">
        <f t="shared" si="1"/>
        <v>9105827169</v>
      </c>
      <c r="C109" s="1" t="s">
        <v>556</v>
      </c>
      <c r="D109" s="1" t="s">
        <v>23</v>
      </c>
      <c r="E109" s="1" t="s">
        <v>24</v>
      </c>
      <c r="F109" s="1" t="s">
        <v>25</v>
      </c>
      <c r="G109" s="1" t="s">
        <v>557</v>
      </c>
      <c r="H109" s="1" t="s">
        <v>27</v>
      </c>
      <c r="I109" s="1" t="s">
        <v>28</v>
      </c>
      <c r="J109" s="1" t="s">
        <v>140</v>
      </c>
      <c r="K109" s="1" t="s">
        <v>141</v>
      </c>
      <c r="L109" s="10">
        <v>119943</v>
      </c>
      <c r="M109" s="1" t="s">
        <v>506</v>
      </c>
      <c r="N109" s="1" t="s">
        <v>507</v>
      </c>
      <c r="O109" s="1" t="s">
        <v>508</v>
      </c>
      <c r="P109" s="1" t="s">
        <v>35</v>
      </c>
      <c r="Q109" s="1" t="s">
        <v>35</v>
      </c>
      <c r="R109" s="1" t="s">
        <v>35</v>
      </c>
      <c r="S109" s="1" t="s">
        <v>35</v>
      </c>
      <c r="T109" s="1" t="s">
        <v>36</v>
      </c>
      <c r="U109" s="1" t="s">
        <v>37</v>
      </c>
      <c r="V109" s="1" t="s">
        <v>38</v>
      </c>
      <c r="W109" s="1" t="s">
        <v>39</v>
      </c>
      <c r="X109" s="1" t="s">
        <v>40</v>
      </c>
      <c r="Y109" s="1" t="s">
        <v>35</v>
      </c>
      <c r="Z109" s="1" t="s">
        <v>35</v>
      </c>
      <c r="AA109" s="1" t="s">
        <v>35</v>
      </c>
      <c r="AB109" s="1" t="s">
        <v>558</v>
      </c>
      <c r="AC109" s="1" t="s">
        <v>35</v>
      </c>
      <c r="AD109" s="1" t="s">
        <v>35</v>
      </c>
    </row>
    <row r="110" spans="1:30">
      <c r="A110" s="1">
        <f>MATCH(B110,'20,08'!B:B,0)</f>
        <v>190</v>
      </c>
      <c r="B110" s="1" t="str">
        <f t="shared" si="1"/>
        <v>9105829698</v>
      </c>
      <c r="C110" s="1" t="s">
        <v>559</v>
      </c>
      <c r="D110" s="1" t="s">
        <v>23</v>
      </c>
      <c r="E110" s="1" t="s">
        <v>24</v>
      </c>
      <c r="F110" s="1" t="s">
        <v>25</v>
      </c>
      <c r="G110" s="1" t="s">
        <v>560</v>
      </c>
      <c r="H110" s="1" t="s">
        <v>27</v>
      </c>
      <c r="I110" s="1" t="s">
        <v>28</v>
      </c>
      <c r="J110" s="1" t="s">
        <v>140</v>
      </c>
      <c r="K110" s="1" t="s">
        <v>141</v>
      </c>
      <c r="L110" s="10">
        <v>119943</v>
      </c>
      <c r="M110" s="1" t="s">
        <v>76</v>
      </c>
      <c r="N110" s="1" t="s">
        <v>77</v>
      </c>
      <c r="O110" s="1" t="s">
        <v>78</v>
      </c>
      <c r="P110" s="1" t="s">
        <v>35</v>
      </c>
      <c r="Q110" s="1" t="s">
        <v>35</v>
      </c>
      <c r="R110" s="1" t="s">
        <v>35</v>
      </c>
      <c r="S110" s="1" t="s">
        <v>35</v>
      </c>
      <c r="T110" s="1" t="s">
        <v>36</v>
      </c>
      <c r="U110" s="1" t="s">
        <v>37</v>
      </c>
      <c r="V110" s="1" t="s">
        <v>38</v>
      </c>
      <c r="W110" s="1" t="s">
        <v>39</v>
      </c>
      <c r="X110" s="1" t="s">
        <v>40</v>
      </c>
      <c r="Y110" s="1" t="s">
        <v>35</v>
      </c>
      <c r="Z110" s="1" t="s">
        <v>35</v>
      </c>
      <c r="AA110" s="1" t="s">
        <v>35</v>
      </c>
      <c r="AB110" s="1" t="s">
        <v>561</v>
      </c>
      <c r="AC110" s="1" t="s">
        <v>35</v>
      </c>
      <c r="AD110" s="1" t="s">
        <v>35</v>
      </c>
    </row>
    <row r="111" spans="1:30">
      <c r="A111" s="1">
        <f>MATCH(B111,'20,08'!B:B,0)</f>
        <v>191</v>
      </c>
      <c r="B111" s="1" t="str">
        <f t="shared" si="1"/>
        <v>9105827173</v>
      </c>
      <c r="C111" s="1" t="s">
        <v>562</v>
      </c>
      <c r="D111" s="1" t="s">
        <v>23</v>
      </c>
      <c r="E111" s="1" t="s">
        <v>24</v>
      </c>
      <c r="F111" s="1" t="s">
        <v>25</v>
      </c>
      <c r="G111" s="1" t="s">
        <v>563</v>
      </c>
      <c r="H111" s="1" t="s">
        <v>27</v>
      </c>
      <c r="I111" s="1" t="s">
        <v>28</v>
      </c>
      <c r="J111" s="1" t="s">
        <v>93</v>
      </c>
      <c r="K111" s="1" t="s">
        <v>94</v>
      </c>
      <c r="L111" s="10">
        <v>60043</v>
      </c>
      <c r="M111" s="1" t="s">
        <v>506</v>
      </c>
      <c r="N111" s="1" t="s">
        <v>507</v>
      </c>
      <c r="O111" s="1" t="s">
        <v>508</v>
      </c>
      <c r="P111" s="1" t="s">
        <v>35</v>
      </c>
      <c r="Q111" s="1" t="s">
        <v>35</v>
      </c>
      <c r="R111" s="1" t="s">
        <v>35</v>
      </c>
      <c r="S111" s="1" t="s">
        <v>35</v>
      </c>
      <c r="T111" s="1" t="s">
        <v>36</v>
      </c>
      <c r="U111" s="1" t="s">
        <v>37</v>
      </c>
      <c r="V111" s="1" t="s">
        <v>38</v>
      </c>
      <c r="W111" s="1" t="s">
        <v>39</v>
      </c>
      <c r="X111" s="1" t="s">
        <v>40</v>
      </c>
      <c r="Y111" s="1" t="s">
        <v>35</v>
      </c>
      <c r="Z111" s="1" t="s">
        <v>35</v>
      </c>
      <c r="AA111" s="1" t="s">
        <v>35</v>
      </c>
      <c r="AB111" s="1" t="s">
        <v>564</v>
      </c>
      <c r="AC111" s="1" t="s">
        <v>35</v>
      </c>
      <c r="AD111" s="1" t="s">
        <v>35</v>
      </c>
    </row>
    <row r="112" spans="1:30">
      <c r="A112" s="1">
        <f>MATCH(B112,'20,08'!B:B,0)</f>
        <v>192</v>
      </c>
      <c r="B112" s="1" t="str">
        <f t="shared" si="1"/>
        <v>9105828230</v>
      </c>
      <c r="C112" s="1" t="s">
        <v>565</v>
      </c>
      <c r="D112" s="1" t="s">
        <v>23</v>
      </c>
      <c r="E112" s="1" t="s">
        <v>24</v>
      </c>
      <c r="F112" s="1" t="s">
        <v>25</v>
      </c>
      <c r="G112" s="1" t="s">
        <v>566</v>
      </c>
      <c r="H112" s="1" t="s">
        <v>27</v>
      </c>
      <c r="I112" s="1" t="s">
        <v>28</v>
      </c>
      <c r="J112" s="1" t="s">
        <v>140</v>
      </c>
      <c r="K112" s="1" t="s">
        <v>141</v>
      </c>
      <c r="L112" s="10">
        <v>119943</v>
      </c>
      <c r="M112" s="1" t="s">
        <v>299</v>
      </c>
      <c r="N112" s="1" t="s">
        <v>300</v>
      </c>
      <c r="O112" s="1" t="s">
        <v>301</v>
      </c>
      <c r="P112" s="1" t="s">
        <v>34</v>
      </c>
      <c r="Q112" s="1" t="s">
        <v>35</v>
      </c>
      <c r="R112" s="1" t="s">
        <v>35</v>
      </c>
      <c r="S112" s="1" t="s">
        <v>35</v>
      </c>
      <c r="T112" s="1" t="s">
        <v>36</v>
      </c>
      <c r="U112" s="1" t="s">
        <v>37</v>
      </c>
      <c r="V112" s="1" t="s">
        <v>38</v>
      </c>
      <c r="W112" s="1" t="s">
        <v>39</v>
      </c>
      <c r="X112" s="1" t="s">
        <v>40</v>
      </c>
      <c r="Y112" s="1" t="s">
        <v>35</v>
      </c>
      <c r="Z112" s="1" t="s">
        <v>35</v>
      </c>
      <c r="AA112" s="1" t="s">
        <v>35</v>
      </c>
      <c r="AB112" s="1" t="s">
        <v>567</v>
      </c>
      <c r="AC112" s="1" t="s">
        <v>35</v>
      </c>
      <c r="AD112" s="1" t="s">
        <v>35</v>
      </c>
    </row>
    <row r="113" spans="1:30">
      <c r="A113" s="1">
        <f>MATCH(B113,'20,08'!B:B,0)</f>
        <v>193</v>
      </c>
      <c r="B113" s="1" t="str">
        <f t="shared" si="1"/>
        <v>9105828312</v>
      </c>
      <c r="C113" s="1" t="s">
        <v>568</v>
      </c>
      <c r="D113" s="1" t="s">
        <v>23</v>
      </c>
      <c r="E113" s="1" t="s">
        <v>24</v>
      </c>
      <c r="F113" s="1" t="s">
        <v>25</v>
      </c>
      <c r="G113" s="1" t="s">
        <v>569</v>
      </c>
      <c r="H113" s="1" t="s">
        <v>27</v>
      </c>
      <c r="I113" s="1" t="s">
        <v>28</v>
      </c>
      <c r="J113" s="1" t="s">
        <v>140</v>
      </c>
      <c r="K113" s="1" t="s">
        <v>141</v>
      </c>
      <c r="L113" s="10">
        <v>119943</v>
      </c>
      <c r="M113" s="1" t="s">
        <v>279</v>
      </c>
      <c r="N113" s="1" t="s">
        <v>280</v>
      </c>
      <c r="O113" s="1" t="s">
        <v>281</v>
      </c>
      <c r="P113" s="1" t="s">
        <v>35</v>
      </c>
      <c r="Q113" s="1" t="s">
        <v>35</v>
      </c>
      <c r="R113" s="1" t="s">
        <v>35</v>
      </c>
      <c r="S113" s="1" t="s">
        <v>35</v>
      </c>
      <c r="T113" s="1" t="s">
        <v>36</v>
      </c>
      <c r="U113" s="1" t="s">
        <v>37</v>
      </c>
      <c r="V113" s="1" t="s">
        <v>38</v>
      </c>
      <c r="W113" s="1" t="s">
        <v>39</v>
      </c>
      <c r="X113" s="1" t="s">
        <v>40</v>
      </c>
      <c r="Y113" s="1" t="s">
        <v>35</v>
      </c>
      <c r="Z113" s="1" t="s">
        <v>35</v>
      </c>
      <c r="AA113" s="1" t="s">
        <v>35</v>
      </c>
      <c r="AB113" s="1" t="s">
        <v>570</v>
      </c>
      <c r="AC113" s="1" t="s">
        <v>35</v>
      </c>
      <c r="AD113" s="1" t="s">
        <v>35</v>
      </c>
    </row>
    <row r="114" spans="1:30">
      <c r="A114" s="1">
        <f>MATCH(B114,'20,08'!B:B,0)</f>
        <v>194</v>
      </c>
      <c r="B114" s="1" t="str">
        <f t="shared" si="1"/>
        <v>9105828297</v>
      </c>
      <c r="C114" s="1" t="s">
        <v>571</v>
      </c>
      <c r="D114" s="1" t="s">
        <v>23</v>
      </c>
      <c r="E114" s="1" t="s">
        <v>24</v>
      </c>
      <c r="F114" s="1" t="s">
        <v>25</v>
      </c>
      <c r="G114" s="1" t="s">
        <v>572</v>
      </c>
      <c r="H114" s="1" t="s">
        <v>27</v>
      </c>
      <c r="I114" s="1" t="s">
        <v>28</v>
      </c>
      <c r="J114" s="1" t="s">
        <v>573</v>
      </c>
      <c r="K114" s="1" t="s">
        <v>574</v>
      </c>
      <c r="L114" s="10">
        <v>339530</v>
      </c>
      <c r="M114" s="1" t="s">
        <v>299</v>
      </c>
      <c r="N114" s="1" t="s">
        <v>300</v>
      </c>
      <c r="O114" s="1" t="s">
        <v>301</v>
      </c>
      <c r="P114" s="1" t="s">
        <v>34</v>
      </c>
      <c r="Q114" s="1" t="s">
        <v>35</v>
      </c>
      <c r="R114" s="1" t="s">
        <v>35</v>
      </c>
      <c r="S114" s="1" t="s">
        <v>35</v>
      </c>
      <c r="T114" s="1" t="s">
        <v>36</v>
      </c>
      <c r="U114" s="1" t="s">
        <v>37</v>
      </c>
      <c r="V114" s="1" t="s">
        <v>38</v>
      </c>
      <c r="W114" s="1" t="s">
        <v>39</v>
      </c>
      <c r="X114" s="1" t="s">
        <v>40</v>
      </c>
      <c r="Y114" s="1" t="s">
        <v>35</v>
      </c>
      <c r="Z114" s="1" t="s">
        <v>35</v>
      </c>
      <c r="AA114" s="1" t="s">
        <v>35</v>
      </c>
      <c r="AB114" s="1" t="s">
        <v>575</v>
      </c>
      <c r="AC114" s="1" t="s">
        <v>35</v>
      </c>
      <c r="AD114" s="1" t="s">
        <v>35</v>
      </c>
    </row>
    <row r="115" spans="1:30">
      <c r="A115" s="1">
        <f>MATCH(B115,'20,08'!B:B,0)</f>
        <v>196</v>
      </c>
      <c r="B115" s="1" t="str">
        <f t="shared" si="1"/>
        <v>9105828360</v>
      </c>
      <c r="C115" s="1" t="s">
        <v>576</v>
      </c>
      <c r="D115" s="1" t="s">
        <v>23</v>
      </c>
      <c r="E115" s="1" t="s">
        <v>24</v>
      </c>
      <c r="F115" s="1" t="s">
        <v>25</v>
      </c>
      <c r="G115" s="1" t="s">
        <v>577</v>
      </c>
      <c r="H115" s="1" t="s">
        <v>27</v>
      </c>
      <c r="I115" s="1" t="s">
        <v>28</v>
      </c>
      <c r="J115" s="1" t="s">
        <v>368</v>
      </c>
      <c r="K115" s="1" t="s">
        <v>369</v>
      </c>
      <c r="L115" s="10">
        <v>99360</v>
      </c>
      <c r="M115" s="1" t="s">
        <v>299</v>
      </c>
      <c r="N115" s="1" t="s">
        <v>300</v>
      </c>
      <c r="O115" s="1" t="s">
        <v>301</v>
      </c>
      <c r="P115" s="1" t="s">
        <v>34</v>
      </c>
      <c r="Q115" s="1" t="s">
        <v>35</v>
      </c>
      <c r="R115" s="1" t="s">
        <v>35</v>
      </c>
      <c r="S115" s="1" t="s">
        <v>35</v>
      </c>
      <c r="T115" s="1" t="s">
        <v>36</v>
      </c>
      <c r="U115" s="1" t="s">
        <v>37</v>
      </c>
      <c r="V115" s="1" t="s">
        <v>38</v>
      </c>
      <c r="W115" s="1" t="s">
        <v>39</v>
      </c>
      <c r="X115" s="1" t="s">
        <v>40</v>
      </c>
      <c r="Y115" s="1" t="s">
        <v>35</v>
      </c>
      <c r="Z115" s="1" t="s">
        <v>35</v>
      </c>
      <c r="AA115" s="1" t="s">
        <v>35</v>
      </c>
      <c r="AB115" s="1" t="s">
        <v>578</v>
      </c>
      <c r="AC115" s="1" t="s">
        <v>35</v>
      </c>
      <c r="AD115" s="1" t="s">
        <v>35</v>
      </c>
    </row>
    <row r="116" spans="1:30">
      <c r="A116" s="1">
        <f>MATCH(B116,'20,08'!B:B,0)</f>
        <v>197</v>
      </c>
      <c r="B116" s="1" t="str">
        <f t="shared" si="1"/>
        <v>9105826995</v>
      </c>
      <c r="C116" s="1" t="s">
        <v>579</v>
      </c>
      <c r="D116" s="1" t="s">
        <v>23</v>
      </c>
      <c r="E116" s="1" t="s">
        <v>24</v>
      </c>
      <c r="F116" s="1" t="s">
        <v>25</v>
      </c>
      <c r="G116" s="1" t="s">
        <v>580</v>
      </c>
      <c r="H116" s="1" t="s">
        <v>27</v>
      </c>
      <c r="I116" s="1" t="s">
        <v>28</v>
      </c>
      <c r="J116" s="1" t="s">
        <v>135</v>
      </c>
      <c r="K116" s="1" t="s">
        <v>136</v>
      </c>
      <c r="L116" s="10">
        <v>239885</v>
      </c>
      <c r="M116" s="1" t="s">
        <v>76</v>
      </c>
      <c r="N116" s="1" t="s">
        <v>77</v>
      </c>
      <c r="O116" s="1" t="s">
        <v>78</v>
      </c>
      <c r="P116" s="1" t="s">
        <v>35</v>
      </c>
      <c r="Q116" s="1" t="s">
        <v>35</v>
      </c>
      <c r="R116" s="1" t="s">
        <v>35</v>
      </c>
      <c r="S116" s="1" t="s">
        <v>35</v>
      </c>
      <c r="T116" s="1" t="s">
        <v>36</v>
      </c>
      <c r="U116" s="1" t="s">
        <v>37</v>
      </c>
      <c r="V116" s="1" t="s">
        <v>38</v>
      </c>
      <c r="W116" s="1" t="s">
        <v>39</v>
      </c>
      <c r="X116" s="1" t="s">
        <v>40</v>
      </c>
      <c r="Y116" s="1" t="s">
        <v>35</v>
      </c>
      <c r="Z116" s="1" t="s">
        <v>35</v>
      </c>
      <c r="AA116" s="1" t="s">
        <v>35</v>
      </c>
      <c r="AB116" s="1" t="s">
        <v>581</v>
      </c>
      <c r="AC116" s="1" t="s">
        <v>35</v>
      </c>
      <c r="AD116" s="1" t="s">
        <v>35</v>
      </c>
    </row>
    <row r="117" spans="1:30">
      <c r="A117" s="1">
        <f>MATCH(B117,'20,08'!B:B,0)</f>
        <v>198</v>
      </c>
      <c r="B117" s="1" t="str">
        <f t="shared" si="1"/>
        <v>9105826092</v>
      </c>
      <c r="C117" s="1" t="s">
        <v>582</v>
      </c>
      <c r="D117" s="1" t="s">
        <v>23</v>
      </c>
      <c r="E117" s="1" t="s">
        <v>24</v>
      </c>
      <c r="F117" s="1" t="s">
        <v>25</v>
      </c>
      <c r="G117" s="1" t="s">
        <v>583</v>
      </c>
      <c r="H117" s="1" t="s">
        <v>27</v>
      </c>
      <c r="I117" s="1" t="s">
        <v>28</v>
      </c>
      <c r="J117" s="1" t="s">
        <v>140</v>
      </c>
      <c r="K117" s="1" t="s">
        <v>141</v>
      </c>
      <c r="L117" s="10">
        <v>119943</v>
      </c>
      <c r="M117" s="1" t="s">
        <v>31</v>
      </c>
      <c r="N117" s="1" t="s">
        <v>32</v>
      </c>
      <c r="O117" s="1" t="s">
        <v>33</v>
      </c>
      <c r="P117" s="1" t="s">
        <v>34</v>
      </c>
      <c r="Q117" s="1" t="s">
        <v>35</v>
      </c>
      <c r="R117" s="1" t="s">
        <v>35</v>
      </c>
      <c r="S117" s="1" t="s">
        <v>35</v>
      </c>
      <c r="T117" s="1" t="s">
        <v>36</v>
      </c>
      <c r="U117" s="1" t="s">
        <v>37</v>
      </c>
      <c r="V117" s="1" t="s">
        <v>38</v>
      </c>
      <c r="W117" s="1" t="s">
        <v>39</v>
      </c>
      <c r="X117" s="1" t="s">
        <v>40</v>
      </c>
      <c r="Y117" s="1" t="s">
        <v>35</v>
      </c>
      <c r="Z117" s="1" t="s">
        <v>35</v>
      </c>
      <c r="AA117" s="1" t="s">
        <v>35</v>
      </c>
      <c r="AB117" s="1" t="s">
        <v>584</v>
      </c>
      <c r="AC117" s="1" t="s">
        <v>35</v>
      </c>
      <c r="AD117" s="1" t="s">
        <v>35</v>
      </c>
    </row>
    <row r="118" spans="1:30">
      <c r="A118" s="1">
        <f>MATCH(B118,'20,08'!B:B,0)</f>
        <v>199</v>
      </c>
      <c r="B118" s="1" t="str">
        <f t="shared" si="1"/>
        <v>9105825716</v>
      </c>
      <c r="C118" s="1" t="s">
        <v>585</v>
      </c>
      <c r="D118" s="1" t="s">
        <v>23</v>
      </c>
      <c r="E118" s="1" t="s">
        <v>24</v>
      </c>
      <c r="F118" s="1" t="s">
        <v>25</v>
      </c>
      <c r="G118" s="1" t="s">
        <v>586</v>
      </c>
      <c r="H118" s="1" t="s">
        <v>27</v>
      </c>
      <c r="I118" s="1" t="s">
        <v>28</v>
      </c>
      <c r="J118" s="1" t="s">
        <v>207</v>
      </c>
      <c r="K118" s="1" t="s">
        <v>208</v>
      </c>
      <c r="L118" s="10">
        <v>289565</v>
      </c>
      <c r="M118" s="1" t="s">
        <v>76</v>
      </c>
      <c r="N118" s="1" t="s">
        <v>77</v>
      </c>
      <c r="O118" s="1" t="s">
        <v>78</v>
      </c>
      <c r="P118" s="1" t="s">
        <v>35</v>
      </c>
      <c r="Q118" s="1" t="s">
        <v>35</v>
      </c>
      <c r="R118" s="1" t="s">
        <v>35</v>
      </c>
      <c r="S118" s="1" t="s">
        <v>35</v>
      </c>
      <c r="T118" s="1" t="s">
        <v>36</v>
      </c>
      <c r="U118" s="1" t="s">
        <v>37</v>
      </c>
      <c r="V118" s="1" t="s">
        <v>38</v>
      </c>
      <c r="W118" s="1" t="s">
        <v>39</v>
      </c>
      <c r="X118" s="1" t="s">
        <v>40</v>
      </c>
      <c r="Y118" s="1" t="s">
        <v>35</v>
      </c>
      <c r="Z118" s="1" t="s">
        <v>35</v>
      </c>
      <c r="AA118" s="1" t="s">
        <v>35</v>
      </c>
      <c r="AB118" s="1" t="s">
        <v>587</v>
      </c>
      <c r="AC118" s="1" t="s">
        <v>35</v>
      </c>
      <c r="AD118" s="1" t="s">
        <v>35</v>
      </c>
    </row>
    <row r="119" spans="1:30">
      <c r="A119" s="1">
        <f>MATCH(B119,'20,08'!B:B,0)</f>
        <v>201</v>
      </c>
      <c r="B119" s="1" t="str">
        <f t="shared" si="1"/>
        <v>9105827935</v>
      </c>
      <c r="C119" s="1" t="s">
        <v>588</v>
      </c>
      <c r="D119" s="1" t="s">
        <v>23</v>
      </c>
      <c r="E119" s="1" t="s">
        <v>24</v>
      </c>
      <c r="F119" s="1" t="s">
        <v>25</v>
      </c>
      <c r="G119" s="1" t="s">
        <v>589</v>
      </c>
      <c r="H119" s="1" t="s">
        <v>27</v>
      </c>
      <c r="I119" s="1" t="s">
        <v>28</v>
      </c>
      <c r="J119" s="1" t="s">
        <v>590</v>
      </c>
      <c r="K119" s="1" t="s">
        <v>591</v>
      </c>
      <c r="L119" s="10">
        <v>240570</v>
      </c>
      <c r="M119" s="1" t="s">
        <v>76</v>
      </c>
      <c r="N119" s="1" t="s">
        <v>77</v>
      </c>
      <c r="O119" s="1" t="s">
        <v>78</v>
      </c>
      <c r="P119" s="1" t="s">
        <v>35</v>
      </c>
      <c r="Q119" s="1" t="s">
        <v>35</v>
      </c>
      <c r="R119" s="1" t="s">
        <v>35</v>
      </c>
      <c r="S119" s="1" t="s">
        <v>35</v>
      </c>
      <c r="T119" s="1" t="s">
        <v>36</v>
      </c>
      <c r="U119" s="1" t="s">
        <v>37</v>
      </c>
      <c r="V119" s="1" t="s">
        <v>38</v>
      </c>
      <c r="W119" s="1" t="s">
        <v>39</v>
      </c>
      <c r="X119" s="1" t="s">
        <v>40</v>
      </c>
      <c r="Y119" s="1" t="s">
        <v>35</v>
      </c>
      <c r="Z119" s="1" t="s">
        <v>35</v>
      </c>
      <c r="AA119" s="1" t="s">
        <v>35</v>
      </c>
      <c r="AB119" s="1" t="s">
        <v>592</v>
      </c>
      <c r="AC119" s="1" t="s">
        <v>35</v>
      </c>
      <c r="AD119" s="1" t="s">
        <v>35</v>
      </c>
    </row>
    <row r="120" spans="1:30">
      <c r="A120" s="1">
        <f>MATCH(B120,'20,08'!B:B,0)</f>
        <v>202</v>
      </c>
      <c r="B120" s="1" t="str">
        <f t="shared" si="1"/>
        <v>9105827707</v>
      </c>
      <c r="C120" s="1" t="s">
        <v>593</v>
      </c>
      <c r="D120" s="1" t="s">
        <v>23</v>
      </c>
      <c r="E120" s="1" t="s">
        <v>24</v>
      </c>
      <c r="F120" s="1" t="s">
        <v>25</v>
      </c>
      <c r="G120" s="1" t="s">
        <v>594</v>
      </c>
      <c r="H120" s="1" t="s">
        <v>27</v>
      </c>
      <c r="I120" s="1" t="s">
        <v>28</v>
      </c>
      <c r="J120" s="1" t="s">
        <v>29</v>
      </c>
      <c r="K120" s="1" t="s">
        <v>30</v>
      </c>
      <c r="L120" s="10">
        <v>153252</v>
      </c>
      <c r="M120" s="1" t="s">
        <v>55</v>
      </c>
      <c r="N120" s="1" t="s">
        <v>56</v>
      </c>
      <c r="O120" s="1" t="s">
        <v>57</v>
      </c>
      <c r="P120" s="1" t="s">
        <v>35</v>
      </c>
      <c r="Q120" s="1" t="s">
        <v>35</v>
      </c>
      <c r="R120" s="1" t="s">
        <v>35</v>
      </c>
      <c r="S120" s="1" t="s">
        <v>35</v>
      </c>
      <c r="T120" s="1" t="s">
        <v>36</v>
      </c>
      <c r="U120" s="1" t="s">
        <v>37</v>
      </c>
      <c r="V120" s="1" t="s">
        <v>38</v>
      </c>
      <c r="W120" s="1" t="s">
        <v>39</v>
      </c>
      <c r="X120" s="1" t="s">
        <v>40</v>
      </c>
      <c r="Y120" s="1" t="s">
        <v>35</v>
      </c>
      <c r="Z120" s="1" t="s">
        <v>35</v>
      </c>
      <c r="AA120" s="1" t="s">
        <v>35</v>
      </c>
      <c r="AB120" s="1" t="s">
        <v>595</v>
      </c>
      <c r="AC120" s="1" t="s">
        <v>35</v>
      </c>
      <c r="AD120" s="1" t="s">
        <v>35</v>
      </c>
    </row>
    <row r="121" spans="1:30">
      <c r="A121" s="1">
        <f>MATCH(B121,'20,08'!B:B,0)</f>
        <v>203</v>
      </c>
      <c r="B121" s="1" t="str">
        <f t="shared" si="1"/>
        <v>9105828185</v>
      </c>
      <c r="C121" s="1" t="s">
        <v>596</v>
      </c>
      <c r="D121" s="1" t="s">
        <v>23</v>
      </c>
      <c r="E121" s="1" t="s">
        <v>24</v>
      </c>
      <c r="F121" s="1" t="s">
        <v>25</v>
      </c>
      <c r="G121" s="1" t="s">
        <v>597</v>
      </c>
      <c r="H121" s="1" t="s">
        <v>27</v>
      </c>
      <c r="I121" s="1" t="s">
        <v>28</v>
      </c>
      <c r="J121" s="1" t="s">
        <v>135</v>
      </c>
      <c r="K121" s="1" t="s">
        <v>136</v>
      </c>
      <c r="L121" s="10">
        <v>239885</v>
      </c>
      <c r="M121" s="1" t="s">
        <v>76</v>
      </c>
      <c r="N121" s="1" t="s">
        <v>77</v>
      </c>
      <c r="O121" s="1" t="s">
        <v>78</v>
      </c>
      <c r="P121" s="1" t="s">
        <v>35</v>
      </c>
      <c r="Q121" s="1" t="s">
        <v>35</v>
      </c>
      <c r="R121" s="1" t="s">
        <v>35</v>
      </c>
      <c r="S121" s="1" t="s">
        <v>35</v>
      </c>
      <c r="T121" s="1" t="s">
        <v>36</v>
      </c>
      <c r="U121" s="1" t="s">
        <v>37</v>
      </c>
      <c r="V121" s="1" t="s">
        <v>38</v>
      </c>
      <c r="W121" s="1" t="s">
        <v>39</v>
      </c>
      <c r="X121" s="1" t="s">
        <v>40</v>
      </c>
      <c r="Y121" s="1" t="s">
        <v>35</v>
      </c>
      <c r="Z121" s="1" t="s">
        <v>35</v>
      </c>
      <c r="AA121" s="1" t="s">
        <v>35</v>
      </c>
      <c r="AB121" s="1" t="s">
        <v>598</v>
      </c>
      <c r="AC121" s="1" t="s">
        <v>35</v>
      </c>
      <c r="AD121" s="1" t="s">
        <v>35</v>
      </c>
    </row>
    <row r="122" spans="1:30">
      <c r="A122" s="1">
        <f>MATCH(B122,'20,08'!B:B,0)</f>
        <v>204</v>
      </c>
      <c r="B122" s="1" t="str">
        <f t="shared" si="1"/>
        <v>9105827281</v>
      </c>
      <c r="C122" s="1" t="s">
        <v>599</v>
      </c>
      <c r="D122" s="1" t="s">
        <v>23</v>
      </c>
      <c r="E122" s="1" t="s">
        <v>24</v>
      </c>
      <c r="F122" s="1" t="s">
        <v>25</v>
      </c>
      <c r="G122" s="1" t="s">
        <v>600</v>
      </c>
      <c r="H122" s="1" t="s">
        <v>27</v>
      </c>
      <c r="I122" s="1" t="s">
        <v>28</v>
      </c>
      <c r="J122" s="1" t="s">
        <v>53</v>
      </c>
      <c r="K122" s="1" t="s">
        <v>54</v>
      </c>
      <c r="L122" s="10">
        <v>49680</v>
      </c>
      <c r="M122" s="1" t="s">
        <v>76</v>
      </c>
      <c r="N122" s="1" t="s">
        <v>77</v>
      </c>
      <c r="O122" s="1" t="s">
        <v>78</v>
      </c>
      <c r="P122" s="1" t="s">
        <v>35</v>
      </c>
      <c r="Q122" s="1" t="s">
        <v>35</v>
      </c>
      <c r="R122" s="1" t="s">
        <v>35</v>
      </c>
      <c r="S122" s="1" t="s">
        <v>35</v>
      </c>
      <c r="T122" s="1" t="s">
        <v>36</v>
      </c>
      <c r="U122" s="1" t="s">
        <v>37</v>
      </c>
      <c r="V122" s="1" t="s">
        <v>38</v>
      </c>
      <c r="W122" s="1" t="s">
        <v>39</v>
      </c>
      <c r="X122" s="1" t="s">
        <v>40</v>
      </c>
      <c r="Y122" s="1" t="s">
        <v>35</v>
      </c>
      <c r="Z122" s="1" t="s">
        <v>35</v>
      </c>
      <c r="AA122" s="1" t="s">
        <v>35</v>
      </c>
      <c r="AB122" s="1" t="s">
        <v>601</v>
      </c>
      <c r="AC122" s="1" t="s">
        <v>35</v>
      </c>
      <c r="AD122" s="1" t="s">
        <v>35</v>
      </c>
    </row>
    <row r="123" spans="1:30">
      <c r="A123" s="1">
        <f>MATCH(B123,'20,08'!B:B,0)</f>
        <v>205</v>
      </c>
      <c r="B123" s="1" t="str">
        <f t="shared" si="1"/>
        <v>9105826217</v>
      </c>
      <c r="C123" s="1" t="s">
        <v>602</v>
      </c>
      <c r="D123" s="1" t="s">
        <v>23</v>
      </c>
      <c r="E123" s="1" t="s">
        <v>24</v>
      </c>
      <c r="F123" s="1" t="s">
        <v>25</v>
      </c>
      <c r="G123" s="1" t="s">
        <v>603</v>
      </c>
      <c r="H123" s="1" t="s">
        <v>27</v>
      </c>
      <c r="I123" s="1" t="s">
        <v>28</v>
      </c>
      <c r="J123" s="1" t="s">
        <v>604</v>
      </c>
      <c r="K123" s="1" t="s">
        <v>605</v>
      </c>
      <c r="L123" s="10">
        <v>576750</v>
      </c>
      <c r="M123" s="1" t="s">
        <v>606</v>
      </c>
      <c r="N123" s="1" t="s">
        <v>607</v>
      </c>
      <c r="O123" s="1" t="s">
        <v>608</v>
      </c>
      <c r="P123" s="1" t="s">
        <v>609</v>
      </c>
      <c r="Q123" s="1" t="s">
        <v>35</v>
      </c>
      <c r="R123" s="1" t="s">
        <v>35</v>
      </c>
      <c r="S123" s="1" t="s">
        <v>35</v>
      </c>
      <c r="T123" s="1" t="s">
        <v>36</v>
      </c>
      <c r="U123" s="1" t="s">
        <v>37</v>
      </c>
      <c r="V123" s="1" t="s">
        <v>38</v>
      </c>
      <c r="W123" s="1" t="s">
        <v>39</v>
      </c>
      <c r="X123" s="1" t="s">
        <v>40</v>
      </c>
      <c r="Y123" s="1" t="s">
        <v>35</v>
      </c>
      <c r="Z123" s="1" t="s">
        <v>35</v>
      </c>
      <c r="AA123" s="1" t="s">
        <v>35</v>
      </c>
      <c r="AB123" s="1" t="s">
        <v>610</v>
      </c>
      <c r="AC123" s="1" t="s">
        <v>35</v>
      </c>
      <c r="AD123" s="1" t="s">
        <v>35</v>
      </c>
    </row>
    <row r="124" spans="1:30">
      <c r="A124" s="1">
        <f>MATCH(B124,'20,08'!B:B,0)</f>
        <v>208</v>
      </c>
      <c r="B124" s="1" t="str">
        <f t="shared" si="1"/>
        <v>9105828702</v>
      </c>
      <c r="C124" s="1" t="s">
        <v>611</v>
      </c>
      <c r="D124" s="1" t="s">
        <v>23</v>
      </c>
      <c r="E124" s="1" t="s">
        <v>24</v>
      </c>
      <c r="F124" s="1" t="s">
        <v>25</v>
      </c>
      <c r="G124" s="1" t="s">
        <v>612</v>
      </c>
      <c r="H124" s="1" t="s">
        <v>27</v>
      </c>
      <c r="I124" s="1" t="s">
        <v>28</v>
      </c>
      <c r="J124" s="1" t="s">
        <v>29</v>
      </c>
      <c r="K124" s="1" t="s">
        <v>30</v>
      </c>
      <c r="L124" s="10">
        <v>153252</v>
      </c>
      <c r="M124" s="1" t="s">
        <v>76</v>
      </c>
      <c r="N124" s="1" t="s">
        <v>77</v>
      </c>
      <c r="O124" s="1" t="s">
        <v>78</v>
      </c>
      <c r="P124" s="1" t="s">
        <v>35</v>
      </c>
      <c r="Q124" s="1" t="s">
        <v>35</v>
      </c>
      <c r="R124" s="1" t="s">
        <v>35</v>
      </c>
      <c r="S124" s="1" t="s">
        <v>35</v>
      </c>
      <c r="T124" s="1" t="s">
        <v>36</v>
      </c>
      <c r="U124" s="1" t="s">
        <v>37</v>
      </c>
      <c r="V124" s="1" t="s">
        <v>38</v>
      </c>
      <c r="W124" s="1" t="s">
        <v>39</v>
      </c>
      <c r="X124" s="1" t="s">
        <v>40</v>
      </c>
      <c r="Y124" s="1" t="s">
        <v>35</v>
      </c>
      <c r="Z124" s="1" t="s">
        <v>35</v>
      </c>
      <c r="AA124" s="1" t="s">
        <v>35</v>
      </c>
      <c r="AB124" s="1" t="s">
        <v>613</v>
      </c>
      <c r="AC124" s="1" t="s">
        <v>35</v>
      </c>
      <c r="AD124" s="1" t="s">
        <v>35</v>
      </c>
    </row>
    <row r="125" spans="1:30">
      <c r="A125" s="1">
        <f>MATCH(B125,'20,08'!B:B,0)</f>
        <v>209</v>
      </c>
      <c r="B125" s="1" t="str">
        <f t="shared" si="1"/>
        <v>9105825486</v>
      </c>
      <c r="C125" s="1" t="s">
        <v>614</v>
      </c>
      <c r="D125" s="1" t="s">
        <v>23</v>
      </c>
      <c r="E125" s="1" t="s">
        <v>24</v>
      </c>
      <c r="F125" s="1" t="s">
        <v>25</v>
      </c>
      <c r="G125" s="1" t="s">
        <v>615</v>
      </c>
      <c r="H125" s="1" t="s">
        <v>27</v>
      </c>
      <c r="I125" s="1" t="s">
        <v>28</v>
      </c>
      <c r="J125" s="1" t="s">
        <v>616</v>
      </c>
      <c r="K125" s="1" t="s">
        <v>617</v>
      </c>
      <c r="L125" s="10">
        <v>188583</v>
      </c>
      <c r="M125" s="1" t="s">
        <v>76</v>
      </c>
      <c r="N125" s="1" t="s">
        <v>77</v>
      </c>
      <c r="O125" s="1" t="s">
        <v>78</v>
      </c>
      <c r="P125" s="1" t="s">
        <v>35</v>
      </c>
      <c r="Q125" s="1" t="s">
        <v>35</v>
      </c>
      <c r="R125" s="1" t="s">
        <v>35</v>
      </c>
      <c r="S125" s="1" t="s">
        <v>35</v>
      </c>
      <c r="T125" s="1" t="s">
        <v>36</v>
      </c>
      <c r="U125" s="1" t="s">
        <v>37</v>
      </c>
      <c r="V125" s="1" t="s">
        <v>38</v>
      </c>
      <c r="W125" s="1" t="s">
        <v>39</v>
      </c>
      <c r="X125" s="1" t="s">
        <v>40</v>
      </c>
      <c r="Y125" s="1" t="s">
        <v>35</v>
      </c>
      <c r="Z125" s="1" t="s">
        <v>35</v>
      </c>
      <c r="AA125" s="1" t="s">
        <v>35</v>
      </c>
      <c r="AB125" s="1" t="s">
        <v>618</v>
      </c>
      <c r="AC125" s="1" t="s">
        <v>35</v>
      </c>
      <c r="AD125" s="1" t="s">
        <v>35</v>
      </c>
    </row>
    <row r="126" spans="1:30">
      <c r="A126" s="1">
        <f>MATCH(B126,'20,08'!B:B,0)</f>
        <v>211</v>
      </c>
      <c r="B126" s="1" t="str">
        <f t="shared" si="1"/>
        <v>9105827302</v>
      </c>
      <c r="C126" s="1" t="s">
        <v>619</v>
      </c>
      <c r="D126" s="1" t="s">
        <v>23</v>
      </c>
      <c r="E126" s="1" t="s">
        <v>24</v>
      </c>
      <c r="F126" s="1" t="s">
        <v>25</v>
      </c>
      <c r="G126" s="1" t="s">
        <v>620</v>
      </c>
      <c r="H126" s="1" t="s">
        <v>27</v>
      </c>
      <c r="I126" s="1" t="s">
        <v>28</v>
      </c>
      <c r="J126" s="1" t="s">
        <v>621</v>
      </c>
      <c r="K126" s="1" t="s">
        <v>622</v>
      </c>
      <c r="L126" s="10">
        <v>185019</v>
      </c>
      <c r="M126" s="1" t="s">
        <v>76</v>
      </c>
      <c r="N126" s="1" t="s">
        <v>77</v>
      </c>
      <c r="O126" s="1" t="s">
        <v>78</v>
      </c>
      <c r="P126" s="1" t="s">
        <v>35</v>
      </c>
      <c r="Q126" s="1" t="s">
        <v>35</v>
      </c>
      <c r="R126" s="1" t="s">
        <v>35</v>
      </c>
      <c r="S126" s="1" t="s">
        <v>35</v>
      </c>
      <c r="T126" s="1" t="s">
        <v>36</v>
      </c>
      <c r="U126" s="1" t="s">
        <v>37</v>
      </c>
      <c r="V126" s="1" t="s">
        <v>38</v>
      </c>
      <c r="W126" s="1" t="s">
        <v>39</v>
      </c>
      <c r="X126" s="1" t="s">
        <v>40</v>
      </c>
      <c r="Y126" s="1" t="s">
        <v>35</v>
      </c>
      <c r="Z126" s="1" t="s">
        <v>35</v>
      </c>
      <c r="AA126" s="1" t="s">
        <v>35</v>
      </c>
      <c r="AB126" s="1" t="s">
        <v>623</v>
      </c>
      <c r="AC126" s="1" t="s">
        <v>35</v>
      </c>
      <c r="AD126" s="1" t="s">
        <v>35</v>
      </c>
    </row>
    <row r="127" spans="1:30">
      <c r="A127" s="1">
        <f>MATCH(B127,'20,08'!B:B,0)</f>
        <v>213</v>
      </c>
      <c r="B127" s="1" t="str">
        <f t="shared" si="1"/>
        <v>9105827743</v>
      </c>
      <c r="C127" s="1" t="s">
        <v>624</v>
      </c>
      <c r="D127" s="1" t="s">
        <v>23</v>
      </c>
      <c r="E127" s="1" t="s">
        <v>24</v>
      </c>
      <c r="F127" s="1" t="s">
        <v>25</v>
      </c>
      <c r="G127" s="1" t="s">
        <v>625</v>
      </c>
      <c r="H127" s="1" t="s">
        <v>27</v>
      </c>
      <c r="I127" s="1" t="s">
        <v>28</v>
      </c>
      <c r="J127" s="1" t="s">
        <v>66</v>
      </c>
      <c r="K127" s="1" t="s">
        <v>67</v>
      </c>
      <c r="L127" s="10">
        <v>54197</v>
      </c>
      <c r="M127" s="1" t="s">
        <v>480</v>
      </c>
      <c r="N127" s="1" t="s">
        <v>481</v>
      </c>
      <c r="O127" s="1" t="s">
        <v>482</v>
      </c>
      <c r="P127" s="1" t="s">
        <v>35</v>
      </c>
      <c r="Q127" s="1" t="s">
        <v>35</v>
      </c>
      <c r="R127" s="1" t="s">
        <v>35</v>
      </c>
      <c r="S127" s="1" t="s">
        <v>35</v>
      </c>
      <c r="T127" s="1" t="s">
        <v>36</v>
      </c>
      <c r="U127" s="1" t="s">
        <v>37</v>
      </c>
      <c r="V127" s="1" t="s">
        <v>38</v>
      </c>
      <c r="W127" s="1" t="s">
        <v>39</v>
      </c>
      <c r="X127" s="1" t="s">
        <v>40</v>
      </c>
      <c r="Y127" s="1" t="s">
        <v>35</v>
      </c>
      <c r="Z127" s="1" t="s">
        <v>35</v>
      </c>
      <c r="AA127" s="1" t="s">
        <v>35</v>
      </c>
      <c r="AB127" s="1" t="s">
        <v>626</v>
      </c>
      <c r="AC127" s="1" t="s">
        <v>35</v>
      </c>
      <c r="AD127" s="1" t="s">
        <v>35</v>
      </c>
    </row>
    <row r="128" spans="1:30">
      <c r="A128" s="1">
        <f>MATCH(B128,'20,08'!B:B,0)</f>
        <v>214</v>
      </c>
      <c r="B128" s="1" t="str">
        <f t="shared" si="1"/>
        <v>9105827232</v>
      </c>
      <c r="C128" s="1" t="s">
        <v>627</v>
      </c>
      <c r="D128" s="1" t="s">
        <v>23</v>
      </c>
      <c r="E128" s="1" t="s">
        <v>24</v>
      </c>
      <c r="F128" s="1" t="s">
        <v>25</v>
      </c>
      <c r="G128" s="1" t="s">
        <v>628</v>
      </c>
      <c r="H128" s="1" t="s">
        <v>27</v>
      </c>
      <c r="I128" s="1" t="s">
        <v>28</v>
      </c>
      <c r="J128" s="1" t="s">
        <v>629</v>
      </c>
      <c r="K128" s="1" t="s">
        <v>630</v>
      </c>
      <c r="L128" s="10">
        <v>240170</v>
      </c>
      <c r="M128" s="1" t="s">
        <v>411</v>
      </c>
      <c r="N128" s="1" t="s">
        <v>412</v>
      </c>
      <c r="O128" s="1" t="s">
        <v>413</v>
      </c>
      <c r="P128" s="1" t="s">
        <v>35</v>
      </c>
      <c r="Q128" s="1" t="s">
        <v>35</v>
      </c>
      <c r="R128" s="1" t="s">
        <v>35</v>
      </c>
      <c r="S128" s="1" t="s">
        <v>35</v>
      </c>
      <c r="T128" s="1" t="s">
        <v>36</v>
      </c>
      <c r="U128" s="1" t="s">
        <v>37</v>
      </c>
      <c r="V128" s="1" t="s">
        <v>38</v>
      </c>
      <c r="W128" s="1" t="s">
        <v>39</v>
      </c>
      <c r="X128" s="1" t="s">
        <v>40</v>
      </c>
      <c r="Y128" s="1" t="s">
        <v>35</v>
      </c>
      <c r="Z128" s="1" t="s">
        <v>35</v>
      </c>
      <c r="AA128" s="1" t="s">
        <v>35</v>
      </c>
      <c r="AB128" s="1" t="s">
        <v>631</v>
      </c>
      <c r="AC128" s="1" t="s">
        <v>35</v>
      </c>
      <c r="AD128" s="1" t="s">
        <v>35</v>
      </c>
    </row>
    <row r="129" spans="1:30">
      <c r="A129" s="1">
        <f>MATCH(B129,'20,08'!B:B,0)</f>
        <v>215</v>
      </c>
      <c r="B129" s="1" t="str">
        <f t="shared" si="1"/>
        <v>9105828393</v>
      </c>
      <c r="C129" s="1" t="s">
        <v>632</v>
      </c>
      <c r="D129" s="1" t="s">
        <v>23</v>
      </c>
      <c r="E129" s="1" t="s">
        <v>24</v>
      </c>
      <c r="F129" s="1" t="s">
        <v>25</v>
      </c>
      <c r="G129" s="1" t="s">
        <v>633</v>
      </c>
      <c r="H129" s="1" t="s">
        <v>27</v>
      </c>
      <c r="I129" s="1" t="s">
        <v>28</v>
      </c>
      <c r="J129" s="1" t="s">
        <v>53</v>
      </c>
      <c r="K129" s="1" t="s">
        <v>54</v>
      </c>
      <c r="L129" s="10">
        <v>49680</v>
      </c>
      <c r="M129" s="1" t="s">
        <v>299</v>
      </c>
      <c r="N129" s="1" t="s">
        <v>300</v>
      </c>
      <c r="O129" s="1" t="s">
        <v>301</v>
      </c>
      <c r="P129" s="1" t="s">
        <v>34</v>
      </c>
      <c r="Q129" s="1" t="s">
        <v>35</v>
      </c>
      <c r="R129" s="1" t="s">
        <v>35</v>
      </c>
      <c r="S129" s="1" t="s">
        <v>35</v>
      </c>
      <c r="T129" s="1" t="s">
        <v>36</v>
      </c>
      <c r="U129" s="1" t="s">
        <v>37</v>
      </c>
      <c r="V129" s="1" t="s">
        <v>38</v>
      </c>
      <c r="W129" s="1" t="s">
        <v>39</v>
      </c>
      <c r="X129" s="1" t="s">
        <v>40</v>
      </c>
      <c r="Y129" s="1" t="s">
        <v>35</v>
      </c>
      <c r="Z129" s="1" t="s">
        <v>35</v>
      </c>
      <c r="AA129" s="1" t="s">
        <v>35</v>
      </c>
      <c r="AB129" s="1" t="s">
        <v>634</v>
      </c>
      <c r="AC129" s="1" t="s">
        <v>35</v>
      </c>
      <c r="AD129" s="1" t="s">
        <v>35</v>
      </c>
    </row>
    <row r="130" spans="1:30">
      <c r="A130" s="1">
        <f>MATCH(B130,'20,08'!B:B,0)</f>
        <v>216</v>
      </c>
      <c r="B130" s="1" t="str">
        <f t="shared" si="1"/>
        <v>9105826987</v>
      </c>
      <c r="C130" s="1" t="s">
        <v>635</v>
      </c>
      <c r="D130" s="1" t="s">
        <v>23</v>
      </c>
      <c r="E130" s="1" t="s">
        <v>24</v>
      </c>
      <c r="F130" s="1" t="s">
        <v>25</v>
      </c>
      <c r="G130" s="1" t="s">
        <v>636</v>
      </c>
      <c r="H130" s="1" t="s">
        <v>27</v>
      </c>
      <c r="I130" s="1" t="s">
        <v>28</v>
      </c>
      <c r="J130" s="1" t="s">
        <v>637</v>
      </c>
      <c r="K130" s="1" t="s">
        <v>638</v>
      </c>
      <c r="L130" s="10">
        <v>528406</v>
      </c>
      <c r="M130" s="1" t="s">
        <v>157</v>
      </c>
      <c r="N130" s="1" t="s">
        <v>158</v>
      </c>
      <c r="O130" s="1" t="s">
        <v>159</v>
      </c>
      <c r="P130" s="1" t="s">
        <v>160</v>
      </c>
      <c r="Q130" s="1" t="s">
        <v>35</v>
      </c>
      <c r="R130" s="1" t="s">
        <v>35</v>
      </c>
      <c r="S130" s="1" t="s">
        <v>35</v>
      </c>
      <c r="T130" s="1" t="s">
        <v>36</v>
      </c>
      <c r="U130" s="1" t="s">
        <v>37</v>
      </c>
      <c r="V130" s="1" t="s">
        <v>38</v>
      </c>
      <c r="W130" s="1" t="s">
        <v>39</v>
      </c>
      <c r="X130" s="1" t="s">
        <v>40</v>
      </c>
      <c r="Y130" s="1" t="s">
        <v>35</v>
      </c>
      <c r="Z130" s="1" t="s">
        <v>35</v>
      </c>
      <c r="AA130" s="1" t="s">
        <v>35</v>
      </c>
      <c r="AB130" s="1" t="s">
        <v>639</v>
      </c>
      <c r="AC130" s="1" t="s">
        <v>35</v>
      </c>
      <c r="AD130" s="1" t="s">
        <v>35</v>
      </c>
    </row>
    <row r="131" spans="1:30">
      <c r="A131" s="1">
        <f>MATCH(B131,'20,08'!B:B,0)</f>
        <v>219</v>
      </c>
      <c r="B131" s="1" t="str">
        <f t="shared" ref="B131:B194" si="2">RIGHT(AB131,10)</f>
        <v>9105827492</v>
      </c>
      <c r="C131" s="1" t="s">
        <v>640</v>
      </c>
      <c r="D131" s="1" t="s">
        <v>23</v>
      </c>
      <c r="E131" s="1" t="s">
        <v>24</v>
      </c>
      <c r="F131" s="1" t="s">
        <v>25</v>
      </c>
      <c r="G131" s="1" t="s">
        <v>641</v>
      </c>
      <c r="H131" s="1" t="s">
        <v>27</v>
      </c>
      <c r="I131" s="1" t="s">
        <v>28</v>
      </c>
      <c r="J131" s="1" t="s">
        <v>61</v>
      </c>
      <c r="K131" s="1" t="s">
        <v>62</v>
      </c>
      <c r="L131" s="10">
        <v>149040</v>
      </c>
      <c r="M131" s="1" t="s">
        <v>76</v>
      </c>
      <c r="N131" s="1" t="s">
        <v>77</v>
      </c>
      <c r="O131" s="1" t="s">
        <v>78</v>
      </c>
      <c r="P131" s="1" t="s">
        <v>35</v>
      </c>
      <c r="Q131" s="1" t="s">
        <v>35</v>
      </c>
      <c r="R131" s="1" t="s">
        <v>35</v>
      </c>
      <c r="S131" s="1" t="s">
        <v>35</v>
      </c>
      <c r="T131" s="1" t="s">
        <v>36</v>
      </c>
      <c r="U131" s="1" t="s">
        <v>37</v>
      </c>
      <c r="V131" s="1" t="s">
        <v>38</v>
      </c>
      <c r="W131" s="1" t="s">
        <v>39</v>
      </c>
      <c r="X131" s="1" t="s">
        <v>40</v>
      </c>
      <c r="Y131" s="1" t="s">
        <v>35</v>
      </c>
      <c r="Z131" s="1" t="s">
        <v>35</v>
      </c>
      <c r="AA131" s="1" t="s">
        <v>35</v>
      </c>
      <c r="AB131" s="1" t="s">
        <v>642</v>
      </c>
      <c r="AC131" s="1" t="s">
        <v>35</v>
      </c>
      <c r="AD131" s="1" t="s">
        <v>35</v>
      </c>
    </row>
    <row r="132" spans="1:30">
      <c r="A132" s="1">
        <f>MATCH(B132,'20,08'!B:B,0)</f>
        <v>220</v>
      </c>
      <c r="B132" s="1" t="str">
        <f t="shared" si="2"/>
        <v>9105828455</v>
      </c>
      <c r="C132" s="1" t="s">
        <v>643</v>
      </c>
      <c r="D132" s="1" t="s">
        <v>23</v>
      </c>
      <c r="E132" s="1" t="s">
        <v>24</v>
      </c>
      <c r="F132" s="1" t="s">
        <v>25</v>
      </c>
      <c r="G132" s="1" t="s">
        <v>644</v>
      </c>
      <c r="H132" s="1" t="s">
        <v>27</v>
      </c>
      <c r="I132" s="1" t="s">
        <v>28</v>
      </c>
      <c r="J132" s="1" t="s">
        <v>66</v>
      </c>
      <c r="K132" s="1" t="s">
        <v>67</v>
      </c>
      <c r="L132" s="10">
        <v>54197</v>
      </c>
      <c r="M132" s="1" t="s">
        <v>299</v>
      </c>
      <c r="N132" s="1" t="s">
        <v>300</v>
      </c>
      <c r="O132" s="1" t="s">
        <v>301</v>
      </c>
      <c r="P132" s="1" t="s">
        <v>34</v>
      </c>
      <c r="Q132" s="1" t="s">
        <v>35</v>
      </c>
      <c r="R132" s="1" t="s">
        <v>35</v>
      </c>
      <c r="S132" s="1" t="s">
        <v>35</v>
      </c>
      <c r="T132" s="1" t="s">
        <v>36</v>
      </c>
      <c r="U132" s="1" t="s">
        <v>37</v>
      </c>
      <c r="V132" s="1" t="s">
        <v>38</v>
      </c>
      <c r="W132" s="1" t="s">
        <v>39</v>
      </c>
      <c r="X132" s="1" t="s">
        <v>40</v>
      </c>
      <c r="Y132" s="1" t="s">
        <v>35</v>
      </c>
      <c r="Z132" s="1" t="s">
        <v>35</v>
      </c>
      <c r="AA132" s="1" t="s">
        <v>35</v>
      </c>
      <c r="AB132" s="1" t="s">
        <v>645</v>
      </c>
      <c r="AC132" s="1" t="s">
        <v>35</v>
      </c>
      <c r="AD132" s="1" t="s">
        <v>35</v>
      </c>
    </row>
    <row r="133" spans="1:30">
      <c r="A133" s="1">
        <f>MATCH(B133,'20,08'!B:B,0)</f>
        <v>221</v>
      </c>
      <c r="B133" s="1" t="str">
        <f t="shared" si="2"/>
        <v>9105827812</v>
      </c>
      <c r="C133" s="1" t="s">
        <v>646</v>
      </c>
      <c r="D133" s="1" t="s">
        <v>23</v>
      </c>
      <c r="E133" s="1" t="s">
        <v>24</v>
      </c>
      <c r="F133" s="1" t="s">
        <v>25</v>
      </c>
      <c r="G133" s="1" t="s">
        <v>647</v>
      </c>
      <c r="H133" s="1" t="s">
        <v>27</v>
      </c>
      <c r="I133" s="1" t="s">
        <v>28</v>
      </c>
      <c r="J133" s="1" t="s">
        <v>140</v>
      </c>
      <c r="K133" s="1" t="s">
        <v>141</v>
      </c>
      <c r="L133" s="10">
        <v>119943</v>
      </c>
      <c r="M133" s="1" t="s">
        <v>480</v>
      </c>
      <c r="N133" s="1" t="s">
        <v>481</v>
      </c>
      <c r="O133" s="1" t="s">
        <v>482</v>
      </c>
      <c r="P133" s="1" t="s">
        <v>35</v>
      </c>
      <c r="Q133" s="1" t="s">
        <v>35</v>
      </c>
      <c r="R133" s="1" t="s">
        <v>35</v>
      </c>
      <c r="S133" s="1" t="s">
        <v>35</v>
      </c>
      <c r="T133" s="1" t="s">
        <v>36</v>
      </c>
      <c r="U133" s="1" t="s">
        <v>37</v>
      </c>
      <c r="V133" s="1" t="s">
        <v>38</v>
      </c>
      <c r="W133" s="1" t="s">
        <v>39</v>
      </c>
      <c r="X133" s="1" t="s">
        <v>40</v>
      </c>
      <c r="Y133" s="1" t="s">
        <v>35</v>
      </c>
      <c r="Z133" s="1" t="s">
        <v>35</v>
      </c>
      <c r="AA133" s="1" t="s">
        <v>35</v>
      </c>
      <c r="AB133" s="1" t="s">
        <v>648</v>
      </c>
      <c r="AC133" s="1" t="s">
        <v>35</v>
      </c>
      <c r="AD133" s="1" t="s">
        <v>35</v>
      </c>
    </row>
    <row r="134" spans="1:30">
      <c r="A134" s="1">
        <f>MATCH(B134,'20,08'!B:B,0)</f>
        <v>222</v>
      </c>
      <c r="B134" s="1" t="str">
        <f t="shared" si="2"/>
        <v>9105826421</v>
      </c>
      <c r="C134" s="1" t="s">
        <v>649</v>
      </c>
      <c r="D134" s="1" t="s">
        <v>23</v>
      </c>
      <c r="E134" s="1" t="s">
        <v>24</v>
      </c>
      <c r="F134" s="1" t="s">
        <v>25</v>
      </c>
      <c r="G134" s="1" t="s">
        <v>650</v>
      </c>
      <c r="H134" s="1" t="s">
        <v>27</v>
      </c>
      <c r="I134" s="1" t="s">
        <v>28</v>
      </c>
      <c r="J134" s="1" t="s">
        <v>61</v>
      </c>
      <c r="K134" s="1" t="s">
        <v>62</v>
      </c>
      <c r="L134" s="10">
        <v>149040</v>
      </c>
      <c r="M134" s="1" t="s">
        <v>31</v>
      </c>
      <c r="N134" s="1" t="s">
        <v>32</v>
      </c>
      <c r="O134" s="1" t="s">
        <v>33</v>
      </c>
      <c r="P134" s="1" t="s">
        <v>34</v>
      </c>
      <c r="Q134" s="1" t="s">
        <v>35</v>
      </c>
      <c r="R134" s="1" t="s">
        <v>35</v>
      </c>
      <c r="S134" s="1" t="s">
        <v>35</v>
      </c>
      <c r="T134" s="1" t="s">
        <v>36</v>
      </c>
      <c r="U134" s="1" t="s">
        <v>37</v>
      </c>
      <c r="V134" s="1" t="s">
        <v>38</v>
      </c>
      <c r="W134" s="1" t="s">
        <v>39</v>
      </c>
      <c r="X134" s="1" t="s">
        <v>40</v>
      </c>
      <c r="Y134" s="1" t="s">
        <v>35</v>
      </c>
      <c r="Z134" s="1" t="s">
        <v>35</v>
      </c>
      <c r="AA134" s="1" t="s">
        <v>35</v>
      </c>
      <c r="AB134" s="1" t="s">
        <v>651</v>
      </c>
      <c r="AC134" s="1" t="s">
        <v>35</v>
      </c>
      <c r="AD134" s="1" t="s">
        <v>35</v>
      </c>
    </row>
    <row r="135" spans="1:30">
      <c r="A135" s="1">
        <f>MATCH(B135,'20,08'!B:B,0)</f>
        <v>223</v>
      </c>
      <c r="B135" s="1" t="str">
        <f t="shared" si="2"/>
        <v>9105827752</v>
      </c>
      <c r="C135" s="1" t="s">
        <v>652</v>
      </c>
      <c r="D135" s="1" t="s">
        <v>23</v>
      </c>
      <c r="E135" s="1" t="s">
        <v>24</v>
      </c>
      <c r="F135" s="1" t="s">
        <v>25</v>
      </c>
      <c r="G135" s="1" t="s">
        <v>653</v>
      </c>
      <c r="H135" s="1" t="s">
        <v>27</v>
      </c>
      <c r="I135" s="1" t="s">
        <v>28</v>
      </c>
      <c r="J135" s="1" t="s">
        <v>29</v>
      </c>
      <c r="K135" s="1" t="s">
        <v>30</v>
      </c>
      <c r="L135" s="10">
        <v>153252</v>
      </c>
      <c r="M135" s="1" t="s">
        <v>55</v>
      </c>
      <c r="N135" s="1" t="s">
        <v>56</v>
      </c>
      <c r="O135" s="1" t="s">
        <v>57</v>
      </c>
      <c r="P135" s="1" t="s">
        <v>35</v>
      </c>
      <c r="Q135" s="1" t="s">
        <v>35</v>
      </c>
      <c r="R135" s="1" t="s">
        <v>35</v>
      </c>
      <c r="S135" s="1" t="s">
        <v>35</v>
      </c>
      <c r="T135" s="1" t="s">
        <v>36</v>
      </c>
      <c r="U135" s="1" t="s">
        <v>37</v>
      </c>
      <c r="V135" s="1" t="s">
        <v>38</v>
      </c>
      <c r="W135" s="1" t="s">
        <v>39</v>
      </c>
      <c r="X135" s="1" t="s">
        <v>40</v>
      </c>
      <c r="Y135" s="1" t="s">
        <v>35</v>
      </c>
      <c r="Z135" s="1" t="s">
        <v>35</v>
      </c>
      <c r="AA135" s="1" t="s">
        <v>35</v>
      </c>
      <c r="AB135" s="1" t="s">
        <v>654</v>
      </c>
      <c r="AC135" s="1" t="s">
        <v>35</v>
      </c>
      <c r="AD135" s="1" t="s">
        <v>35</v>
      </c>
    </row>
    <row r="136" spans="1:30">
      <c r="A136" s="1">
        <f>MATCH(B136,'20,08'!B:B,0)</f>
        <v>224</v>
      </c>
      <c r="B136" s="1" t="str">
        <f t="shared" si="2"/>
        <v>9105825732</v>
      </c>
      <c r="C136" s="1" t="s">
        <v>655</v>
      </c>
      <c r="D136" s="1" t="s">
        <v>23</v>
      </c>
      <c r="E136" s="1" t="s">
        <v>24</v>
      </c>
      <c r="F136" s="1" t="s">
        <v>25</v>
      </c>
      <c r="G136" s="1" t="s">
        <v>656</v>
      </c>
      <c r="H136" s="1" t="s">
        <v>27</v>
      </c>
      <c r="I136" s="1" t="s">
        <v>28</v>
      </c>
      <c r="J136" s="1" t="s">
        <v>140</v>
      </c>
      <c r="K136" s="1" t="s">
        <v>141</v>
      </c>
      <c r="L136" s="10">
        <v>119943</v>
      </c>
      <c r="M136" s="1" t="s">
        <v>76</v>
      </c>
      <c r="N136" s="1" t="s">
        <v>77</v>
      </c>
      <c r="O136" s="1" t="s">
        <v>78</v>
      </c>
      <c r="P136" s="1" t="s">
        <v>35</v>
      </c>
      <c r="Q136" s="1" t="s">
        <v>35</v>
      </c>
      <c r="R136" s="1" t="s">
        <v>35</v>
      </c>
      <c r="S136" s="1" t="s">
        <v>35</v>
      </c>
      <c r="T136" s="1" t="s">
        <v>36</v>
      </c>
      <c r="U136" s="1" t="s">
        <v>37</v>
      </c>
      <c r="V136" s="1" t="s">
        <v>38</v>
      </c>
      <c r="W136" s="1" t="s">
        <v>39</v>
      </c>
      <c r="X136" s="1" t="s">
        <v>40</v>
      </c>
      <c r="Y136" s="1" t="s">
        <v>35</v>
      </c>
      <c r="Z136" s="1" t="s">
        <v>35</v>
      </c>
      <c r="AA136" s="1" t="s">
        <v>35</v>
      </c>
      <c r="AB136" s="1" t="s">
        <v>657</v>
      </c>
      <c r="AC136" s="1" t="s">
        <v>35</v>
      </c>
      <c r="AD136" s="1" t="s">
        <v>35</v>
      </c>
    </row>
    <row r="137" spans="1:30">
      <c r="A137" s="1">
        <f>MATCH(B137,'20,08'!B:B,0)</f>
        <v>225</v>
      </c>
      <c r="B137" s="1" t="str">
        <f t="shared" si="2"/>
        <v>9105829672</v>
      </c>
      <c r="C137" s="1" t="s">
        <v>658</v>
      </c>
      <c r="D137" s="1" t="s">
        <v>23</v>
      </c>
      <c r="E137" s="1" t="s">
        <v>24</v>
      </c>
      <c r="F137" s="1" t="s">
        <v>25</v>
      </c>
      <c r="G137" s="1" t="s">
        <v>659</v>
      </c>
      <c r="H137" s="1" t="s">
        <v>27</v>
      </c>
      <c r="I137" s="1" t="s">
        <v>28</v>
      </c>
      <c r="J137" s="1" t="s">
        <v>660</v>
      </c>
      <c r="K137" s="1" t="s">
        <v>661</v>
      </c>
      <c r="L137" s="10">
        <v>193545</v>
      </c>
      <c r="M137" s="1" t="s">
        <v>76</v>
      </c>
      <c r="N137" s="1" t="s">
        <v>77</v>
      </c>
      <c r="O137" s="1" t="s">
        <v>78</v>
      </c>
      <c r="P137" s="1" t="s">
        <v>35</v>
      </c>
      <c r="Q137" s="1" t="s">
        <v>35</v>
      </c>
      <c r="R137" s="1" t="s">
        <v>35</v>
      </c>
      <c r="S137" s="1" t="s">
        <v>35</v>
      </c>
      <c r="T137" s="1" t="s">
        <v>36</v>
      </c>
      <c r="U137" s="1" t="s">
        <v>37</v>
      </c>
      <c r="V137" s="1" t="s">
        <v>38</v>
      </c>
      <c r="W137" s="1" t="s">
        <v>39</v>
      </c>
      <c r="X137" s="1" t="s">
        <v>40</v>
      </c>
      <c r="Y137" s="1" t="s">
        <v>35</v>
      </c>
      <c r="Z137" s="1" t="s">
        <v>35</v>
      </c>
      <c r="AA137" s="1" t="s">
        <v>35</v>
      </c>
      <c r="AB137" s="1" t="s">
        <v>662</v>
      </c>
      <c r="AC137" s="1" t="s">
        <v>35</v>
      </c>
      <c r="AD137" s="1" t="s">
        <v>35</v>
      </c>
    </row>
    <row r="138" spans="1:30">
      <c r="A138" s="1">
        <f>MATCH(B138,'20,08'!B:B,0)</f>
        <v>228</v>
      </c>
      <c r="B138" s="1" t="str">
        <f t="shared" si="2"/>
        <v>9105829673</v>
      </c>
      <c r="C138" s="1" t="s">
        <v>663</v>
      </c>
      <c r="D138" s="1" t="s">
        <v>23</v>
      </c>
      <c r="E138" s="1" t="s">
        <v>24</v>
      </c>
      <c r="F138" s="1" t="s">
        <v>25</v>
      </c>
      <c r="G138" s="1" t="s">
        <v>664</v>
      </c>
      <c r="H138" s="1" t="s">
        <v>27</v>
      </c>
      <c r="I138" s="1" t="s">
        <v>28</v>
      </c>
      <c r="J138" s="1" t="s">
        <v>665</v>
      </c>
      <c r="K138" s="1" t="s">
        <v>666</v>
      </c>
      <c r="L138" s="10">
        <v>108864</v>
      </c>
      <c r="M138" s="1" t="s">
        <v>76</v>
      </c>
      <c r="N138" s="1" t="s">
        <v>77</v>
      </c>
      <c r="O138" s="1" t="s">
        <v>78</v>
      </c>
      <c r="P138" s="1" t="s">
        <v>35</v>
      </c>
      <c r="Q138" s="1" t="s">
        <v>35</v>
      </c>
      <c r="R138" s="1" t="s">
        <v>35</v>
      </c>
      <c r="S138" s="1" t="s">
        <v>35</v>
      </c>
      <c r="T138" s="1" t="s">
        <v>36</v>
      </c>
      <c r="U138" s="1" t="s">
        <v>37</v>
      </c>
      <c r="V138" s="1" t="s">
        <v>38</v>
      </c>
      <c r="W138" s="1" t="s">
        <v>39</v>
      </c>
      <c r="X138" s="1" t="s">
        <v>40</v>
      </c>
      <c r="Y138" s="1" t="s">
        <v>35</v>
      </c>
      <c r="Z138" s="1" t="s">
        <v>35</v>
      </c>
      <c r="AA138" s="1" t="s">
        <v>35</v>
      </c>
      <c r="AB138" s="1" t="s">
        <v>667</v>
      </c>
      <c r="AC138" s="1" t="s">
        <v>35</v>
      </c>
      <c r="AD138" s="1" t="s">
        <v>35</v>
      </c>
    </row>
    <row r="139" spans="1:30">
      <c r="A139" s="1">
        <f>MATCH(B139,'20,08'!B:B,0)</f>
        <v>229</v>
      </c>
      <c r="B139" s="1" t="str">
        <f t="shared" si="2"/>
        <v>9105826733</v>
      </c>
      <c r="C139" s="1" t="s">
        <v>668</v>
      </c>
      <c r="D139" s="1" t="s">
        <v>23</v>
      </c>
      <c r="E139" s="1" t="s">
        <v>24</v>
      </c>
      <c r="F139" s="1" t="s">
        <v>25</v>
      </c>
      <c r="G139" s="1" t="s">
        <v>669</v>
      </c>
      <c r="H139" s="1" t="s">
        <v>27</v>
      </c>
      <c r="I139" s="1" t="s">
        <v>28</v>
      </c>
      <c r="J139" s="1" t="s">
        <v>82</v>
      </c>
      <c r="K139" s="1" t="s">
        <v>83</v>
      </c>
      <c r="L139" s="10">
        <v>79305</v>
      </c>
      <c r="M139" s="1" t="s">
        <v>231</v>
      </c>
      <c r="N139" s="1" t="s">
        <v>232</v>
      </c>
      <c r="O139" s="1" t="s">
        <v>233</v>
      </c>
      <c r="P139" s="1" t="s">
        <v>35</v>
      </c>
      <c r="Q139" s="1" t="s">
        <v>35</v>
      </c>
      <c r="R139" s="1" t="s">
        <v>35</v>
      </c>
      <c r="S139" s="1" t="s">
        <v>35</v>
      </c>
      <c r="T139" s="1" t="s">
        <v>36</v>
      </c>
      <c r="U139" s="1" t="s">
        <v>37</v>
      </c>
      <c r="V139" s="1" t="s">
        <v>38</v>
      </c>
      <c r="W139" s="1" t="s">
        <v>39</v>
      </c>
      <c r="X139" s="1" t="s">
        <v>40</v>
      </c>
      <c r="Y139" s="1" t="s">
        <v>35</v>
      </c>
      <c r="Z139" s="1" t="s">
        <v>35</v>
      </c>
      <c r="AA139" s="1" t="s">
        <v>35</v>
      </c>
      <c r="AB139" s="1" t="s">
        <v>670</v>
      </c>
      <c r="AC139" s="1" t="s">
        <v>35</v>
      </c>
      <c r="AD139" s="1" t="s">
        <v>35</v>
      </c>
    </row>
    <row r="140" spans="1:30">
      <c r="A140" s="1">
        <f>MATCH(B140,'20,08'!B:B,0)</f>
        <v>230</v>
      </c>
      <c r="B140" s="1" t="str">
        <f t="shared" si="2"/>
        <v>9105827787</v>
      </c>
      <c r="C140" s="1" t="s">
        <v>671</v>
      </c>
      <c r="D140" s="1" t="s">
        <v>23</v>
      </c>
      <c r="E140" s="1" t="s">
        <v>24</v>
      </c>
      <c r="F140" s="1" t="s">
        <v>25</v>
      </c>
      <c r="G140" s="1" t="s">
        <v>672</v>
      </c>
      <c r="H140" s="1" t="s">
        <v>27</v>
      </c>
      <c r="I140" s="1" t="s">
        <v>28</v>
      </c>
      <c r="J140" s="1" t="s">
        <v>135</v>
      </c>
      <c r="K140" s="1" t="s">
        <v>136</v>
      </c>
      <c r="L140" s="10">
        <v>239885</v>
      </c>
      <c r="M140" s="1" t="s">
        <v>673</v>
      </c>
      <c r="N140" s="1" t="s">
        <v>674</v>
      </c>
      <c r="O140" s="1" t="s">
        <v>675</v>
      </c>
      <c r="P140" s="1" t="s">
        <v>35</v>
      </c>
      <c r="Q140" s="1" t="s">
        <v>35</v>
      </c>
      <c r="R140" s="1" t="s">
        <v>35</v>
      </c>
      <c r="S140" s="1" t="s">
        <v>35</v>
      </c>
      <c r="T140" s="1" t="s">
        <v>36</v>
      </c>
      <c r="U140" s="1" t="s">
        <v>37</v>
      </c>
      <c r="V140" s="1" t="s">
        <v>38</v>
      </c>
      <c r="W140" s="1" t="s">
        <v>39</v>
      </c>
      <c r="X140" s="1" t="s">
        <v>40</v>
      </c>
      <c r="Y140" s="1" t="s">
        <v>35</v>
      </c>
      <c r="Z140" s="1" t="s">
        <v>35</v>
      </c>
      <c r="AA140" s="1" t="s">
        <v>35</v>
      </c>
      <c r="AB140" s="1" t="s">
        <v>676</v>
      </c>
      <c r="AC140" s="1" t="s">
        <v>35</v>
      </c>
      <c r="AD140" s="1" t="s">
        <v>35</v>
      </c>
    </row>
    <row r="141" spans="1:30">
      <c r="A141" s="1">
        <f>MATCH(B141,'20,08'!B:B,0)</f>
        <v>231</v>
      </c>
      <c r="B141" s="1" t="str">
        <f t="shared" si="2"/>
        <v>9105828499</v>
      </c>
      <c r="C141" s="1" t="s">
        <v>677</v>
      </c>
      <c r="D141" s="1" t="s">
        <v>23</v>
      </c>
      <c r="E141" s="1" t="s">
        <v>24</v>
      </c>
      <c r="F141" s="1" t="s">
        <v>25</v>
      </c>
      <c r="G141" s="1" t="s">
        <v>678</v>
      </c>
      <c r="H141" s="1" t="s">
        <v>27</v>
      </c>
      <c r="I141" s="1" t="s">
        <v>28</v>
      </c>
      <c r="J141" s="1" t="s">
        <v>679</v>
      </c>
      <c r="K141" s="1" t="s">
        <v>680</v>
      </c>
      <c r="L141" s="10">
        <v>200133</v>
      </c>
      <c r="M141" s="1" t="s">
        <v>279</v>
      </c>
      <c r="N141" s="1" t="s">
        <v>280</v>
      </c>
      <c r="O141" s="1" t="s">
        <v>281</v>
      </c>
      <c r="P141" s="1" t="s">
        <v>35</v>
      </c>
      <c r="Q141" s="1" t="s">
        <v>35</v>
      </c>
      <c r="R141" s="1" t="s">
        <v>35</v>
      </c>
      <c r="S141" s="1" t="s">
        <v>35</v>
      </c>
      <c r="T141" s="1" t="s">
        <v>36</v>
      </c>
      <c r="U141" s="1" t="s">
        <v>37</v>
      </c>
      <c r="V141" s="1" t="s">
        <v>38</v>
      </c>
      <c r="W141" s="1" t="s">
        <v>39</v>
      </c>
      <c r="X141" s="1" t="s">
        <v>40</v>
      </c>
      <c r="Y141" s="1" t="s">
        <v>35</v>
      </c>
      <c r="Z141" s="1" t="s">
        <v>35</v>
      </c>
      <c r="AA141" s="1" t="s">
        <v>35</v>
      </c>
      <c r="AB141" s="1" t="s">
        <v>681</v>
      </c>
      <c r="AC141" s="1" t="s">
        <v>35</v>
      </c>
      <c r="AD141" s="1" t="s">
        <v>35</v>
      </c>
    </row>
    <row r="142" spans="1:30">
      <c r="A142" s="1">
        <f>MATCH(B142,'20,08'!B:B,0)</f>
        <v>233</v>
      </c>
      <c r="B142" s="1" t="str">
        <f t="shared" si="2"/>
        <v>9105828607</v>
      </c>
      <c r="C142" s="1" t="s">
        <v>682</v>
      </c>
      <c r="D142" s="1" t="s">
        <v>23</v>
      </c>
      <c r="E142" s="1" t="s">
        <v>24</v>
      </c>
      <c r="F142" s="1" t="s">
        <v>25</v>
      </c>
      <c r="G142" s="1" t="s">
        <v>683</v>
      </c>
      <c r="H142" s="1" t="s">
        <v>27</v>
      </c>
      <c r="I142" s="1" t="s">
        <v>28</v>
      </c>
      <c r="J142" s="1" t="s">
        <v>269</v>
      </c>
      <c r="K142" s="1" t="s">
        <v>270</v>
      </c>
      <c r="L142" s="10">
        <v>359828</v>
      </c>
      <c r="M142" s="1" t="s">
        <v>480</v>
      </c>
      <c r="N142" s="1" t="s">
        <v>481</v>
      </c>
      <c r="O142" s="1" t="s">
        <v>482</v>
      </c>
      <c r="P142" s="1" t="s">
        <v>35</v>
      </c>
      <c r="Q142" s="1" t="s">
        <v>35</v>
      </c>
      <c r="R142" s="1" t="s">
        <v>35</v>
      </c>
      <c r="S142" s="1" t="s">
        <v>35</v>
      </c>
      <c r="T142" s="1" t="s">
        <v>36</v>
      </c>
      <c r="U142" s="1" t="s">
        <v>37</v>
      </c>
      <c r="V142" s="1" t="s">
        <v>38</v>
      </c>
      <c r="W142" s="1" t="s">
        <v>39</v>
      </c>
      <c r="X142" s="1" t="s">
        <v>40</v>
      </c>
      <c r="Y142" s="1" t="s">
        <v>35</v>
      </c>
      <c r="Z142" s="1" t="s">
        <v>35</v>
      </c>
      <c r="AA142" s="1" t="s">
        <v>35</v>
      </c>
      <c r="AB142" s="1" t="s">
        <v>684</v>
      </c>
      <c r="AC142" s="1" t="s">
        <v>35</v>
      </c>
      <c r="AD142" s="1" t="s">
        <v>35</v>
      </c>
    </row>
    <row r="143" spans="1:30">
      <c r="A143" s="1">
        <f>MATCH(B143,'20,08'!B:B,0)</f>
        <v>234</v>
      </c>
      <c r="B143" s="1" t="str">
        <f t="shared" si="2"/>
        <v>9105828512</v>
      </c>
      <c r="C143" s="1" t="s">
        <v>685</v>
      </c>
      <c r="D143" s="1" t="s">
        <v>23</v>
      </c>
      <c r="E143" s="1" t="s">
        <v>24</v>
      </c>
      <c r="F143" s="1" t="s">
        <v>25</v>
      </c>
      <c r="G143" s="1" t="s">
        <v>686</v>
      </c>
      <c r="H143" s="1" t="s">
        <v>27</v>
      </c>
      <c r="I143" s="1" t="s">
        <v>28</v>
      </c>
      <c r="J143" s="1" t="s">
        <v>155</v>
      </c>
      <c r="K143" s="1" t="s">
        <v>156</v>
      </c>
      <c r="L143" s="10">
        <v>120085</v>
      </c>
      <c r="M143" s="1" t="s">
        <v>279</v>
      </c>
      <c r="N143" s="1" t="s">
        <v>280</v>
      </c>
      <c r="O143" s="1" t="s">
        <v>281</v>
      </c>
      <c r="P143" s="1" t="s">
        <v>35</v>
      </c>
      <c r="Q143" s="1" t="s">
        <v>35</v>
      </c>
      <c r="R143" s="1" t="s">
        <v>35</v>
      </c>
      <c r="S143" s="1" t="s">
        <v>35</v>
      </c>
      <c r="T143" s="1" t="s">
        <v>36</v>
      </c>
      <c r="U143" s="1" t="s">
        <v>37</v>
      </c>
      <c r="V143" s="1" t="s">
        <v>38</v>
      </c>
      <c r="W143" s="1" t="s">
        <v>39</v>
      </c>
      <c r="X143" s="1" t="s">
        <v>40</v>
      </c>
      <c r="Y143" s="1" t="s">
        <v>35</v>
      </c>
      <c r="Z143" s="1" t="s">
        <v>35</v>
      </c>
      <c r="AA143" s="1" t="s">
        <v>35</v>
      </c>
      <c r="AB143" s="1" t="s">
        <v>687</v>
      </c>
      <c r="AC143" s="1" t="s">
        <v>35</v>
      </c>
      <c r="AD143" s="1" t="s">
        <v>35</v>
      </c>
    </row>
    <row r="144" spans="1:30">
      <c r="A144" s="1">
        <f>MATCH(B144,'20,08'!B:B,0)</f>
        <v>235</v>
      </c>
      <c r="B144" s="1" t="str">
        <f t="shared" si="2"/>
        <v>9105825287</v>
      </c>
      <c r="C144" s="1" t="s">
        <v>688</v>
      </c>
      <c r="D144" s="1" t="s">
        <v>23</v>
      </c>
      <c r="E144" s="1" t="s">
        <v>24</v>
      </c>
      <c r="F144" s="1" t="s">
        <v>25</v>
      </c>
      <c r="G144" s="1" t="s">
        <v>689</v>
      </c>
      <c r="H144" s="1" t="s">
        <v>27</v>
      </c>
      <c r="I144" s="1" t="s">
        <v>28</v>
      </c>
      <c r="J144" s="1" t="s">
        <v>135</v>
      </c>
      <c r="K144" s="1" t="s">
        <v>136</v>
      </c>
      <c r="L144" s="10">
        <v>239885</v>
      </c>
      <c r="M144" s="1" t="s">
        <v>76</v>
      </c>
      <c r="N144" s="1" t="s">
        <v>77</v>
      </c>
      <c r="O144" s="1" t="s">
        <v>78</v>
      </c>
      <c r="P144" s="1" t="s">
        <v>35</v>
      </c>
      <c r="Q144" s="1" t="s">
        <v>35</v>
      </c>
      <c r="R144" s="1" t="s">
        <v>35</v>
      </c>
      <c r="S144" s="1" t="s">
        <v>35</v>
      </c>
      <c r="T144" s="1" t="s">
        <v>36</v>
      </c>
      <c r="U144" s="1" t="s">
        <v>37</v>
      </c>
      <c r="V144" s="1" t="s">
        <v>38</v>
      </c>
      <c r="W144" s="1" t="s">
        <v>39</v>
      </c>
      <c r="X144" s="1" t="s">
        <v>40</v>
      </c>
      <c r="Y144" s="1" t="s">
        <v>35</v>
      </c>
      <c r="Z144" s="1" t="s">
        <v>35</v>
      </c>
      <c r="AA144" s="1" t="s">
        <v>35</v>
      </c>
      <c r="AB144" s="1" t="s">
        <v>690</v>
      </c>
      <c r="AC144" s="1" t="s">
        <v>35</v>
      </c>
      <c r="AD144" s="1" t="s">
        <v>35</v>
      </c>
    </row>
    <row r="145" spans="1:30">
      <c r="A145" s="1">
        <f>MATCH(B145,'20,08'!B:B,0)</f>
        <v>236</v>
      </c>
      <c r="B145" s="1" t="str">
        <f t="shared" si="2"/>
        <v>9105828946</v>
      </c>
      <c r="C145" s="1" t="s">
        <v>691</v>
      </c>
      <c r="D145" s="1" t="s">
        <v>23</v>
      </c>
      <c r="E145" s="1" t="s">
        <v>24</v>
      </c>
      <c r="F145" s="1" t="s">
        <v>25</v>
      </c>
      <c r="G145" s="1" t="s">
        <v>692</v>
      </c>
      <c r="H145" s="1" t="s">
        <v>27</v>
      </c>
      <c r="I145" s="1" t="s">
        <v>28</v>
      </c>
      <c r="J145" s="1" t="s">
        <v>140</v>
      </c>
      <c r="K145" s="1" t="s">
        <v>141</v>
      </c>
      <c r="L145" s="10">
        <v>119943</v>
      </c>
      <c r="M145" s="1" t="s">
        <v>299</v>
      </c>
      <c r="N145" s="1" t="s">
        <v>300</v>
      </c>
      <c r="O145" s="1" t="s">
        <v>301</v>
      </c>
      <c r="P145" s="1" t="s">
        <v>34</v>
      </c>
      <c r="Q145" s="1" t="s">
        <v>35</v>
      </c>
      <c r="R145" s="1" t="s">
        <v>35</v>
      </c>
      <c r="S145" s="1" t="s">
        <v>35</v>
      </c>
      <c r="T145" s="1" t="s">
        <v>36</v>
      </c>
      <c r="U145" s="1" t="s">
        <v>37</v>
      </c>
      <c r="V145" s="1" t="s">
        <v>38</v>
      </c>
      <c r="W145" s="1" t="s">
        <v>39</v>
      </c>
      <c r="X145" s="1" t="s">
        <v>40</v>
      </c>
      <c r="Y145" s="1" t="s">
        <v>35</v>
      </c>
      <c r="Z145" s="1" t="s">
        <v>35</v>
      </c>
      <c r="AA145" s="1" t="s">
        <v>35</v>
      </c>
      <c r="AB145" s="1" t="s">
        <v>693</v>
      </c>
      <c r="AC145" s="1" t="s">
        <v>35</v>
      </c>
      <c r="AD145" s="1" t="s">
        <v>35</v>
      </c>
    </row>
    <row r="146" spans="1:30">
      <c r="A146" s="1">
        <f>MATCH(B146,'20,08'!B:B,0)</f>
        <v>237</v>
      </c>
      <c r="B146" s="1" t="str">
        <f t="shared" si="2"/>
        <v>9105827522</v>
      </c>
      <c r="C146" s="1" t="s">
        <v>694</v>
      </c>
      <c r="D146" s="1" t="s">
        <v>23</v>
      </c>
      <c r="E146" s="1" t="s">
        <v>24</v>
      </c>
      <c r="F146" s="1" t="s">
        <v>25</v>
      </c>
      <c r="G146" s="1" t="s">
        <v>695</v>
      </c>
      <c r="H146" s="1" t="s">
        <v>27</v>
      </c>
      <c r="I146" s="1" t="s">
        <v>28</v>
      </c>
      <c r="J146" s="1" t="s">
        <v>82</v>
      </c>
      <c r="K146" s="1" t="s">
        <v>83</v>
      </c>
      <c r="L146" s="10">
        <v>79305</v>
      </c>
      <c r="M146" s="1" t="s">
        <v>76</v>
      </c>
      <c r="N146" s="1" t="s">
        <v>77</v>
      </c>
      <c r="O146" s="1" t="s">
        <v>78</v>
      </c>
      <c r="P146" s="1" t="s">
        <v>35</v>
      </c>
      <c r="Q146" s="1" t="s">
        <v>35</v>
      </c>
      <c r="R146" s="1" t="s">
        <v>35</v>
      </c>
      <c r="S146" s="1" t="s">
        <v>35</v>
      </c>
      <c r="T146" s="1" t="s">
        <v>36</v>
      </c>
      <c r="U146" s="1" t="s">
        <v>37</v>
      </c>
      <c r="V146" s="1" t="s">
        <v>38</v>
      </c>
      <c r="W146" s="1" t="s">
        <v>39</v>
      </c>
      <c r="X146" s="1" t="s">
        <v>40</v>
      </c>
      <c r="Y146" s="1" t="s">
        <v>35</v>
      </c>
      <c r="Z146" s="1" t="s">
        <v>35</v>
      </c>
      <c r="AA146" s="1" t="s">
        <v>35</v>
      </c>
      <c r="AB146" s="1" t="s">
        <v>696</v>
      </c>
      <c r="AC146" s="1" t="s">
        <v>35</v>
      </c>
      <c r="AD146" s="1" t="s">
        <v>35</v>
      </c>
    </row>
    <row r="147" spans="1:30">
      <c r="A147" s="1">
        <f>MATCH(B147,'20,08'!B:B,0)</f>
        <v>238</v>
      </c>
      <c r="B147" s="1" t="str">
        <f t="shared" si="2"/>
        <v>9105824791</v>
      </c>
      <c r="C147" s="1" t="s">
        <v>697</v>
      </c>
      <c r="D147" s="1" t="s">
        <v>23</v>
      </c>
      <c r="E147" s="1" t="s">
        <v>24</v>
      </c>
      <c r="F147" s="1" t="s">
        <v>25</v>
      </c>
      <c r="G147" s="1" t="s">
        <v>698</v>
      </c>
      <c r="H147" s="1" t="s">
        <v>27</v>
      </c>
      <c r="I147" s="1" t="s">
        <v>28</v>
      </c>
      <c r="J147" s="1" t="s">
        <v>140</v>
      </c>
      <c r="K147" s="1" t="s">
        <v>141</v>
      </c>
      <c r="L147" s="10">
        <v>119943</v>
      </c>
      <c r="M147" s="1" t="s">
        <v>217</v>
      </c>
      <c r="N147" s="1" t="s">
        <v>218</v>
      </c>
      <c r="O147" s="1" t="s">
        <v>219</v>
      </c>
      <c r="P147" s="1" t="s">
        <v>34</v>
      </c>
      <c r="Q147" s="1" t="s">
        <v>35</v>
      </c>
      <c r="R147" s="1" t="s">
        <v>35</v>
      </c>
      <c r="S147" s="1" t="s">
        <v>35</v>
      </c>
      <c r="T147" s="1" t="s">
        <v>36</v>
      </c>
      <c r="U147" s="1" t="s">
        <v>37</v>
      </c>
      <c r="V147" s="1" t="s">
        <v>38</v>
      </c>
      <c r="W147" s="1" t="s">
        <v>39</v>
      </c>
      <c r="X147" s="1" t="s">
        <v>40</v>
      </c>
      <c r="Y147" s="1" t="s">
        <v>35</v>
      </c>
      <c r="Z147" s="1" t="s">
        <v>35</v>
      </c>
      <c r="AA147" s="1" t="s">
        <v>35</v>
      </c>
      <c r="AB147" s="1" t="s">
        <v>699</v>
      </c>
      <c r="AC147" s="1" t="s">
        <v>35</v>
      </c>
      <c r="AD147" s="1" t="s">
        <v>35</v>
      </c>
    </row>
    <row r="148" spans="1:30">
      <c r="A148" s="1">
        <f>MATCH(B148,'20,08'!B:B,0)</f>
        <v>239</v>
      </c>
      <c r="B148" s="1" t="str">
        <f t="shared" si="2"/>
        <v>9105824867</v>
      </c>
      <c r="C148" s="1" t="s">
        <v>700</v>
      </c>
      <c r="D148" s="1" t="s">
        <v>23</v>
      </c>
      <c r="E148" s="1" t="s">
        <v>24</v>
      </c>
      <c r="F148" s="1" t="s">
        <v>25</v>
      </c>
      <c r="G148" s="1" t="s">
        <v>701</v>
      </c>
      <c r="H148" s="1" t="s">
        <v>27</v>
      </c>
      <c r="I148" s="1" t="s">
        <v>28</v>
      </c>
      <c r="J148" s="1" t="s">
        <v>702</v>
      </c>
      <c r="K148" s="1" t="s">
        <v>703</v>
      </c>
      <c r="L148" s="10">
        <v>216285</v>
      </c>
      <c r="M148" s="1" t="s">
        <v>217</v>
      </c>
      <c r="N148" s="1" t="s">
        <v>218</v>
      </c>
      <c r="O148" s="1" t="s">
        <v>219</v>
      </c>
      <c r="P148" s="1" t="s">
        <v>34</v>
      </c>
      <c r="Q148" s="1" t="s">
        <v>35</v>
      </c>
      <c r="R148" s="1" t="s">
        <v>35</v>
      </c>
      <c r="S148" s="1" t="s">
        <v>35</v>
      </c>
      <c r="T148" s="1" t="s">
        <v>36</v>
      </c>
      <c r="U148" s="1" t="s">
        <v>37</v>
      </c>
      <c r="V148" s="1" t="s">
        <v>38</v>
      </c>
      <c r="W148" s="1" t="s">
        <v>39</v>
      </c>
      <c r="X148" s="1" t="s">
        <v>40</v>
      </c>
      <c r="Y148" s="1" t="s">
        <v>35</v>
      </c>
      <c r="Z148" s="1" t="s">
        <v>35</v>
      </c>
      <c r="AA148" s="1" t="s">
        <v>35</v>
      </c>
      <c r="AB148" s="1" t="s">
        <v>704</v>
      </c>
      <c r="AC148" s="1" t="s">
        <v>35</v>
      </c>
      <c r="AD148" s="1" t="s">
        <v>35</v>
      </c>
    </row>
    <row r="149" spans="1:30">
      <c r="A149" s="1">
        <f>MATCH(B149,'20,08'!B:B,0)</f>
        <v>242</v>
      </c>
      <c r="B149" s="1" t="str">
        <f t="shared" si="2"/>
        <v>9105826808</v>
      </c>
      <c r="C149" s="1" t="s">
        <v>705</v>
      </c>
      <c r="D149" s="1" t="s">
        <v>23</v>
      </c>
      <c r="E149" s="1" t="s">
        <v>24</v>
      </c>
      <c r="F149" s="1" t="s">
        <v>25</v>
      </c>
      <c r="G149" s="1" t="s">
        <v>706</v>
      </c>
      <c r="H149" s="1" t="s">
        <v>27</v>
      </c>
      <c r="I149" s="1" t="s">
        <v>28</v>
      </c>
      <c r="J149" s="1" t="s">
        <v>707</v>
      </c>
      <c r="K149" s="1" t="s">
        <v>708</v>
      </c>
      <c r="L149" s="10">
        <v>130086</v>
      </c>
      <c r="M149" s="1" t="s">
        <v>709</v>
      </c>
      <c r="N149" s="1" t="s">
        <v>710</v>
      </c>
      <c r="O149" s="1" t="s">
        <v>711</v>
      </c>
      <c r="P149" s="1" t="s">
        <v>35</v>
      </c>
      <c r="Q149" s="1" t="s">
        <v>35</v>
      </c>
      <c r="R149" s="1" t="s">
        <v>35</v>
      </c>
      <c r="S149" s="1" t="s">
        <v>35</v>
      </c>
      <c r="T149" s="1" t="s">
        <v>36</v>
      </c>
      <c r="U149" s="1" t="s">
        <v>37</v>
      </c>
      <c r="V149" s="1" t="s">
        <v>38</v>
      </c>
      <c r="W149" s="1" t="s">
        <v>39</v>
      </c>
      <c r="X149" s="1" t="s">
        <v>40</v>
      </c>
      <c r="Y149" s="1" t="s">
        <v>35</v>
      </c>
      <c r="Z149" s="1" t="s">
        <v>35</v>
      </c>
      <c r="AA149" s="1" t="s">
        <v>35</v>
      </c>
      <c r="AB149" s="1" t="s">
        <v>712</v>
      </c>
      <c r="AC149" s="1" t="s">
        <v>35</v>
      </c>
      <c r="AD149" s="1" t="s">
        <v>35</v>
      </c>
    </row>
    <row r="150" spans="1:30">
      <c r="A150" s="1">
        <f>MATCH(B150,'20,08'!B:B,0)</f>
        <v>244</v>
      </c>
      <c r="B150" s="1" t="str">
        <f t="shared" si="2"/>
        <v>9105826440</v>
      </c>
      <c r="C150" s="1" t="s">
        <v>713</v>
      </c>
      <c r="D150" s="1" t="s">
        <v>23</v>
      </c>
      <c r="E150" s="1" t="s">
        <v>24</v>
      </c>
      <c r="F150" s="1" t="s">
        <v>25</v>
      </c>
      <c r="G150" s="1" t="s">
        <v>714</v>
      </c>
      <c r="H150" s="1" t="s">
        <v>27</v>
      </c>
      <c r="I150" s="1" t="s">
        <v>28</v>
      </c>
      <c r="J150" s="1" t="s">
        <v>242</v>
      </c>
      <c r="K150" s="1" t="s">
        <v>243</v>
      </c>
      <c r="L150" s="10">
        <v>53460</v>
      </c>
      <c r="M150" s="1" t="s">
        <v>715</v>
      </c>
      <c r="N150" s="1" t="s">
        <v>716</v>
      </c>
      <c r="O150" s="1" t="s">
        <v>717</v>
      </c>
      <c r="P150" s="1" t="s">
        <v>35</v>
      </c>
      <c r="Q150" s="1" t="s">
        <v>35</v>
      </c>
      <c r="R150" s="1" t="s">
        <v>35</v>
      </c>
      <c r="S150" s="1" t="s">
        <v>35</v>
      </c>
      <c r="T150" s="1" t="s">
        <v>36</v>
      </c>
      <c r="U150" s="1" t="s">
        <v>37</v>
      </c>
      <c r="V150" s="1" t="s">
        <v>38</v>
      </c>
      <c r="W150" s="1" t="s">
        <v>39</v>
      </c>
      <c r="X150" s="1" t="s">
        <v>40</v>
      </c>
      <c r="Y150" s="1" t="s">
        <v>35</v>
      </c>
      <c r="Z150" s="1" t="s">
        <v>35</v>
      </c>
      <c r="AA150" s="1" t="s">
        <v>35</v>
      </c>
      <c r="AB150" s="1" t="s">
        <v>718</v>
      </c>
      <c r="AC150" s="1" t="s">
        <v>35</v>
      </c>
      <c r="AD150" s="1" t="s">
        <v>35</v>
      </c>
    </row>
    <row r="151" spans="1:30">
      <c r="A151" s="1">
        <f>MATCH(B151,'20,08'!B:B,0)</f>
        <v>245</v>
      </c>
      <c r="B151" s="1" t="str">
        <f t="shared" si="2"/>
        <v>9105827027</v>
      </c>
      <c r="C151" s="1" t="s">
        <v>719</v>
      </c>
      <c r="D151" s="1" t="s">
        <v>23</v>
      </c>
      <c r="E151" s="1" t="s">
        <v>24</v>
      </c>
      <c r="F151" s="1" t="s">
        <v>25</v>
      </c>
      <c r="G151" s="1" t="s">
        <v>720</v>
      </c>
      <c r="H151" s="1" t="s">
        <v>27</v>
      </c>
      <c r="I151" s="1" t="s">
        <v>28</v>
      </c>
      <c r="J151" s="1" t="s">
        <v>269</v>
      </c>
      <c r="K151" s="1" t="s">
        <v>270</v>
      </c>
      <c r="L151" s="10">
        <v>359828</v>
      </c>
      <c r="M151" s="1" t="s">
        <v>76</v>
      </c>
      <c r="N151" s="1" t="s">
        <v>77</v>
      </c>
      <c r="O151" s="1" t="s">
        <v>78</v>
      </c>
      <c r="P151" s="1" t="s">
        <v>35</v>
      </c>
      <c r="Q151" s="1" t="s">
        <v>35</v>
      </c>
      <c r="R151" s="1" t="s">
        <v>35</v>
      </c>
      <c r="S151" s="1" t="s">
        <v>35</v>
      </c>
      <c r="T151" s="1" t="s">
        <v>36</v>
      </c>
      <c r="U151" s="1" t="s">
        <v>37</v>
      </c>
      <c r="V151" s="1" t="s">
        <v>38</v>
      </c>
      <c r="W151" s="1" t="s">
        <v>39</v>
      </c>
      <c r="X151" s="1" t="s">
        <v>40</v>
      </c>
      <c r="Y151" s="1" t="s">
        <v>35</v>
      </c>
      <c r="Z151" s="1" t="s">
        <v>35</v>
      </c>
      <c r="AA151" s="1" t="s">
        <v>35</v>
      </c>
      <c r="AB151" s="1" t="s">
        <v>721</v>
      </c>
      <c r="AC151" s="1" t="s">
        <v>35</v>
      </c>
      <c r="AD151" s="1" t="s">
        <v>35</v>
      </c>
    </row>
    <row r="152" spans="1:30">
      <c r="A152" s="1">
        <f>MATCH(B152,'20,08'!B:B,0)</f>
        <v>246</v>
      </c>
      <c r="B152" s="1" t="str">
        <f t="shared" si="2"/>
        <v>9105827432</v>
      </c>
      <c r="C152" s="1" t="s">
        <v>722</v>
      </c>
      <c r="D152" s="1" t="s">
        <v>23</v>
      </c>
      <c r="E152" s="1" t="s">
        <v>24</v>
      </c>
      <c r="F152" s="1" t="s">
        <v>25</v>
      </c>
      <c r="G152" s="1" t="s">
        <v>723</v>
      </c>
      <c r="H152" s="1" t="s">
        <v>27</v>
      </c>
      <c r="I152" s="1" t="s">
        <v>28</v>
      </c>
      <c r="J152" s="1" t="s">
        <v>53</v>
      </c>
      <c r="K152" s="1" t="s">
        <v>54</v>
      </c>
      <c r="L152" s="10">
        <v>49680</v>
      </c>
      <c r="M152" s="1" t="s">
        <v>709</v>
      </c>
      <c r="N152" s="1" t="s">
        <v>710</v>
      </c>
      <c r="O152" s="1" t="s">
        <v>711</v>
      </c>
      <c r="P152" s="1" t="s">
        <v>35</v>
      </c>
      <c r="Q152" s="1" t="s">
        <v>35</v>
      </c>
      <c r="R152" s="1" t="s">
        <v>35</v>
      </c>
      <c r="S152" s="1" t="s">
        <v>35</v>
      </c>
      <c r="T152" s="1" t="s">
        <v>36</v>
      </c>
      <c r="U152" s="1" t="s">
        <v>37</v>
      </c>
      <c r="V152" s="1" t="s">
        <v>38</v>
      </c>
      <c r="W152" s="1" t="s">
        <v>39</v>
      </c>
      <c r="X152" s="1" t="s">
        <v>40</v>
      </c>
      <c r="Y152" s="1" t="s">
        <v>35</v>
      </c>
      <c r="Z152" s="1" t="s">
        <v>35</v>
      </c>
      <c r="AA152" s="1" t="s">
        <v>35</v>
      </c>
      <c r="AB152" s="1" t="s">
        <v>724</v>
      </c>
      <c r="AC152" s="1" t="s">
        <v>35</v>
      </c>
      <c r="AD152" s="1" t="s">
        <v>35</v>
      </c>
    </row>
    <row r="153" spans="1:30">
      <c r="A153" s="1">
        <f>MATCH(B153,'20,08'!B:B,0)</f>
        <v>247</v>
      </c>
      <c r="B153" s="1" t="str">
        <f t="shared" si="2"/>
        <v>9105827036</v>
      </c>
      <c r="C153" s="1" t="s">
        <v>725</v>
      </c>
      <c r="D153" s="1" t="s">
        <v>23</v>
      </c>
      <c r="E153" s="1" t="s">
        <v>24</v>
      </c>
      <c r="F153" s="1" t="s">
        <v>25</v>
      </c>
      <c r="G153" s="1" t="s">
        <v>726</v>
      </c>
      <c r="H153" s="1" t="s">
        <v>27</v>
      </c>
      <c r="I153" s="1" t="s">
        <v>28</v>
      </c>
      <c r="J153" s="1" t="s">
        <v>368</v>
      </c>
      <c r="K153" s="1" t="s">
        <v>369</v>
      </c>
      <c r="L153" s="10">
        <v>99360</v>
      </c>
      <c r="M153" s="1" t="s">
        <v>76</v>
      </c>
      <c r="N153" s="1" t="s">
        <v>77</v>
      </c>
      <c r="O153" s="1" t="s">
        <v>78</v>
      </c>
      <c r="P153" s="1" t="s">
        <v>35</v>
      </c>
      <c r="Q153" s="1" t="s">
        <v>35</v>
      </c>
      <c r="R153" s="1" t="s">
        <v>35</v>
      </c>
      <c r="S153" s="1" t="s">
        <v>35</v>
      </c>
      <c r="T153" s="1" t="s">
        <v>36</v>
      </c>
      <c r="U153" s="1" t="s">
        <v>37</v>
      </c>
      <c r="V153" s="1" t="s">
        <v>38</v>
      </c>
      <c r="W153" s="1" t="s">
        <v>39</v>
      </c>
      <c r="X153" s="1" t="s">
        <v>40</v>
      </c>
      <c r="Y153" s="1" t="s">
        <v>35</v>
      </c>
      <c r="Z153" s="1" t="s">
        <v>35</v>
      </c>
      <c r="AA153" s="1" t="s">
        <v>35</v>
      </c>
      <c r="AB153" s="1" t="s">
        <v>727</v>
      </c>
      <c r="AC153" s="1" t="s">
        <v>35</v>
      </c>
      <c r="AD153" s="1" t="s">
        <v>35</v>
      </c>
    </row>
    <row r="154" spans="1:30">
      <c r="A154" s="1">
        <f>MATCH(B154,'20,08'!B:B,0)</f>
        <v>248</v>
      </c>
      <c r="B154" s="1" t="str">
        <f t="shared" si="2"/>
        <v>9105828188</v>
      </c>
      <c r="C154" s="1" t="s">
        <v>728</v>
      </c>
      <c r="D154" s="1" t="s">
        <v>23</v>
      </c>
      <c r="E154" s="1" t="s">
        <v>24</v>
      </c>
      <c r="F154" s="1" t="s">
        <v>25</v>
      </c>
      <c r="G154" s="1" t="s">
        <v>729</v>
      </c>
      <c r="H154" s="1" t="s">
        <v>27</v>
      </c>
      <c r="I154" s="1" t="s">
        <v>28</v>
      </c>
      <c r="J154" s="1" t="s">
        <v>53</v>
      </c>
      <c r="K154" s="1" t="s">
        <v>54</v>
      </c>
      <c r="L154" s="10">
        <v>49680</v>
      </c>
      <c r="M154" s="1" t="s">
        <v>55</v>
      </c>
      <c r="N154" s="1" t="s">
        <v>56</v>
      </c>
      <c r="O154" s="1" t="s">
        <v>57</v>
      </c>
      <c r="P154" s="1" t="s">
        <v>35</v>
      </c>
      <c r="Q154" s="1" t="s">
        <v>35</v>
      </c>
      <c r="R154" s="1" t="s">
        <v>35</v>
      </c>
      <c r="S154" s="1" t="s">
        <v>35</v>
      </c>
      <c r="T154" s="1" t="s">
        <v>36</v>
      </c>
      <c r="U154" s="1" t="s">
        <v>37</v>
      </c>
      <c r="V154" s="1" t="s">
        <v>38</v>
      </c>
      <c r="W154" s="1" t="s">
        <v>39</v>
      </c>
      <c r="X154" s="1" t="s">
        <v>40</v>
      </c>
      <c r="Y154" s="1" t="s">
        <v>35</v>
      </c>
      <c r="Z154" s="1" t="s">
        <v>35</v>
      </c>
      <c r="AA154" s="1" t="s">
        <v>35</v>
      </c>
      <c r="AB154" s="1" t="s">
        <v>730</v>
      </c>
      <c r="AC154" s="1" t="s">
        <v>35</v>
      </c>
      <c r="AD154" s="1" t="s">
        <v>35</v>
      </c>
    </row>
    <row r="155" spans="1:30">
      <c r="A155" s="1">
        <f>MATCH(B155,'20,08'!B:B,0)</f>
        <v>249</v>
      </c>
      <c r="B155" s="1" t="str">
        <f t="shared" si="2"/>
        <v>9105829500</v>
      </c>
      <c r="C155" s="1" t="s">
        <v>731</v>
      </c>
      <c r="D155" s="1" t="s">
        <v>23</v>
      </c>
      <c r="E155" s="1" t="s">
        <v>24</v>
      </c>
      <c r="F155" s="1" t="s">
        <v>25</v>
      </c>
      <c r="G155" s="1" t="s">
        <v>732</v>
      </c>
      <c r="H155" s="1" t="s">
        <v>27</v>
      </c>
      <c r="I155" s="1" t="s">
        <v>28</v>
      </c>
      <c r="J155" s="1" t="s">
        <v>733</v>
      </c>
      <c r="K155" s="1" t="s">
        <v>734</v>
      </c>
      <c r="L155" s="10">
        <v>320760</v>
      </c>
      <c r="M155" s="1" t="s">
        <v>735</v>
      </c>
      <c r="N155" s="1" t="s">
        <v>736</v>
      </c>
      <c r="O155" s="1" t="s">
        <v>737</v>
      </c>
      <c r="P155" s="1" t="s">
        <v>35</v>
      </c>
      <c r="Q155" s="1" t="s">
        <v>35</v>
      </c>
      <c r="R155" s="1" t="s">
        <v>35</v>
      </c>
      <c r="S155" s="1" t="s">
        <v>35</v>
      </c>
      <c r="T155" s="1" t="s">
        <v>36</v>
      </c>
      <c r="U155" s="1" t="s">
        <v>37</v>
      </c>
      <c r="V155" s="1" t="s">
        <v>38</v>
      </c>
      <c r="W155" s="1" t="s">
        <v>39</v>
      </c>
      <c r="X155" s="1" t="s">
        <v>40</v>
      </c>
      <c r="Y155" s="1" t="s">
        <v>35</v>
      </c>
      <c r="Z155" s="1" t="s">
        <v>35</v>
      </c>
      <c r="AA155" s="1" t="s">
        <v>35</v>
      </c>
      <c r="AB155" s="1" t="s">
        <v>738</v>
      </c>
      <c r="AC155" s="1" t="s">
        <v>35</v>
      </c>
      <c r="AD155" s="1" t="s">
        <v>35</v>
      </c>
    </row>
    <row r="156" spans="1:30">
      <c r="A156" s="1">
        <f>MATCH(B156,'20,08'!B:B,0)</f>
        <v>250</v>
      </c>
      <c r="B156" s="1" t="str">
        <f t="shared" si="2"/>
        <v>9105772651</v>
      </c>
      <c r="C156" s="1" t="s">
        <v>739</v>
      </c>
      <c r="D156" s="1" t="s">
        <v>23</v>
      </c>
      <c r="E156" s="1" t="s">
        <v>24</v>
      </c>
      <c r="F156" s="1" t="s">
        <v>25</v>
      </c>
      <c r="G156" s="1" t="s">
        <v>740</v>
      </c>
      <c r="H156" s="1" t="s">
        <v>27</v>
      </c>
      <c r="I156" s="1" t="s">
        <v>28</v>
      </c>
      <c r="J156" s="1" t="s">
        <v>741</v>
      </c>
      <c r="K156" s="1" t="s">
        <v>742</v>
      </c>
      <c r="L156" s="10">
        <v>835849</v>
      </c>
      <c r="M156" s="1" t="s">
        <v>743</v>
      </c>
      <c r="N156" s="1" t="s">
        <v>744</v>
      </c>
      <c r="O156" s="1" t="s">
        <v>745</v>
      </c>
      <c r="P156" s="1" t="s">
        <v>34</v>
      </c>
      <c r="Q156" s="1" t="s">
        <v>35</v>
      </c>
      <c r="R156" s="1" t="s">
        <v>35</v>
      </c>
      <c r="S156" s="1" t="s">
        <v>35</v>
      </c>
      <c r="T156" s="1" t="s">
        <v>36</v>
      </c>
      <c r="U156" s="1" t="s">
        <v>37</v>
      </c>
      <c r="V156" s="1" t="s">
        <v>38</v>
      </c>
      <c r="W156" s="1" t="s">
        <v>39</v>
      </c>
      <c r="X156" s="1" t="s">
        <v>40</v>
      </c>
      <c r="Y156" s="1" t="s">
        <v>35</v>
      </c>
      <c r="Z156" s="1" t="s">
        <v>35</v>
      </c>
      <c r="AA156" s="1" t="s">
        <v>35</v>
      </c>
      <c r="AB156" s="1" t="s">
        <v>746</v>
      </c>
      <c r="AC156" s="1" t="s">
        <v>35</v>
      </c>
      <c r="AD156" s="1" t="s">
        <v>35</v>
      </c>
    </row>
    <row r="157" spans="1:30">
      <c r="A157" s="1">
        <f>MATCH(B157,'20,08'!B:B,0)</f>
        <v>254</v>
      </c>
      <c r="B157" s="1" t="str">
        <f t="shared" si="2"/>
        <v>9105825525</v>
      </c>
      <c r="C157" s="1" t="s">
        <v>747</v>
      </c>
      <c r="D157" s="1" t="s">
        <v>23</v>
      </c>
      <c r="E157" s="1" t="s">
        <v>24</v>
      </c>
      <c r="F157" s="1" t="s">
        <v>25</v>
      </c>
      <c r="G157" s="1" t="s">
        <v>748</v>
      </c>
      <c r="H157" s="1" t="s">
        <v>27</v>
      </c>
      <c r="I157" s="1" t="s">
        <v>28</v>
      </c>
      <c r="J157" s="1" t="s">
        <v>256</v>
      </c>
      <c r="K157" s="1" t="s">
        <v>257</v>
      </c>
      <c r="L157" s="10">
        <v>158611</v>
      </c>
      <c r="M157" s="1" t="s">
        <v>76</v>
      </c>
      <c r="N157" s="1" t="s">
        <v>77</v>
      </c>
      <c r="O157" s="1" t="s">
        <v>78</v>
      </c>
      <c r="P157" s="1" t="s">
        <v>35</v>
      </c>
      <c r="Q157" s="1" t="s">
        <v>35</v>
      </c>
      <c r="R157" s="1" t="s">
        <v>35</v>
      </c>
      <c r="S157" s="1" t="s">
        <v>35</v>
      </c>
      <c r="T157" s="1" t="s">
        <v>36</v>
      </c>
      <c r="U157" s="1" t="s">
        <v>37</v>
      </c>
      <c r="V157" s="1" t="s">
        <v>38</v>
      </c>
      <c r="W157" s="1" t="s">
        <v>39</v>
      </c>
      <c r="X157" s="1" t="s">
        <v>40</v>
      </c>
      <c r="Y157" s="1" t="s">
        <v>35</v>
      </c>
      <c r="Z157" s="1" t="s">
        <v>35</v>
      </c>
      <c r="AA157" s="1" t="s">
        <v>35</v>
      </c>
      <c r="AB157" s="1" t="s">
        <v>749</v>
      </c>
      <c r="AC157" s="1" t="s">
        <v>35</v>
      </c>
      <c r="AD157" s="1" t="s">
        <v>35</v>
      </c>
    </row>
    <row r="158" spans="1:30">
      <c r="A158" s="1">
        <f>MATCH(B158,'20,08'!B:B,0)</f>
        <v>255</v>
      </c>
      <c r="B158" s="1" t="str">
        <f t="shared" si="2"/>
        <v>9105825473</v>
      </c>
      <c r="C158" s="1" t="s">
        <v>750</v>
      </c>
      <c r="D158" s="1" t="s">
        <v>23</v>
      </c>
      <c r="E158" s="1" t="s">
        <v>24</v>
      </c>
      <c r="F158" s="1" t="s">
        <v>25</v>
      </c>
      <c r="G158" s="1" t="s">
        <v>751</v>
      </c>
      <c r="H158" s="1" t="s">
        <v>27</v>
      </c>
      <c r="I158" s="1" t="s">
        <v>28</v>
      </c>
      <c r="J158" s="1" t="s">
        <v>82</v>
      </c>
      <c r="K158" s="1" t="s">
        <v>83</v>
      </c>
      <c r="L158" s="10">
        <v>79305</v>
      </c>
      <c r="M158" s="1" t="s">
        <v>103</v>
      </c>
      <c r="N158" s="1" t="s">
        <v>104</v>
      </c>
      <c r="O158" s="1" t="s">
        <v>105</v>
      </c>
      <c r="P158" s="1" t="s">
        <v>35</v>
      </c>
      <c r="Q158" s="1" t="s">
        <v>35</v>
      </c>
      <c r="R158" s="1" t="s">
        <v>35</v>
      </c>
      <c r="S158" s="1" t="s">
        <v>35</v>
      </c>
      <c r="T158" s="1" t="s">
        <v>36</v>
      </c>
      <c r="U158" s="1" t="s">
        <v>37</v>
      </c>
      <c r="V158" s="1" t="s">
        <v>38</v>
      </c>
      <c r="W158" s="1" t="s">
        <v>39</v>
      </c>
      <c r="X158" s="1" t="s">
        <v>40</v>
      </c>
      <c r="Y158" s="1" t="s">
        <v>35</v>
      </c>
      <c r="Z158" s="1" t="s">
        <v>35</v>
      </c>
      <c r="AA158" s="1" t="s">
        <v>35</v>
      </c>
      <c r="AB158" s="1" t="s">
        <v>752</v>
      </c>
      <c r="AC158" s="1" t="s">
        <v>35</v>
      </c>
      <c r="AD158" s="1" t="s">
        <v>35</v>
      </c>
    </row>
    <row r="159" spans="1:30">
      <c r="A159" s="1">
        <f>MATCH(B159,'20,08'!B:B,0)</f>
        <v>256</v>
      </c>
      <c r="B159" s="1" t="str">
        <f t="shared" si="2"/>
        <v>9105828207</v>
      </c>
      <c r="C159" s="1" t="s">
        <v>753</v>
      </c>
      <c r="D159" s="1" t="s">
        <v>23</v>
      </c>
      <c r="E159" s="1" t="s">
        <v>24</v>
      </c>
      <c r="F159" s="1" t="s">
        <v>25</v>
      </c>
      <c r="G159" s="1" t="s">
        <v>754</v>
      </c>
      <c r="H159" s="1" t="s">
        <v>27</v>
      </c>
      <c r="I159" s="1" t="s">
        <v>28</v>
      </c>
      <c r="J159" s="1" t="s">
        <v>755</v>
      </c>
      <c r="K159" s="1" t="s">
        <v>756</v>
      </c>
      <c r="L159" s="10">
        <v>440317</v>
      </c>
      <c r="M159" s="1" t="s">
        <v>673</v>
      </c>
      <c r="N159" s="1" t="s">
        <v>674</v>
      </c>
      <c r="O159" s="1" t="s">
        <v>675</v>
      </c>
      <c r="P159" s="1" t="s">
        <v>35</v>
      </c>
      <c r="Q159" s="1" t="s">
        <v>35</v>
      </c>
      <c r="R159" s="1" t="s">
        <v>35</v>
      </c>
      <c r="S159" s="1" t="s">
        <v>35</v>
      </c>
      <c r="T159" s="1" t="s">
        <v>36</v>
      </c>
      <c r="U159" s="1" t="s">
        <v>37</v>
      </c>
      <c r="V159" s="1" t="s">
        <v>38</v>
      </c>
      <c r="W159" s="1" t="s">
        <v>39</v>
      </c>
      <c r="X159" s="1" t="s">
        <v>40</v>
      </c>
      <c r="Y159" s="1" t="s">
        <v>35</v>
      </c>
      <c r="Z159" s="1" t="s">
        <v>35</v>
      </c>
      <c r="AA159" s="1" t="s">
        <v>35</v>
      </c>
      <c r="AB159" s="1" t="s">
        <v>757</v>
      </c>
      <c r="AC159" s="1" t="s">
        <v>35</v>
      </c>
      <c r="AD159" s="1" t="s">
        <v>35</v>
      </c>
    </row>
    <row r="160" spans="1:30">
      <c r="A160" s="1">
        <f>MATCH(B160,'20,08'!B:B,0)</f>
        <v>259</v>
      </c>
      <c r="B160" s="1" t="str">
        <f t="shared" si="2"/>
        <v>9105825527</v>
      </c>
      <c r="C160" s="1" t="s">
        <v>758</v>
      </c>
      <c r="D160" s="1" t="s">
        <v>23</v>
      </c>
      <c r="E160" s="1" t="s">
        <v>24</v>
      </c>
      <c r="F160" s="1" t="s">
        <v>25</v>
      </c>
      <c r="G160" s="1" t="s">
        <v>759</v>
      </c>
      <c r="H160" s="1" t="s">
        <v>27</v>
      </c>
      <c r="I160" s="1" t="s">
        <v>28</v>
      </c>
      <c r="J160" s="1" t="s">
        <v>760</v>
      </c>
      <c r="K160" s="1" t="s">
        <v>761</v>
      </c>
      <c r="L160" s="10">
        <v>479771</v>
      </c>
      <c r="M160" s="1" t="s">
        <v>76</v>
      </c>
      <c r="N160" s="1" t="s">
        <v>77</v>
      </c>
      <c r="O160" s="1" t="s">
        <v>78</v>
      </c>
      <c r="P160" s="1" t="s">
        <v>35</v>
      </c>
      <c r="Q160" s="1" t="s">
        <v>35</v>
      </c>
      <c r="R160" s="1" t="s">
        <v>35</v>
      </c>
      <c r="S160" s="1" t="s">
        <v>35</v>
      </c>
      <c r="T160" s="1" t="s">
        <v>36</v>
      </c>
      <c r="U160" s="1" t="s">
        <v>37</v>
      </c>
      <c r="V160" s="1" t="s">
        <v>38</v>
      </c>
      <c r="W160" s="1" t="s">
        <v>39</v>
      </c>
      <c r="X160" s="1" t="s">
        <v>40</v>
      </c>
      <c r="Y160" s="1" t="s">
        <v>35</v>
      </c>
      <c r="Z160" s="1" t="s">
        <v>35</v>
      </c>
      <c r="AA160" s="1" t="s">
        <v>35</v>
      </c>
      <c r="AB160" s="1" t="s">
        <v>762</v>
      </c>
      <c r="AC160" s="1" t="s">
        <v>35</v>
      </c>
      <c r="AD160" s="1" t="s">
        <v>35</v>
      </c>
    </row>
    <row r="161" spans="1:30">
      <c r="A161" s="1">
        <f>MATCH(B161,'20,08'!B:B,0)</f>
        <v>260</v>
      </c>
      <c r="B161" s="1" t="str">
        <f t="shared" si="2"/>
        <v>9105825407</v>
      </c>
      <c r="C161" s="1" t="s">
        <v>763</v>
      </c>
      <c r="D161" s="1" t="s">
        <v>23</v>
      </c>
      <c r="E161" s="1" t="s">
        <v>24</v>
      </c>
      <c r="F161" s="1" t="s">
        <v>25</v>
      </c>
      <c r="G161" s="1" t="s">
        <v>764</v>
      </c>
      <c r="H161" s="1" t="s">
        <v>27</v>
      </c>
      <c r="I161" s="1" t="s">
        <v>28</v>
      </c>
      <c r="J161" s="1" t="s">
        <v>765</v>
      </c>
      <c r="K161" s="1" t="s">
        <v>766</v>
      </c>
      <c r="L161" s="10">
        <v>697451</v>
      </c>
      <c r="M161" s="1" t="s">
        <v>299</v>
      </c>
      <c r="N161" s="1" t="s">
        <v>300</v>
      </c>
      <c r="O161" s="1" t="s">
        <v>301</v>
      </c>
      <c r="P161" s="1" t="s">
        <v>34</v>
      </c>
      <c r="Q161" s="1" t="s">
        <v>35</v>
      </c>
      <c r="R161" s="1" t="s">
        <v>35</v>
      </c>
      <c r="S161" s="1" t="s">
        <v>35</v>
      </c>
      <c r="T161" s="1" t="s">
        <v>36</v>
      </c>
      <c r="U161" s="1" t="s">
        <v>37</v>
      </c>
      <c r="V161" s="1" t="s">
        <v>38</v>
      </c>
      <c r="W161" s="1" t="s">
        <v>39</v>
      </c>
      <c r="X161" s="1" t="s">
        <v>40</v>
      </c>
      <c r="Y161" s="1" t="s">
        <v>35</v>
      </c>
      <c r="Z161" s="1" t="s">
        <v>35</v>
      </c>
      <c r="AA161" s="1" t="s">
        <v>35</v>
      </c>
      <c r="AB161" s="1" t="s">
        <v>767</v>
      </c>
      <c r="AC161" s="1" t="s">
        <v>35</v>
      </c>
      <c r="AD161" s="1" t="s">
        <v>35</v>
      </c>
    </row>
    <row r="162" spans="1:30">
      <c r="A162" s="1">
        <f>MATCH(B162,'20,08'!B:B,0)</f>
        <v>264</v>
      </c>
      <c r="B162" s="1" t="str">
        <f t="shared" si="2"/>
        <v>9105828710</v>
      </c>
      <c r="C162" s="1" t="s">
        <v>768</v>
      </c>
      <c r="D162" s="1" t="s">
        <v>23</v>
      </c>
      <c r="E162" s="1" t="s">
        <v>24</v>
      </c>
      <c r="F162" s="1" t="s">
        <v>25</v>
      </c>
      <c r="G162" s="1" t="s">
        <v>769</v>
      </c>
      <c r="H162" s="1" t="s">
        <v>27</v>
      </c>
      <c r="I162" s="1" t="s">
        <v>28</v>
      </c>
      <c r="J162" s="1" t="s">
        <v>140</v>
      </c>
      <c r="K162" s="1" t="s">
        <v>141</v>
      </c>
      <c r="L162" s="10">
        <v>119943</v>
      </c>
      <c r="M162" s="1" t="s">
        <v>770</v>
      </c>
      <c r="N162" s="1" t="s">
        <v>771</v>
      </c>
      <c r="O162" s="1" t="s">
        <v>772</v>
      </c>
      <c r="P162" s="1" t="s">
        <v>34</v>
      </c>
      <c r="Q162" s="1" t="s">
        <v>35</v>
      </c>
      <c r="R162" s="1" t="s">
        <v>35</v>
      </c>
      <c r="S162" s="1" t="s">
        <v>35</v>
      </c>
      <c r="T162" s="1" t="s">
        <v>36</v>
      </c>
      <c r="U162" s="1" t="s">
        <v>37</v>
      </c>
      <c r="V162" s="1" t="s">
        <v>38</v>
      </c>
      <c r="W162" s="1" t="s">
        <v>39</v>
      </c>
      <c r="X162" s="1" t="s">
        <v>40</v>
      </c>
      <c r="Y162" s="1" t="s">
        <v>35</v>
      </c>
      <c r="Z162" s="1" t="s">
        <v>35</v>
      </c>
      <c r="AA162" s="1" t="s">
        <v>35</v>
      </c>
      <c r="AB162" s="1" t="s">
        <v>773</v>
      </c>
      <c r="AC162" s="1" t="s">
        <v>35</v>
      </c>
      <c r="AD162" s="1" t="s">
        <v>35</v>
      </c>
    </row>
    <row r="163" spans="1:30">
      <c r="A163" s="1">
        <f>MATCH(B163,'20,08'!B:B,0)</f>
        <v>265</v>
      </c>
      <c r="B163" s="1" t="str">
        <f t="shared" si="2"/>
        <v>9105827048</v>
      </c>
      <c r="C163" s="1" t="s">
        <v>774</v>
      </c>
      <c r="D163" s="1" t="s">
        <v>23</v>
      </c>
      <c r="E163" s="1" t="s">
        <v>24</v>
      </c>
      <c r="F163" s="1" t="s">
        <v>25</v>
      </c>
      <c r="G163" s="1" t="s">
        <v>775</v>
      </c>
      <c r="H163" s="1" t="s">
        <v>27</v>
      </c>
      <c r="I163" s="1" t="s">
        <v>28</v>
      </c>
      <c r="J163" s="1" t="s">
        <v>776</v>
      </c>
      <c r="K163" s="1" t="s">
        <v>777</v>
      </c>
      <c r="L163" s="10">
        <v>414709</v>
      </c>
      <c r="M163" s="1" t="s">
        <v>76</v>
      </c>
      <c r="N163" s="1" t="s">
        <v>77</v>
      </c>
      <c r="O163" s="1" t="s">
        <v>78</v>
      </c>
      <c r="P163" s="1" t="s">
        <v>35</v>
      </c>
      <c r="Q163" s="1" t="s">
        <v>35</v>
      </c>
      <c r="R163" s="1" t="s">
        <v>35</v>
      </c>
      <c r="S163" s="1" t="s">
        <v>35</v>
      </c>
      <c r="T163" s="1" t="s">
        <v>36</v>
      </c>
      <c r="U163" s="1" t="s">
        <v>37</v>
      </c>
      <c r="V163" s="1" t="s">
        <v>38</v>
      </c>
      <c r="W163" s="1" t="s">
        <v>39</v>
      </c>
      <c r="X163" s="1" t="s">
        <v>40</v>
      </c>
      <c r="Y163" s="1" t="s">
        <v>35</v>
      </c>
      <c r="Z163" s="1" t="s">
        <v>35</v>
      </c>
      <c r="AA163" s="1" t="s">
        <v>35</v>
      </c>
      <c r="AB163" s="1" t="s">
        <v>778</v>
      </c>
      <c r="AC163" s="1" t="s">
        <v>35</v>
      </c>
      <c r="AD163" s="1" t="s">
        <v>35</v>
      </c>
    </row>
    <row r="164" spans="1:30">
      <c r="A164" s="1">
        <f>MATCH(B164,'20,08'!B:B,0)</f>
        <v>268</v>
      </c>
      <c r="B164" s="1" t="str">
        <f t="shared" si="2"/>
        <v>9105829078</v>
      </c>
      <c r="C164" s="1" t="s">
        <v>779</v>
      </c>
      <c r="D164" s="1" t="s">
        <v>23</v>
      </c>
      <c r="E164" s="1" t="s">
        <v>24</v>
      </c>
      <c r="F164" s="1" t="s">
        <v>25</v>
      </c>
      <c r="G164" s="1" t="s">
        <v>780</v>
      </c>
      <c r="H164" s="1" t="s">
        <v>27</v>
      </c>
      <c r="I164" s="1" t="s">
        <v>28</v>
      </c>
      <c r="J164" s="1" t="s">
        <v>781</v>
      </c>
      <c r="K164" s="1" t="s">
        <v>782</v>
      </c>
      <c r="L164" s="10">
        <v>298080</v>
      </c>
      <c r="M164" s="1" t="s">
        <v>299</v>
      </c>
      <c r="N164" s="1" t="s">
        <v>300</v>
      </c>
      <c r="O164" s="1" t="s">
        <v>301</v>
      </c>
      <c r="P164" s="1" t="s">
        <v>34</v>
      </c>
      <c r="Q164" s="1" t="s">
        <v>35</v>
      </c>
      <c r="R164" s="1" t="s">
        <v>35</v>
      </c>
      <c r="S164" s="1" t="s">
        <v>35</v>
      </c>
      <c r="T164" s="1" t="s">
        <v>36</v>
      </c>
      <c r="U164" s="1" t="s">
        <v>37</v>
      </c>
      <c r="V164" s="1" t="s">
        <v>38</v>
      </c>
      <c r="W164" s="1" t="s">
        <v>39</v>
      </c>
      <c r="X164" s="1" t="s">
        <v>40</v>
      </c>
      <c r="Y164" s="1" t="s">
        <v>35</v>
      </c>
      <c r="Z164" s="1" t="s">
        <v>35</v>
      </c>
      <c r="AA164" s="1" t="s">
        <v>35</v>
      </c>
      <c r="AB164" s="1" t="s">
        <v>783</v>
      </c>
      <c r="AC164" s="1" t="s">
        <v>35</v>
      </c>
      <c r="AD164" s="1" t="s">
        <v>35</v>
      </c>
    </row>
    <row r="165" spans="1:30">
      <c r="A165" s="1">
        <f>MATCH(B165,'20,08'!B:B,0)</f>
        <v>269</v>
      </c>
      <c r="B165" s="1" t="str">
        <f t="shared" si="2"/>
        <v>9105826547</v>
      </c>
      <c r="C165" s="1" t="s">
        <v>784</v>
      </c>
      <c r="D165" s="1" t="s">
        <v>23</v>
      </c>
      <c r="E165" s="1" t="s">
        <v>24</v>
      </c>
      <c r="F165" s="1" t="s">
        <v>25</v>
      </c>
      <c r="G165" s="1" t="s">
        <v>785</v>
      </c>
      <c r="H165" s="1" t="s">
        <v>27</v>
      </c>
      <c r="I165" s="1" t="s">
        <v>28</v>
      </c>
      <c r="J165" s="1" t="s">
        <v>786</v>
      </c>
      <c r="K165" s="1" t="s">
        <v>787</v>
      </c>
      <c r="L165" s="10">
        <v>599713</v>
      </c>
      <c r="M165" s="1" t="s">
        <v>76</v>
      </c>
      <c r="N165" s="1" t="s">
        <v>77</v>
      </c>
      <c r="O165" s="1" t="s">
        <v>78</v>
      </c>
      <c r="P165" s="1" t="s">
        <v>35</v>
      </c>
      <c r="Q165" s="1" t="s">
        <v>35</v>
      </c>
      <c r="R165" s="1" t="s">
        <v>35</v>
      </c>
      <c r="S165" s="1" t="s">
        <v>35</v>
      </c>
      <c r="T165" s="1" t="s">
        <v>36</v>
      </c>
      <c r="U165" s="1" t="s">
        <v>37</v>
      </c>
      <c r="V165" s="1" t="s">
        <v>38</v>
      </c>
      <c r="W165" s="1" t="s">
        <v>39</v>
      </c>
      <c r="X165" s="1" t="s">
        <v>40</v>
      </c>
      <c r="Y165" s="1" t="s">
        <v>35</v>
      </c>
      <c r="Z165" s="1" t="s">
        <v>35</v>
      </c>
      <c r="AA165" s="1" t="s">
        <v>35</v>
      </c>
      <c r="AB165" s="1" t="s">
        <v>788</v>
      </c>
      <c r="AC165" s="1" t="s">
        <v>35</v>
      </c>
      <c r="AD165" s="1" t="s">
        <v>35</v>
      </c>
    </row>
    <row r="166" spans="1:30">
      <c r="A166" s="1">
        <f>MATCH(B166,'20,08'!B:B,0)</f>
        <v>270</v>
      </c>
      <c r="B166" s="1" t="str">
        <f t="shared" si="2"/>
        <v>9105827527</v>
      </c>
      <c r="C166" s="1" t="s">
        <v>789</v>
      </c>
      <c r="D166" s="1" t="s">
        <v>23</v>
      </c>
      <c r="E166" s="1" t="s">
        <v>24</v>
      </c>
      <c r="F166" s="1" t="s">
        <v>25</v>
      </c>
      <c r="G166" s="1" t="s">
        <v>790</v>
      </c>
      <c r="H166" s="1" t="s">
        <v>27</v>
      </c>
      <c r="I166" s="1" t="s">
        <v>28</v>
      </c>
      <c r="J166" s="1" t="s">
        <v>140</v>
      </c>
      <c r="K166" s="1" t="s">
        <v>141</v>
      </c>
      <c r="L166" s="10">
        <v>119943</v>
      </c>
      <c r="M166" s="1" t="s">
        <v>76</v>
      </c>
      <c r="N166" s="1" t="s">
        <v>77</v>
      </c>
      <c r="O166" s="1" t="s">
        <v>78</v>
      </c>
      <c r="P166" s="1" t="s">
        <v>35</v>
      </c>
      <c r="Q166" s="1" t="s">
        <v>35</v>
      </c>
      <c r="R166" s="1" t="s">
        <v>35</v>
      </c>
      <c r="S166" s="1" t="s">
        <v>35</v>
      </c>
      <c r="T166" s="1" t="s">
        <v>36</v>
      </c>
      <c r="U166" s="1" t="s">
        <v>37</v>
      </c>
      <c r="V166" s="1" t="s">
        <v>38</v>
      </c>
      <c r="W166" s="1" t="s">
        <v>39</v>
      </c>
      <c r="X166" s="1" t="s">
        <v>40</v>
      </c>
      <c r="Y166" s="1" t="s">
        <v>35</v>
      </c>
      <c r="Z166" s="1" t="s">
        <v>35</v>
      </c>
      <c r="AA166" s="1" t="s">
        <v>35</v>
      </c>
      <c r="AB166" s="1" t="s">
        <v>791</v>
      </c>
      <c r="AC166" s="1" t="s">
        <v>35</v>
      </c>
      <c r="AD166" s="1" t="s">
        <v>35</v>
      </c>
    </row>
    <row r="167" spans="1:30">
      <c r="A167" s="1">
        <f>MATCH(B167,'20,08'!B:B,0)</f>
        <v>271</v>
      </c>
      <c r="B167" s="1" t="str">
        <f t="shared" si="2"/>
        <v>9105829632</v>
      </c>
      <c r="C167" s="1" t="s">
        <v>792</v>
      </c>
      <c r="D167" s="1" t="s">
        <v>23</v>
      </c>
      <c r="E167" s="1" t="s">
        <v>24</v>
      </c>
      <c r="F167" s="1" t="s">
        <v>25</v>
      </c>
      <c r="G167" s="1" t="s">
        <v>793</v>
      </c>
      <c r="H167" s="1" t="s">
        <v>27</v>
      </c>
      <c r="I167" s="1" t="s">
        <v>28</v>
      </c>
      <c r="J167" s="1" t="s">
        <v>61</v>
      </c>
      <c r="K167" s="1" t="s">
        <v>62</v>
      </c>
      <c r="L167" s="10">
        <v>149040</v>
      </c>
      <c r="M167" s="1" t="s">
        <v>76</v>
      </c>
      <c r="N167" s="1" t="s">
        <v>77</v>
      </c>
      <c r="O167" s="1" t="s">
        <v>78</v>
      </c>
      <c r="P167" s="1" t="s">
        <v>35</v>
      </c>
      <c r="Q167" s="1" t="s">
        <v>35</v>
      </c>
      <c r="R167" s="1" t="s">
        <v>35</v>
      </c>
      <c r="S167" s="1" t="s">
        <v>35</v>
      </c>
      <c r="T167" s="1" t="s">
        <v>36</v>
      </c>
      <c r="U167" s="1" t="s">
        <v>37</v>
      </c>
      <c r="V167" s="1" t="s">
        <v>38</v>
      </c>
      <c r="W167" s="1" t="s">
        <v>39</v>
      </c>
      <c r="X167" s="1" t="s">
        <v>40</v>
      </c>
      <c r="Y167" s="1" t="s">
        <v>35</v>
      </c>
      <c r="Z167" s="1" t="s">
        <v>35</v>
      </c>
      <c r="AA167" s="1" t="s">
        <v>35</v>
      </c>
      <c r="AB167" s="1" t="s">
        <v>794</v>
      </c>
      <c r="AC167" s="1" t="s">
        <v>35</v>
      </c>
      <c r="AD167" s="1" t="s">
        <v>35</v>
      </c>
    </row>
    <row r="168" spans="1:30">
      <c r="A168" s="1">
        <f>MATCH(B168,'20,08'!B:B,0)</f>
        <v>272</v>
      </c>
      <c r="B168" s="1" t="str">
        <f t="shared" si="2"/>
        <v>9105829423</v>
      </c>
      <c r="C168" s="1" t="s">
        <v>795</v>
      </c>
      <c r="D168" s="1" t="s">
        <v>23</v>
      </c>
      <c r="E168" s="1" t="s">
        <v>24</v>
      </c>
      <c r="F168" s="1" t="s">
        <v>25</v>
      </c>
      <c r="G168" s="1" t="s">
        <v>796</v>
      </c>
      <c r="H168" s="1" t="s">
        <v>27</v>
      </c>
      <c r="I168" s="1" t="s">
        <v>28</v>
      </c>
      <c r="J168" s="1" t="s">
        <v>797</v>
      </c>
      <c r="K168" s="1" t="s">
        <v>798</v>
      </c>
      <c r="L168" s="10">
        <v>179985</v>
      </c>
      <c r="M168" s="1" t="s">
        <v>299</v>
      </c>
      <c r="N168" s="1" t="s">
        <v>300</v>
      </c>
      <c r="O168" s="1" t="s">
        <v>301</v>
      </c>
      <c r="P168" s="1" t="s">
        <v>34</v>
      </c>
      <c r="Q168" s="1" t="s">
        <v>35</v>
      </c>
      <c r="R168" s="1" t="s">
        <v>35</v>
      </c>
      <c r="S168" s="1" t="s">
        <v>35</v>
      </c>
      <c r="T168" s="1" t="s">
        <v>36</v>
      </c>
      <c r="U168" s="1" t="s">
        <v>37</v>
      </c>
      <c r="V168" s="1" t="s">
        <v>38</v>
      </c>
      <c r="W168" s="1" t="s">
        <v>39</v>
      </c>
      <c r="X168" s="1" t="s">
        <v>40</v>
      </c>
      <c r="Y168" s="1" t="s">
        <v>35</v>
      </c>
      <c r="Z168" s="1" t="s">
        <v>35</v>
      </c>
      <c r="AA168" s="1" t="s">
        <v>35</v>
      </c>
      <c r="AB168" s="1" t="s">
        <v>799</v>
      </c>
      <c r="AC168" s="1" t="s">
        <v>35</v>
      </c>
      <c r="AD168" s="1" t="s">
        <v>35</v>
      </c>
    </row>
    <row r="169" spans="1:30">
      <c r="A169" s="1">
        <f>MATCH(B169,'20,08'!B:B,0)</f>
        <v>274</v>
      </c>
      <c r="B169" s="1" t="str">
        <f t="shared" si="2"/>
        <v>9105829165</v>
      </c>
      <c r="C169" s="1" t="s">
        <v>800</v>
      </c>
      <c r="D169" s="1" t="s">
        <v>23</v>
      </c>
      <c r="E169" s="1" t="s">
        <v>24</v>
      </c>
      <c r="F169" s="1" t="s">
        <v>25</v>
      </c>
      <c r="G169" s="1" t="s">
        <v>801</v>
      </c>
      <c r="H169" s="1" t="s">
        <v>27</v>
      </c>
      <c r="I169" s="1" t="s">
        <v>28</v>
      </c>
      <c r="J169" s="1" t="s">
        <v>802</v>
      </c>
      <c r="K169" s="1" t="s">
        <v>803</v>
      </c>
      <c r="L169" s="10">
        <v>300213</v>
      </c>
      <c r="M169" s="1" t="s">
        <v>411</v>
      </c>
      <c r="N169" s="1" t="s">
        <v>412</v>
      </c>
      <c r="O169" s="1" t="s">
        <v>413</v>
      </c>
      <c r="P169" s="1" t="s">
        <v>35</v>
      </c>
      <c r="Q169" s="1" t="s">
        <v>35</v>
      </c>
      <c r="R169" s="1" t="s">
        <v>35</v>
      </c>
      <c r="S169" s="1" t="s">
        <v>35</v>
      </c>
      <c r="T169" s="1" t="s">
        <v>36</v>
      </c>
      <c r="U169" s="1" t="s">
        <v>37</v>
      </c>
      <c r="V169" s="1" t="s">
        <v>38</v>
      </c>
      <c r="W169" s="1" t="s">
        <v>39</v>
      </c>
      <c r="X169" s="1" t="s">
        <v>40</v>
      </c>
      <c r="Y169" s="1" t="s">
        <v>35</v>
      </c>
      <c r="Z169" s="1" t="s">
        <v>35</v>
      </c>
      <c r="AA169" s="1" t="s">
        <v>35</v>
      </c>
      <c r="AB169" s="1" t="s">
        <v>804</v>
      </c>
      <c r="AC169" s="1" t="s">
        <v>35</v>
      </c>
      <c r="AD169" s="1" t="s">
        <v>35</v>
      </c>
    </row>
    <row r="170" spans="1:30">
      <c r="A170" s="1">
        <f>MATCH(B170,'20,08'!B:B,0)</f>
        <v>275</v>
      </c>
      <c r="B170" s="1" t="str">
        <f t="shared" si="2"/>
        <v>9105826003</v>
      </c>
      <c r="C170" s="1" t="s">
        <v>805</v>
      </c>
      <c r="D170" s="1" t="s">
        <v>23</v>
      </c>
      <c r="E170" s="1" t="s">
        <v>24</v>
      </c>
      <c r="F170" s="1" t="s">
        <v>25</v>
      </c>
      <c r="G170" s="1" t="s">
        <v>806</v>
      </c>
      <c r="H170" s="1" t="s">
        <v>27</v>
      </c>
      <c r="I170" s="1" t="s">
        <v>28</v>
      </c>
      <c r="J170" s="1" t="s">
        <v>215</v>
      </c>
      <c r="K170" s="1" t="s">
        <v>216</v>
      </c>
      <c r="L170" s="10">
        <v>80190</v>
      </c>
      <c r="M170" s="1" t="s">
        <v>76</v>
      </c>
      <c r="N170" s="1" t="s">
        <v>77</v>
      </c>
      <c r="O170" s="1" t="s">
        <v>78</v>
      </c>
      <c r="P170" s="1" t="s">
        <v>35</v>
      </c>
      <c r="Q170" s="1" t="s">
        <v>35</v>
      </c>
      <c r="R170" s="1" t="s">
        <v>35</v>
      </c>
      <c r="S170" s="1" t="s">
        <v>35</v>
      </c>
      <c r="T170" s="1" t="s">
        <v>36</v>
      </c>
      <c r="U170" s="1" t="s">
        <v>37</v>
      </c>
      <c r="V170" s="1" t="s">
        <v>38</v>
      </c>
      <c r="W170" s="1" t="s">
        <v>39</v>
      </c>
      <c r="X170" s="1" t="s">
        <v>40</v>
      </c>
      <c r="Y170" s="1" t="s">
        <v>35</v>
      </c>
      <c r="Z170" s="1" t="s">
        <v>35</v>
      </c>
      <c r="AA170" s="1" t="s">
        <v>35</v>
      </c>
      <c r="AB170" s="1" t="s">
        <v>807</v>
      </c>
      <c r="AC170" s="1" t="s">
        <v>35</v>
      </c>
      <c r="AD170" s="1" t="s">
        <v>35</v>
      </c>
    </row>
    <row r="171" spans="1:30">
      <c r="A171" s="1">
        <f>MATCH(B171,'20,08'!B:B,0)</f>
        <v>276</v>
      </c>
      <c r="B171" s="1" t="str">
        <f t="shared" si="2"/>
        <v>9105825500</v>
      </c>
      <c r="C171" s="1" t="s">
        <v>808</v>
      </c>
      <c r="D171" s="1" t="s">
        <v>23</v>
      </c>
      <c r="E171" s="1" t="s">
        <v>24</v>
      </c>
      <c r="F171" s="1" t="s">
        <v>25</v>
      </c>
      <c r="G171" s="1" t="s">
        <v>809</v>
      </c>
      <c r="H171" s="1" t="s">
        <v>27</v>
      </c>
      <c r="I171" s="1" t="s">
        <v>28</v>
      </c>
      <c r="J171" s="1" t="s">
        <v>215</v>
      </c>
      <c r="K171" s="1" t="s">
        <v>216</v>
      </c>
      <c r="L171" s="10">
        <v>80190</v>
      </c>
      <c r="M171" s="1" t="s">
        <v>299</v>
      </c>
      <c r="N171" s="1" t="s">
        <v>300</v>
      </c>
      <c r="O171" s="1" t="s">
        <v>301</v>
      </c>
      <c r="P171" s="1" t="s">
        <v>34</v>
      </c>
      <c r="Q171" s="1" t="s">
        <v>35</v>
      </c>
      <c r="R171" s="1" t="s">
        <v>35</v>
      </c>
      <c r="S171" s="1" t="s">
        <v>35</v>
      </c>
      <c r="T171" s="1" t="s">
        <v>36</v>
      </c>
      <c r="U171" s="1" t="s">
        <v>37</v>
      </c>
      <c r="V171" s="1" t="s">
        <v>38</v>
      </c>
      <c r="W171" s="1" t="s">
        <v>39</v>
      </c>
      <c r="X171" s="1" t="s">
        <v>40</v>
      </c>
      <c r="Y171" s="1" t="s">
        <v>35</v>
      </c>
      <c r="Z171" s="1" t="s">
        <v>35</v>
      </c>
      <c r="AA171" s="1" t="s">
        <v>35</v>
      </c>
      <c r="AB171" s="1" t="s">
        <v>810</v>
      </c>
      <c r="AC171" s="1" t="s">
        <v>35</v>
      </c>
      <c r="AD171" s="1" t="s">
        <v>35</v>
      </c>
    </row>
    <row r="172" spans="1:30">
      <c r="A172" s="1">
        <f>MATCH(B172,'20,08'!B:B,0)</f>
        <v>277</v>
      </c>
      <c r="B172" s="1" t="str">
        <f t="shared" si="2"/>
        <v>9105829348</v>
      </c>
      <c r="C172" s="1" t="s">
        <v>811</v>
      </c>
      <c r="D172" s="1" t="s">
        <v>23</v>
      </c>
      <c r="E172" s="1" t="s">
        <v>24</v>
      </c>
      <c r="F172" s="1" t="s">
        <v>25</v>
      </c>
      <c r="G172" s="1" t="s">
        <v>812</v>
      </c>
      <c r="H172" s="1" t="s">
        <v>27</v>
      </c>
      <c r="I172" s="1" t="s">
        <v>28</v>
      </c>
      <c r="J172" s="1" t="s">
        <v>66</v>
      </c>
      <c r="K172" s="1" t="s">
        <v>67</v>
      </c>
      <c r="L172" s="10">
        <v>54197</v>
      </c>
      <c r="M172" s="1" t="s">
        <v>673</v>
      </c>
      <c r="N172" s="1" t="s">
        <v>674</v>
      </c>
      <c r="O172" s="1" t="s">
        <v>675</v>
      </c>
      <c r="P172" s="1" t="s">
        <v>35</v>
      </c>
      <c r="Q172" s="1" t="s">
        <v>35</v>
      </c>
      <c r="R172" s="1" t="s">
        <v>35</v>
      </c>
      <c r="S172" s="1" t="s">
        <v>35</v>
      </c>
      <c r="T172" s="1" t="s">
        <v>36</v>
      </c>
      <c r="U172" s="1" t="s">
        <v>37</v>
      </c>
      <c r="V172" s="1" t="s">
        <v>38</v>
      </c>
      <c r="W172" s="1" t="s">
        <v>39</v>
      </c>
      <c r="X172" s="1" t="s">
        <v>40</v>
      </c>
      <c r="Y172" s="1" t="s">
        <v>35</v>
      </c>
      <c r="Z172" s="1" t="s">
        <v>35</v>
      </c>
      <c r="AA172" s="1" t="s">
        <v>35</v>
      </c>
      <c r="AB172" s="1" t="s">
        <v>813</v>
      </c>
      <c r="AC172" s="1" t="s">
        <v>35</v>
      </c>
      <c r="AD172" s="1" t="s">
        <v>35</v>
      </c>
    </row>
    <row r="173" spans="1:30">
      <c r="A173" s="1">
        <f>MATCH(B173,'20,08'!B:B,0)</f>
        <v>278</v>
      </c>
      <c r="B173" s="1" t="str">
        <f t="shared" si="2"/>
        <v>9105825521</v>
      </c>
      <c r="C173" s="1" t="s">
        <v>814</v>
      </c>
      <c r="D173" s="1" t="s">
        <v>23</v>
      </c>
      <c r="E173" s="1" t="s">
        <v>24</v>
      </c>
      <c r="F173" s="1" t="s">
        <v>25</v>
      </c>
      <c r="G173" s="1" t="s">
        <v>815</v>
      </c>
      <c r="H173" s="1" t="s">
        <v>27</v>
      </c>
      <c r="I173" s="1" t="s">
        <v>28</v>
      </c>
      <c r="J173" s="1" t="s">
        <v>816</v>
      </c>
      <c r="K173" s="1" t="s">
        <v>817</v>
      </c>
      <c r="L173" s="10">
        <v>695520</v>
      </c>
      <c r="M173" s="1" t="s">
        <v>299</v>
      </c>
      <c r="N173" s="1" t="s">
        <v>300</v>
      </c>
      <c r="O173" s="1" t="s">
        <v>301</v>
      </c>
      <c r="P173" s="1" t="s">
        <v>34</v>
      </c>
      <c r="Q173" s="1" t="s">
        <v>35</v>
      </c>
      <c r="R173" s="1" t="s">
        <v>35</v>
      </c>
      <c r="S173" s="1" t="s">
        <v>35</v>
      </c>
      <c r="T173" s="1" t="s">
        <v>36</v>
      </c>
      <c r="U173" s="1" t="s">
        <v>37</v>
      </c>
      <c r="V173" s="1" t="s">
        <v>38</v>
      </c>
      <c r="W173" s="1" t="s">
        <v>39</v>
      </c>
      <c r="X173" s="1" t="s">
        <v>40</v>
      </c>
      <c r="Y173" s="1" t="s">
        <v>35</v>
      </c>
      <c r="Z173" s="1" t="s">
        <v>35</v>
      </c>
      <c r="AA173" s="1" t="s">
        <v>35</v>
      </c>
      <c r="AB173" s="1" t="s">
        <v>818</v>
      </c>
      <c r="AC173" s="1" t="s">
        <v>35</v>
      </c>
      <c r="AD173" s="1" t="s">
        <v>35</v>
      </c>
    </row>
    <row r="174" spans="1:30">
      <c r="A174" s="1">
        <f>MATCH(B174,'20,08'!B:B,0)</f>
        <v>279</v>
      </c>
      <c r="B174" s="1" t="str">
        <f t="shared" si="2"/>
        <v>9105828022</v>
      </c>
      <c r="C174" s="1" t="s">
        <v>819</v>
      </c>
      <c r="D174" s="1" t="s">
        <v>23</v>
      </c>
      <c r="E174" s="1" t="s">
        <v>24</v>
      </c>
      <c r="F174" s="1" t="s">
        <v>25</v>
      </c>
      <c r="G174" s="1" t="s">
        <v>820</v>
      </c>
      <c r="H174" s="1" t="s">
        <v>27</v>
      </c>
      <c r="I174" s="1" t="s">
        <v>28</v>
      </c>
      <c r="J174" s="1" t="s">
        <v>821</v>
      </c>
      <c r="K174" s="1" t="s">
        <v>822</v>
      </c>
      <c r="L174" s="10">
        <v>76626</v>
      </c>
      <c r="M174" s="1" t="s">
        <v>709</v>
      </c>
      <c r="N174" s="1" t="s">
        <v>710</v>
      </c>
      <c r="O174" s="1" t="s">
        <v>711</v>
      </c>
      <c r="P174" s="1" t="s">
        <v>35</v>
      </c>
      <c r="Q174" s="1" t="s">
        <v>35</v>
      </c>
      <c r="R174" s="1" t="s">
        <v>35</v>
      </c>
      <c r="S174" s="1" t="s">
        <v>35</v>
      </c>
      <c r="T174" s="1" t="s">
        <v>36</v>
      </c>
      <c r="U174" s="1" t="s">
        <v>37</v>
      </c>
      <c r="V174" s="1" t="s">
        <v>38</v>
      </c>
      <c r="W174" s="1" t="s">
        <v>39</v>
      </c>
      <c r="X174" s="1" t="s">
        <v>40</v>
      </c>
      <c r="Y174" s="1" t="s">
        <v>35</v>
      </c>
      <c r="Z174" s="1" t="s">
        <v>35</v>
      </c>
      <c r="AA174" s="1" t="s">
        <v>35</v>
      </c>
      <c r="AB174" s="1" t="s">
        <v>823</v>
      </c>
      <c r="AC174" s="1" t="s">
        <v>35</v>
      </c>
      <c r="AD174" s="1" t="s">
        <v>35</v>
      </c>
    </row>
    <row r="175" spans="1:30">
      <c r="A175" s="1">
        <f>MATCH(B175,'20,08'!B:B,0)</f>
        <v>280</v>
      </c>
      <c r="B175" s="1" t="str">
        <f t="shared" si="2"/>
        <v>9105829497</v>
      </c>
      <c r="C175" s="1" t="s">
        <v>824</v>
      </c>
      <c r="D175" s="1" t="s">
        <v>23</v>
      </c>
      <c r="E175" s="1" t="s">
        <v>24</v>
      </c>
      <c r="F175" s="1" t="s">
        <v>25</v>
      </c>
      <c r="G175" s="1" t="s">
        <v>825</v>
      </c>
      <c r="H175" s="1" t="s">
        <v>27</v>
      </c>
      <c r="I175" s="1" t="s">
        <v>28</v>
      </c>
      <c r="J175" s="1" t="s">
        <v>826</v>
      </c>
      <c r="K175" s="1" t="s">
        <v>827</v>
      </c>
      <c r="L175" s="10">
        <v>361012</v>
      </c>
      <c r="M175" s="1" t="s">
        <v>673</v>
      </c>
      <c r="N175" s="1" t="s">
        <v>674</v>
      </c>
      <c r="O175" s="1" t="s">
        <v>675</v>
      </c>
      <c r="P175" s="1" t="s">
        <v>35</v>
      </c>
      <c r="Q175" s="1" t="s">
        <v>35</v>
      </c>
      <c r="R175" s="1" t="s">
        <v>35</v>
      </c>
      <c r="S175" s="1" t="s">
        <v>35</v>
      </c>
      <c r="T175" s="1" t="s">
        <v>36</v>
      </c>
      <c r="U175" s="1" t="s">
        <v>37</v>
      </c>
      <c r="V175" s="1" t="s">
        <v>38</v>
      </c>
      <c r="W175" s="1" t="s">
        <v>39</v>
      </c>
      <c r="X175" s="1" t="s">
        <v>40</v>
      </c>
      <c r="Y175" s="1" t="s">
        <v>35</v>
      </c>
      <c r="Z175" s="1" t="s">
        <v>35</v>
      </c>
      <c r="AA175" s="1" t="s">
        <v>35</v>
      </c>
      <c r="AB175" s="1" t="s">
        <v>828</v>
      </c>
      <c r="AC175" s="1" t="s">
        <v>35</v>
      </c>
      <c r="AD175" s="1" t="s">
        <v>35</v>
      </c>
    </row>
    <row r="176" spans="1:30">
      <c r="A176" s="1">
        <f>MATCH(B176,'20,08'!B:B,0)</f>
        <v>282</v>
      </c>
      <c r="B176" s="1" t="str">
        <f t="shared" si="2"/>
        <v>9105828986</v>
      </c>
      <c r="C176" s="1" t="s">
        <v>829</v>
      </c>
      <c r="D176" s="1" t="s">
        <v>23</v>
      </c>
      <c r="E176" s="1" t="s">
        <v>24</v>
      </c>
      <c r="F176" s="1" t="s">
        <v>25</v>
      </c>
      <c r="G176" s="1" t="s">
        <v>830</v>
      </c>
      <c r="H176" s="1" t="s">
        <v>27</v>
      </c>
      <c r="I176" s="1" t="s">
        <v>28</v>
      </c>
      <c r="J176" s="1" t="s">
        <v>831</v>
      </c>
      <c r="K176" s="1" t="s">
        <v>832</v>
      </c>
      <c r="L176" s="10">
        <v>241069</v>
      </c>
      <c r="M176" s="1" t="s">
        <v>709</v>
      </c>
      <c r="N176" s="1" t="s">
        <v>710</v>
      </c>
      <c r="O176" s="1" t="s">
        <v>711</v>
      </c>
      <c r="P176" s="1" t="s">
        <v>35</v>
      </c>
      <c r="Q176" s="1" t="s">
        <v>35</v>
      </c>
      <c r="R176" s="1" t="s">
        <v>35</v>
      </c>
      <c r="S176" s="1" t="s">
        <v>35</v>
      </c>
      <c r="T176" s="1" t="s">
        <v>36</v>
      </c>
      <c r="U176" s="1" t="s">
        <v>37</v>
      </c>
      <c r="V176" s="1" t="s">
        <v>38</v>
      </c>
      <c r="W176" s="1" t="s">
        <v>39</v>
      </c>
      <c r="X176" s="1" t="s">
        <v>40</v>
      </c>
      <c r="Y176" s="1" t="s">
        <v>35</v>
      </c>
      <c r="Z176" s="1" t="s">
        <v>35</v>
      </c>
      <c r="AA176" s="1" t="s">
        <v>35</v>
      </c>
      <c r="AB176" s="1" t="s">
        <v>833</v>
      </c>
      <c r="AC176" s="1" t="s">
        <v>35</v>
      </c>
      <c r="AD176" s="1" t="s">
        <v>35</v>
      </c>
    </row>
    <row r="177" spans="1:30">
      <c r="A177" s="1">
        <f>MATCH(B177,'20,08'!B:B,0)</f>
        <v>283</v>
      </c>
      <c r="B177" s="1" t="str">
        <f t="shared" si="2"/>
        <v>9105829241</v>
      </c>
      <c r="C177" s="1" t="s">
        <v>834</v>
      </c>
      <c r="D177" s="1" t="s">
        <v>23</v>
      </c>
      <c r="E177" s="1" t="s">
        <v>24</v>
      </c>
      <c r="F177" s="1" t="s">
        <v>25</v>
      </c>
      <c r="G177" s="1" t="s">
        <v>835</v>
      </c>
      <c r="H177" s="1" t="s">
        <v>27</v>
      </c>
      <c r="I177" s="1" t="s">
        <v>28</v>
      </c>
      <c r="J177" s="1" t="s">
        <v>140</v>
      </c>
      <c r="K177" s="1" t="s">
        <v>141</v>
      </c>
      <c r="L177" s="10">
        <v>119943</v>
      </c>
      <c r="M177" s="1" t="s">
        <v>76</v>
      </c>
      <c r="N177" s="1" t="s">
        <v>77</v>
      </c>
      <c r="O177" s="1" t="s">
        <v>78</v>
      </c>
      <c r="P177" s="1" t="s">
        <v>35</v>
      </c>
      <c r="Q177" s="1" t="s">
        <v>35</v>
      </c>
      <c r="R177" s="1" t="s">
        <v>35</v>
      </c>
      <c r="S177" s="1" t="s">
        <v>35</v>
      </c>
      <c r="T177" s="1" t="s">
        <v>36</v>
      </c>
      <c r="U177" s="1" t="s">
        <v>37</v>
      </c>
      <c r="V177" s="1" t="s">
        <v>38</v>
      </c>
      <c r="W177" s="1" t="s">
        <v>39</v>
      </c>
      <c r="X177" s="1" t="s">
        <v>40</v>
      </c>
      <c r="Y177" s="1" t="s">
        <v>35</v>
      </c>
      <c r="Z177" s="1" t="s">
        <v>35</v>
      </c>
      <c r="AA177" s="1" t="s">
        <v>35</v>
      </c>
      <c r="AB177" s="1" t="s">
        <v>836</v>
      </c>
      <c r="AC177" s="1" t="s">
        <v>35</v>
      </c>
      <c r="AD177" s="1" t="s">
        <v>35</v>
      </c>
    </row>
    <row r="178" spans="1:30">
      <c r="A178" s="1">
        <f>MATCH(B178,'20,08'!B:B,0)</f>
        <v>284</v>
      </c>
      <c r="B178" s="1" t="str">
        <f t="shared" si="2"/>
        <v>9105828759</v>
      </c>
      <c r="C178" s="1" t="s">
        <v>837</v>
      </c>
      <c r="D178" s="1" t="s">
        <v>23</v>
      </c>
      <c r="E178" s="1" t="s">
        <v>24</v>
      </c>
      <c r="F178" s="1" t="s">
        <v>25</v>
      </c>
      <c r="G178" s="1" t="s">
        <v>838</v>
      </c>
      <c r="H178" s="1" t="s">
        <v>27</v>
      </c>
      <c r="I178" s="1" t="s">
        <v>28</v>
      </c>
      <c r="J178" s="1" t="s">
        <v>839</v>
      </c>
      <c r="K178" s="1" t="s">
        <v>840</v>
      </c>
      <c r="L178" s="10">
        <v>549008</v>
      </c>
      <c r="M178" s="1" t="s">
        <v>279</v>
      </c>
      <c r="N178" s="1" t="s">
        <v>280</v>
      </c>
      <c r="O178" s="1" t="s">
        <v>281</v>
      </c>
      <c r="P178" s="1" t="s">
        <v>35</v>
      </c>
      <c r="Q178" s="1" t="s">
        <v>35</v>
      </c>
      <c r="R178" s="1" t="s">
        <v>35</v>
      </c>
      <c r="S178" s="1" t="s">
        <v>35</v>
      </c>
      <c r="T178" s="1" t="s">
        <v>36</v>
      </c>
      <c r="U178" s="1" t="s">
        <v>37</v>
      </c>
      <c r="V178" s="1" t="s">
        <v>38</v>
      </c>
      <c r="W178" s="1" t="s">
        <v>39</v>
      </c>
      <c r="X178" s="1" t="s">
        <v>40</v>
      </c>
      <c r="Y178" s="1" t="s">
        <v>35</v>
      </c>
      <c r="Z178" s="1" t="s">
        <v>35</v>
      </c>
      <c r="AA178" s="1" t="s">
        <v>35</v>
      </c>
      <c r="AB178" s="1" t="s">
        <v>841</v>
      </c>
      <c r="AC178" s="1" t="s">
        <v>35</v>
      </c>
      <c r="AD178" s="1" t="s">
        <v>35</v>
      </c>
    </row>
    <row r="179" spans="1:30">
      <c r="A179" s="1">
        <f>MATCH(B179,'20,08'!B:B,0)</f>
        <v>287</v>
      </c>
      <c r="B179" s="1" t="str">
        <f t="shared" si="2"/>
        <v>9105826306</v>
      </c>
      <c r="C179" s="1" t="s">
        <v>842</v>
      </c>
      <c r="D179" s="1" t="s">
        <v>23</v>
      </c>
      <c r="E179" s="1" t="s">
        <v>24</v>
      </c>
      <c r="F179" s="1" t="s">
        <v>25</v>
      </c>
      <c r="G179" s="1" t="s">
        <v>843</v>
      </c>
      <c r="H179" s="1" t="s">
        <v>27</v>
      </c>
      <c r="I179" s="1" t="s">
        <v>28</v>
      </c>
      <c r="J179" s="1" t="s">
        <v>150</v>
      </c>
      <c r="K179" s="1" t="s">
        <v>151</v>
      </c>
      <c r="L179" s="10">
        <v>180128</v>
      </c>
      <c r="M179" s="1" t="s">
        <v>76</v>
      </c>
      <c r="N179" s="1" t="s">
        <v>77</v>
      </c>
      <c r="O179" s="1" t="s">
        <v>78</v>
      </c>
      <c r="P179" s="1" t="s">
        <v>35</v>
      </c>
      <c r="Q179" s="1" t="s">
        <v>35</v>
      </c>
      <c r="R179" s="1" t="s">
        <v>35</v>
      </c>
      <c r="S179" s="1" t="s">
        <v>35</v>
      </c>
      <c r="T179" s="1" t="s">
        <v>36</v>
      </c>
      <c r="U179" s="1" t="s">
        <v>37</v>
      </c>
      <c r="V179" s="1" t="s">
        <v>38</v>
      </c>
      <c r="W179" s="1" t="s">
        <v>39</v>
      </c>
      <c r="X179" s="1" t="s">
        <v>40</v>
      </c>
      <c r="Y179" s="1" t="s">
        <v>35</v>
      </c>
      <c r="Z179" s="1" t="s">
        <v>35</v>
      </c>
      <c r="AA179" s="1" t="s">
        <v>35</v>
      </c>
      <c r="AB179" s="1" t="s">
        <v>844</v>
      </c>
      <c r="AC179" s="1" t="s">
        <v>35</v>
      </c>
      <c r="AD179" s="1" t="s">
        <v>35</v>
      </c>
    </row>
    <row r="180" spans="1:30">
      <c r="A180" s="1">
        <f>MATCH(B180,'20,08'!B:B,0)</f>
        <v>288</v>
      </c>
      <c r="B180" s="1" t="str">
        <f t="shared" si="2"/>
        <v>9105828254</v>
      </c>
      <c r="C180" s="1" t="s">
        <v>845</v>
      </c>
      <c r="D180" s="1" t="s">
        <v>23</v>
      </c>
      <c r="E180" s="1" t="s">
        <v>24</v>
      </c>
      <c r="F180" s="1" t="s">
        <v>25</v>
      </c>
      <c r="G180" s="1" t="s">
        <v>846</v>
      </c>
      <c r="H180" s="1" t="s">
        <v>27</v>
      </c>
      <c r="I180" s="1" t="s">
        <v>28</v>
      </c>
      <c r="J180" s="1" t="s">
        <v>847</v>
      </c>
      <c r="K180" s="1" t="s">
        <v>848</v>
      </c>
      <c r="L180" s="10">
        <v>319191</v>
      </c>
      <c r="M180" s="1" t="s">
        <v>76</v>
      </c>
      <c r="N180" s="1" t="s">
        <v>77</v>
      </c>
      <c r="O180" s="1" t="s">
        <v>78</v>
      </c>
      <c r="P180" s="1" t="s">
        <v>35</v>
      </c>
      <c r="Q180" s="1" t="s">
        <v>35</v>
      </c>
      <c r="R180" s="1" t="s">
        <v>35</v>
      </c>
      <c r="S180" s="1" t="s">
        <v>35</v>
      </c>
      <c r="T180" s="1" t="s">
        <v>36</v>
      </c>
      <c r="U180" s="1" t="s">
        <v>37</v>
      </c>
      <c r="V180" s="1" t="s">
        <v>38</v>
      </c>
      <c r="W180" s="1" t="s">
        <v>39</v>
      </c>
      <c r="X180" s="1" t="s">
        <v>40</v>
      </c>
      <c r="Y180" s="1" t="s">
        <v>35</v>
      </c>
      <c r="Z180" s="1" t="s">
        <v>35</v>
      </c>
      <c r="AA180" s="1" t="s">
        <v>35</v>
      </c>
      <c r="AB180" s="1" t="s">
        <v>849</v>
      </c>
      <c r="AC180" s="1" t="s">
        <v>35</v>
      </c>
      <c r="AD180" s="1" t="s">
        <v>35</v>
      </c>
    </row>
    <row r="181" spans="1:30">
      <c r="A181" s="1">
        <f>MATCH(B181,'20,08'!B:B,0)</f>
        <v>290</v>
      </c>
      <c r="B181" s="1" t="str">
        <f t="shared" si="2"/>
        <v>9105827293</v>
      </c>
      <c r="C181" s="1" t="s">
        <v>850</v>
      </c>
      <c r="D181" s="1" t="s">
        <v>23</v>
      </c>
      <c r="E181" s="1" t="s">
        <v>24</v>
      </c>
      <c r="F181" s="1" t="s">
        <v>25</v>
      </c>
      <c r="G181" s="1" t="s">
        <v>851</v>
      </c>
      <c r="H181" s="1" t="s">
        <v>27</v>
      </c>
      <c r="I181" s="1" t="s">
        <v>28</v>
      </c>
      <c r="J181" s="1" t="s">
        <v>269</v>
      </c>
      <c r="K181" s="1" t="s">
        <v>270</v>
      </c>
      <c r="L181" s="10">
        <v>359828</v>
      </c>
      <c r="M181" s="1" t="s">
        <v>231</v>
      </c>
      <c r="N181" s="1" t="s">
        <v>232</v>
      </c>
      <c r="O181" s="1" t="s">
        <v>233</v>
      </c>
      <c r="P181" s="1" t="s">
        <v>35</v>
      </c>
      <c r="Q181" s="1" t="s">
        <v>35</v>
      </c>
      <c r="R181" s="1" t="s">
        <v>35</v>
      </c>
      <c r="S181" s="1" t="s">
        <v>35</v>
      </c>
      <c r="T181" s="1" t="s">
        <v>36</v>
      </c>
      <c r="U181" s="1" t="s">
        <v>37</v>
      </c>
      <c r="V181" s="1" t="s">
        <v>38</v>
      </c>
      <c r="W181" s="1" t="s">
        <v>39</v>
      </c>
      <c r="X181" s="1" t="s">
        <v>40</v>
      </c>
      <c r="Y181" s="1" t="s">
        <v>35</v>
      </c>
      <c r="Z181" s="1" t="s">
        <v>35</v>
      </c>
      <c r="AA181" s="1" t="s">
        <v>35</v>
      </c>
      <c r="AB181" s="1" t="s">
        <v>852</v>
      </c>
      <c r="AC181" s="1" t="s">
        <v>35</v>
      </c>
      <c r="AD181" s="1" t="s">
        <v>35</v>
      </c>
    </row>
    <row r="182" spans="1:30">
      <c r="A182" s="1">
        <f>MATCH(B182,'20,08'!B:B,0)</f>
        <v>291</v>
      </c>
      <c r="B182" s="1" t="str">
        <f t="shared" si="2"/>
        <v>9105828462</v>
      </c>
      <c r="C182" s="1" t="s">
        <v>853</v>
      </c>
      <c r="D182" s="1" t="s">
        <v>23</v>
      </c>
      <c r="E182" s="1" t="s">
        <v>24</v>
      </c>
      <c r="F182" s="1" t="s">
        <v>25</v>
      </c>
      <c r="G182" s="1" t="s">
        <v>854</v>
      </c>
      <c r="H182" s="1" t="s">
        <v>27</v>
      </c>
      <c r="I182" s="1" t="s">
        <v>28</v>
      </c>
      <c r="J182" s="1" t="s">
        <v>140</v>
      </c>
      <c r="K182" s="1" t="s">
        <v>141</v>
      </c>
      <c r="L182" s="10">
        <v>119943</v>
      </c>
      <c r="M182" s="1" t="s">
        <v>76</v>
      </c>
      <c r="N182" s="1" t="s">
        <v>77</v>
      </c>
      <c r="O182" s="1" t="s">
        <v>78</v>
      </c>
      <c r="P182" s="1" t="s">
        <v>35</v>
      </c>
      <c r="Q182" s="1" t="s">
        <v>35</v>
      </c>
      <c r="R182" s="1" t="s">
        <v>35</v>
      </c>
      <c r="S182" s="1" t="s">
        <v>35</v>
      </c>
      <c r="T182" s="1" t="s">
        <v>36</v>
      </c>
      <c r="U182" s="1" t="s">
        <v>37</v>
      </c>
      <c r="V182" s="1" t="s">
        <v>38</v>
      </c>
      <c r="W182" s="1" t="s">
        <v>39</v>
      </c>
      <c r="X182" s="1" t="s">
        <v>40</v>
      </c>
      <c r="Y182" s="1" t="s">
        <v>35</v>
      </c>
      <c r="Z182" s="1" t="s">
        <v>35</v>
      </c>
      <c r="AA182" s="1" t="s">
        <v>35</v>
      </c>
      <c r="AB182" s="1" t="s">
        <v>855</v>
      </c>
      <c r="AC182" s="1" t="s">
        <v>35</v>
      </c>
      <c r="AD182" s="1" t="s">
        <v>35</v>
      </c>
    </row>
    <row r="183" spans="1:30">
      <c r="A183" s="1">
        <f>MATCH(B183,'20,08'!B:B,0)</f>
        <v>292</v>
      </c>
      <c r="B183" s="1" t="str">
        <f t="shared" si="2"/>
        <v>9105824719</v>
      </c>
      <c r="C183" s="1" t="s">
        <v>856</v>
      </c>
      <c r="D183" s="1" t="s">
        <v>23</v>
      </c>
      <c r="E183" s="1" t="s">
        <v>24</v>
      </c>
      <c r="F183" s="1" t="s">
        <v>25</v>
      </c>
      <c r="G183" s="1" t="s">
        <v>857</v>
      </c>
      <c r="H183" s="1" t="s">
        <v>27</v>
      </c>
      <c r="I183" s="1" t="s">
        <v>28</v>
      </c>
      <c r="J183" s="1" t="s">
        <v>285</v>
      </c>
      <c r="K183" s="1" t="s">
        <v>286</v>
      </c>
      <c r="L183" s="10">
        <v>162590</v>
      </c>
      <c r="M183" s="1" t="s">
        <v>858</v>
      </c>
      <c r="N183" s="1" t="s">
        <v>859</v>
      </c>
      <c r="O183" s="1" t="s">
        <v>860</v>
      </c>
      <c r="P183" s="1" t="s">
        <v>34</v>
      </c>
      <c r="Q183" s="1" t="s">
        <v>35</v>
      </c>
      <c r="R183" s="1" t="s">
        <v>35</v>
      </c>
      <c r="S183" s="1" t="s">
        <v>35</v>
      </c>
      <c r="T183" s="1" t="s">
        <v>36</v>
      </c>
      <c r="U183" s="1" t="s">
        <v>37</v>
      </c>
      <c r="V183" s="1" t="s">
        <v>38</v>
      </c>
      <c r="W183" s="1" t="s">
        <v>39</v>
      </c>
      <c r="X183" s="1" t="s">
        <v>40</v>
      </c>
      <c r="Y183" s="1" t="s">
        <v>35</v>
      </c>
      <c r="Z183" s="1" t="s">
        <v>35</v>
      </c>
      <c r="AA183" s="1" t="s">
        <v>35</v>
      </c>
      <c r="AB183" s="1" t="s">
        <v>861</v>
      </c>
      <c r="AC183" s="1" t="s">
        <v>35</v>
      </c>
      <c r="AD183" s="1" t="s">
        <v>35</v>
      </c>
    </row>
    <row r="184" spans="1:30">
      <c r="A184" s="1">
        <f>MATCH(B184,'20,08'!B:B,0)</f>
        <v>293</v>
      </c>
      <c r="B184" s="1" t="str">
        <f t="shared" si="2"/>
        <v>9105828820</v>
      </c>
      <c r="C184" s="1" t="s">
        <v>862</v>
      </c>
      <c r="D184" s="1" t="s">
        <v>23</v>
      </c>
      <c r="E184" s="1" t="s">
        <v>24</v>
      </c>
      <c r="F184" s="1" t="s">
        <v>25</v>
      </c>
      <c r="G184" s="1" t="s">
        <v>863</v>
      </c>
      <c r="H184" s="1" t="s">
        <v>27</v>
      </c>
      <c r="I184" s="1" t="s">
        <v>28</v>
      </c>
      <c r="J184" s="1" t="s">
        <v>864</v>
      </c>
      <c r="K184" s="1" t="s">
        <v>865</v>
      </c>
      <c r="L184" s="10">
        <v>313200</v>
      </c>
      <c r="M184" s="1" t="s">
        <v>279</v>
      </c>
      <c r="N184" s="1" t="s">
        <v>280</v>
      </c>
      <c r="O184" s="1" t="s">
        <v>281</v>
      </c>
      <c r="P184" s="1" t="s">
        <v>35</v>
      </c>
      <c r="Q184" s="1" t="s">
        <v>35</v>
      </c>
      <c r="R184" s="1" t="s">
        <v>35</v>
      </c>
      <c r="S184" s="1" t="s">
        <v>35</v>
      </c>
      <c r="T184" s="1" t="s">
        <v>36</v>
      </c>
      <c r="U184" s="1" t="s">
        <v>37</v>
      </c>
      <c r="V184" s="1" t="s">
        <v>38</v>
      </c>
      <c r="W184" s="1" t="s">
        <v>39</v>
      </c>
      <c r="X184" s="1" t="s">
        <v>40</v>
      </c>
      <c r="Y184" s="1" t="s">
        <v>35</v>
      </c>
      <c r="Z184" s="1" t="s">
        <v>35</v>
      </c>
      <c r="AA184" s="1" t="s">
        <v>35</v>
      </c>
      <c r="AB184" s="1" t="s">
        <v>866</v>
      </c>
      <c r="AC184" s="1" t="s">
        <v>35</v>
      </c>
      <c r="AD184" s="1" t="s">
        <v>35</v>
      </c>
    </row>
    <row r="185" spans="1:30">
      <c r="A185" s="1">
        <f>MATCH(B185,'20,08'!B:B,0)</f>
        <v>296</v>
      </c>
      <c r="B185" s="1" t="str">
        <f t="shared" si="2"/>
        <v>9105828267</v>
      </c>
      <c r="C185" s="1" t="s">
        <v>867</v>
      </c>
      <c r="D185" s="1" t="s">
        <v>23</v>
      </c>
      <c r="E185" s="1" t="s">
        <v>24</v>
      </c>
      <c r="F185" s="1" t="s">
        <v>25</v>
      </c>
      <c r="G185" s="1" t="s">
        <v>868</v>
      </c>
      <c r="H185" s="1" t="s">
        <v>27</v>
      </c>
      <c r="I185" s="1" t="s">
        <v>28</v>
      </c>
      <c r="J185" s="1" t="s">
        <v>269</v>
      </c>
      <c r="K185" s="1" t="s">
        <v>270</v>
      </c>
      <c r="L185" s="10">
        <v>359828</v>
      </c>
      <c r="M185" s="1" t="s">
        <v>76</v>
      </c>
      <c r="N185" s="1" t="s">
        <v>77</v>
      </c>
      <c r="O185" s="1" t="s">
        <v>78</v>
      </c>
      <c r="P185" s="1" t="s">
        <v>35</v>
      </c>
      <c r="Q185" s="1" t="s">
        <v>35</v>
      </c>
      <c r="R185" s="1" t="s">
        <v>35</v>
      </c>
      <c r="S185" s="1" t="s">
        <v>35</v>
      </c>
      <c r="T185" s="1" t="s">
        <v>36</v>
      </c>
      <c r="U185" s="1" t="s">
        <v>37</v>
      </c>
      <c r="V185" s="1" t="s">
        <v>38</v>
      </c>
      <c r="W185" s="1" t="s">
        <v>39</v>
      </c>
      <c r="X185" s="1" t="s">
        <v>40</v>
      </c>
      <c r="Y185" s="1" t="s">
        <v>35</v>
      </c>
      <c r="Z185" s="1" t="s">
        <v>35</v>
      </c>
      <c r="AA185" s="1" t="s">
        <v>35</v>
      </c>
      <c r="AB185" s="1" t="s">
        <v>869</v>
      </c>
      <c r="AC185" s="1" t="s">
        <v>35</v>
      </c>
      <c r="AD185" s="1" t="s">
        <v>35</v>
      </c>
    </row>
    <row r="186" spans="1:30">
      <c r="A186" s="1">
        <f>MATCH(B186,'20,08'!B:B,0)</f>
        <v>297</v>
      </c>
      <c r="B186" s="1" t="str">
        <f t="shared" si="2"/>
        <v>9105827956</v>
      </c>
      <c r="C186" s="1" t="s">
        <v>870</v>
      </c>
      <c r="D186" s="1" t="s">
        <v>23</v>
      </c>
      <c r="E186" s="1" t="s">
        <v>24</v>
      </c>
      <c r="F186" s="1" t="s">
        <v>25</v>
      </c>
      <c r="G186" s="1" t="s">
        <v>871</v>
      </c>
      <c r="H186" s="1" t="s">
        <v>27</v>
      </c>
      <c r="I186" s="1" t="s">
        <v>28</v>
      </c>
      <c r="J186" s="1" t="s">
        <v>872</v>
      </c>
      <c r="K186" s="1" t="s">
        <v>873</v>
      </c>
      <c r="L186" s="10">
        <v>419871</v>
      </c>
      <c r="M186" s="1" t="s">
        <v>157</v>
      </c>
      <c r="N186" s="1" t="s">
        <v>158</v>
      </c>
      <c r="O186" s="1" t="s">
        <v>159</v>
      </c>
      <c r="P186" s="1" t="s">
        <v>160</v>
      </c>
      <c r="Q186" s="1" t="s">
        <v>35</v>
      </c>
      <c r="R186" s="1" t="s">
        <v>35</v>
      </c>
      <c r="S186" s="1" t="s">
        <v>35</v>
      </c>
      <c r="T186" s="1" t="s">
        <v>36</v>
      </c>
      <c r="U186" s="1" t="s">
        <v>37</v>
      </c>
      <c r="V186" s="1" t="s">
        <v>38</v>
      </c>
      <c r="W186" s="1" t="s">
        <v>39</v>
      </c>
      <c r="X186" s="1" t="s">
        <v>40</v>
      </c>
      <c r="Y186" s="1" t="s">
        <v>35</v>
      </c>
      <c r="Z186" s="1" t="s">
        <v>35</v>
      </c>
      <c r="AA186" s="1" t="s">
        <v>35</v>
      </c>
      <c r="AB186" s="1" t="s">
        <v>874</v>
      </c>
      <c r="AC186" s="1" t="s">
        <v>35</v>
      </c>
      <c r="AD186" s="1" t="s">
        <v>35</v>
      </c>
    </row>
    <row r="187" spans="1:30">
      <c r="A187" s="1">
        <f>MATCH(B187,'20,08'!B:B,0)</f>
        <v>299</v>
      </c>
      <c r="B187" s="1" t="str">
        <f t="shared" si="2"/>
        <v>9105825783</v>
      </c>
      <c r="C187" s="1" t="s">
        <v>875</v>
      </c>
      <c r="D187" s="1" t="s">
        <v>23</v>
      </c>
      <c r="E187" s="1" t="s">
        <v>24</v>
      </c>
      <c r="F187" s="1" t="s">
        <v>25</v>
      </c>
      <c r="G187" s="1" t="s">
        <v>876</v>
      </c>
      <c r="H187" s="1" t="s">
        <v>27</v>
      </c>
      <c r="I187" s="1" t="s">
        <v>28</v>
      </c>
      <c r="J187" s="1" t="s">
        <v>877</v>
      </c>
      <c r="K187" s="1" t="s">
        <v>878</v>
      </c>
      <c r="L187" s="10">
        <v>398496</v>
      </c>
      <c r="M187" s="1" t="s">
        <v>76</v>
      </c>
      <c r="N187" s="1" t="s">
        <v>77</v>
      </c>
      <c r="O187" s="1" t="s">
        <v>78</v>
      </c>
      <c r="P187" s="1" t="s">
        <v>35</v>
      </c>
      <c r="Q187" s="1" t="s">
        <v>35</v>
      </c>
      <c r="R187" s="1" t="s">
        <v>35</v>
      </c>
      <c r="S187" s="1" t="s">
        <v>35</v>
      </c>
      <c r="T187" s="1" t="s">
        <v>36</v>
      </c>
      <c r="U187" s="1" t="s">
        <v>37</v>
      </c>
      <c r="V187" s="1" t="s">
        <v>38</v>
      </c>
      <c r="W187" s="1" t="s">
        <v>39</v>
      </c>
      <c r="X187" s="1" t="s">
        <v>40</v>
      </c>
      <c r="Y187" s="1" t="s">
        <v>35</v>
      </c>
      <c r="Z187" s="1" t="s">
        <v>35</v>
      </c>
      <c r="AA187" s="1" t="s">
        <v>35</v>
      </c>
      <c r="AB187" s="1" t="s">
        <v>879</v>
      </c>
      <c r="AC187" s="1" t="s">
        <v>35</v>
      </c>
      <c r="AD187" s="1" t="s">
        <v>35</v>
      </c>
    </row>
    <row r="188" spans="1:30">
      <c r="A188" s="1">
        <f>MATCH(B188,'20,08'!B:B,0)</f>
        <v>301</v>
      </c>
      <c r="B188" s="1" t="str">
        <f t="shared" si="2"/>
        <v>9105826576</v>
      </c>
      <c r="C188" s="1" t="s">
        <v>880</v>
      </c>
      <c r="D188" s="1" t="s">
        <v>23</v>
      </c>
      <c r="E188" s="1" t="s">
        <v>24</v>
      </c>
      <c r="F188" s="1" t="s">
        <v>25</v>
      </c>
      <c r="G188" s="1" t="s">
        <v>881</v>
      </c>
      <c r="H188" s="1" t="s">
        <v>27</v>
      </c>
      <c r="I188" s="1" t="s">
        <v>28</v>
      </c>
      <c r="J188" s="1" t="s">
        <v>140</v>
      </c>
      <c r="K188" s="1" t="s">
        <v>141</v>
      </c>
      <c r="L188" s="10">
        <v>119943</v>
      </c>
      <c r="M188" s="1" t="s">
        <v>76</v>
      </c>
      <c r="N188" s="1" t="s">
        <v>77</v>
      </c>
      <c r="O188" s="1" t="s">
        <v>78</v>
      </c>
      <c r="P188" s="1" t="s">
        <v>35</v>
      </c>
      <c r="Q188" s="1" t="s">
        <v>35</v>
      </c>
      <c r="R188" s="1" t="s">
        <v>35</v>
      </c>
      <c r="S188" s="1" t="s">
        <v>35</v>
      </c>
      <c r="T188" s="1" t="s">
        <v>36</v>
      </c>
      <c r="U188" s="1" t="s">
        <v>37</v>
      </c>
      <c r="V188" s="1" t="s">
        <v>38</v>
      </c>
      <c r="W188" s="1" t="s">
        <v>39</v>
      </c>
      <c r="X188" s="1" t="s">
        <v>40</v>
      </c>
      <c r="Y188" s="1" t="s">
        <v>35</v>
      </c>
      <c r="Z188" s="1" t="s">
        <v>35</v>
      </c>
      <c r="AA188" s="1" t="s">
        <v>35</v>
      </c>
      <c r="AB188" s="1" t="s">
        <v>882</v>
      </c>
      <c r="AC188" s="1" t="s">
        <v>35</v>
      </c>
      <c r="AD188" s="1" t="s">
        <v>35</v>
      </c>
    </row>
    <row r="189" spans="1:30">
      <c r="A189" s="1">
        <f>MATCH(B189,'20,08'!B:B,0)</f>
        <v>302</v>
      </c>
      <c r="B189" s="1" t="str">
        <f t="shared" si="2"/>
        <v>9105827989</v>
      </c>
      <c r="C189" s="1" t="s">
        <v>883</v>
      </c>
      <c r="D189" s="1" t="s">
        <v>23</v>
      </c>
      <c r="E189" s="1" t="s">
        <v>24</v>
      </c>
      <c r="F189" s="1" t="s">
        <v>25</v>
      </c>
      <c r="G189" s="1" t="s">
        <v>884</v>
      </c>
      <c r="H189" s="1" t="s">
        <v>27</v>
      </c>
      <c r="I189" s="1" t="s">
        <v>28</v>
      </c>
      <c r="J189" s="1" t="s">
        <v>885</v>
      </c>
      <c r="K189" s="1" t="s">
        <v>886</v>
      </c>
      <c r="L189" s="10">
        <v>633614</v>
      </c>
      <c r="M189" s="1" t="s">
        <v>157</v>
      </c>
      <c r="N189" s="1" t="s">
        <v>158</v>
      </c>
      <c r="O189" s="1" t="s">
        <v>159</v>
      </c>
      <c r="P189" s="1" t="s">
        <v>160</v>
      </c>
      <c r="Q189" s="1" t="s">
        <v>35</v>
      </c>
      <c r="R189" s="1" t="s">
        <v>35</v>
      </c>
      <c r="S189" s="1" t="s">
        <v>35</v>
      </c>
      <c r="T189" s="1" t="s">
        <v>36</v>
      </c>
      <c r="U189" s="1" t="s">
        <v>37</v>
      </c>
      <c r="V189" s="1" t="s">
        <v>38</v>
      </c>
      <c r="W189" s="1" t="s">
        <v>39</v>
      </c>
      <c r="X189" s="1" t="s">
        <v>40</v>
      </c>
      <c r="Y189" s="1" t="s">
        <v>35</v>
      </c>
      <c r="Z189" s="1" t="s">
        <v>35</v>
      </c>
      <c r="AA189" s="1" t="s">
        <v>35</v>
      </c>
      <c r="AB189" s="1" t="s">
        <v>887</v>
      </c>
      <c r="AC189" s="1" t="s">
        <v>35</v>
      </c>
      <c r="AD189" s="1" t="s">
        <v>35</v>
      </c>
    </row>
    <row r="190" spans="1:30">
      <c r="A190" s="1">
        <f>MATCH(B190,'20,08'!B:B,0)</f>
        <v>305</v>
      </c>
      <c r="B190" s="1" t="str">
        <f t="shared" si="2"/>
        <v>9105828666</v>
      </c>
      <c r="C190" s="1" t="s">
        <v>888</v>
      </c>
      <c r="D190" s="1" t="s">
        <v>23</v>
      </c>
      <c r="E190" s="1" t="s">
        <v>24</v>
      </c>
      <c r="F190" s="1" t="s">
        <v>25</v>
      </c>
      <c r="G190" s="1" t="s">
        <v>889</v>
      </c>
      <c r="H190" s="1" t="s">
        <v>27</v>
      </c>
      <c r="I190" s="1" t="s">
        <v>28</v>
      </c>
      <c r="J190" s="1" t="s">
        <v>786</v>
      </c>
      <c r="K190" s="1" t="s">
        <v>787</v>
      </c>
      <c r="L190" s="10">
        <v>599713</v>
      </c>
      <c r="M190" s="1" t="s">
        <v>890</v>
      </c>
      <c r="N190" s="1" t="s">
        <v>891</v>
      </c>
      <c r="O190" s="1" t="s">
        <v>892</v>
      </c>
      <c r="P190" s="1" t="s">
        <v>35</v>
      </c>
      <c r="Q190" s="1" t="s">
        <v>35</v>
      </c>
      <c r="R190" s="1" t="s">
        <v>35</v>
      </c>
      <c r="S190" s="1" t="s">
        <v>35</v>
      </c>
      <c r="T190" s="1" t="s">
        <v>36</v>
      </c>
      <c r="U190" s="1" t="s">
        <v>37</v>
      </c>
      <c r="V190" s="1" t="s">
        <v>38</v>
      </c>
      <c r="W190" s="1" t="s">
        <v>39</v>
      </c>
      <c r="X190" s="1" t="s">
        <v>40</v>
      </c>
      <c r="Y190" s="1" t="s">
        <v>35</v>
      </c>
      <c r="Z190" s="1" t="s">
        <v>35</v>
      </c>
      <c r="AA190" s="1" t="s">
        <v>35</v>
      </c>
      <c r="AB190" s="1" t="s">
        <v>893</v>
      </c>
      <c r="AC190" s="1" t="s">
        <v>35</v>
      </c>
      <c r="AD190" s="1" t="s">
        <v>35</v>
      </c>
    </row>
    <row r="191" spans="1:30">
      <c r="A191" s="1">
        <f>MATCH(B191,'20,08'!B:B,0)</f>
        <v>306</v>
      </c>
      <c r="B191" s="1" t="str">
        <f t="shared" si="2"/>
        <v>9105827579</v>
      </c>
      <c r="C191" s="1" t="s">
        <v>894</v>
      </c>
      <c r="D191" s="1" t="s">
        <v>23</v>
      </c>
      <c r="E191" s="1" t="s">
        <v>24</v>
      </c>
      <c r="F191" s="1" t="s">
        <v>25</v>
      </c>
      <c r="G191" s="1" t="s">
        <v>895</v>
      </c>
      <c r="H191" s="1" t="s">
        <v>27</v>
      </c>
      <c r="I191" s="1" t="s">
        <v>28</v>
      </c>
      <c r="J191" s="1" t="s">
        <v>135</v>
      </c>
      <c r="K191" s="1" t="s">
        <v>136</v>
      </c>
      <c r="L191" s="10">
        <v>239885</v>
      </c>
      <c r="M191" s="1" t="s">
        <v>231</v>
      </c>
      <c r="N191" s="1" t="s">
        <v>232</v>
      </c>
      <c r="O191" s="1" t="s">
        <v>233</v>
      </c>
      <c r="P191" s="1" t="s">
        <v>35</v>
      </c>
      <c r="Q191" s="1" t="s">
        <v>35</v>
      </c>
      <c r="R191" s="1" t="s">
        <v>35</v>
      </c>
      <c r="S191" s="1" t="s">
        <v>35</v>
      </c>
      <c r="T191" s="1" t="s">
        <v>36</v>
      </c>
      <c r="U191" s="1" t="s">
        <v>37</v>
      </c>
      <c r="V191" s="1" t="s">
        <v>38</v>
      </c>
      <c r="W191" s="1" t="s">
        <v>39</v>
      </c>
      <c r="X191" s="1" t="s">
        <v>40</v>
      </c>
      <c r="Y191" s="1" t="s">
        <v>35</v>
      </c>
      <c r="Z191" s="1" t="s">
        <v>35</v>
      </c>
      <c r="AA191" s="1" t="s">
        <v>35</v>
      </c>
      <c r="AB191" s="1" t="s">
        <v>896</v>
      </c>
      <c r="AC191" s="1" t="s">
        <v>35</v>
      </c>
      <c r="AD191" s="1" t="s">
        <v>35</v>
      </c>
    </row>
    <row r="192" spans="1:30">
      <c r="A192" s="1">
        <f>MATCH(B192,'20,08'!B:B,0)</f>
        <v>307</v>
      </c>
      <c r="B192" s="1" t="str">
        <f t="shared" si="2"/>
        <v>9105827112</v>
      </c>
      <c r="C192" s="1" t="s">
        <v>897</v>
      </c>
      <c r="D192" s="1" t="s">
        <v>23</v>
      </c>
      <c r="E192" s="1" t="s">
        <v>24</v>
      </c>
      <c r="F192" s="1" t="s">
        <v>25</v>
      </c>
      <c r="G192" s="1" t="s">
        <v>898</v>
      </c>
      <c r="H192" s="1" t="s">
        <v>27</v>
      </c>
      <c r="I192" s="1" t="s">
        <v>28</v>
      </c>
      <c r="J192" s="1" t="s">
        <v>831</v>
      </c>
      <c r="K192" s="1" t="s">
        <v>832</v>
      </c>
      <c r="L192" s="10">
        <v>241069</v>
      </c>
      <c r="M192" s="1" t="s">
        <v>899</v>
      </c>
      <c r="N192" s="1" t="s">
        <v>900</v>
      </c>
      <c r="O192" s="1" t="s">
        <v>901</v>
      </c>
      <c r="P192" s="1" t="s">
        <v>35</v>
      </c>
      <c r="Q192" s="1" t="s">
        <v>35</v>
      </c>
      <c r="R192" s="1" t="s">
        <v>35</v>
      </c>
      <c r="S192" s="1" t="s">
        <v>35</v>
      </c>
      <c r="T192" s="1" t="s">
        <v>36</v>
      </c>
      <c r="U192" s="1" t="s">
        <v>37</v>
      </c>
      <c r="V192" s="1" t="s">
        <v>38</v>
      </c>
      <c r="W192" s="1" t="s">
        <v>39</v>
      </c>
      <c r="X192" s="1" t="s">
        <v>40</v>
      </c>
      <c r="Y192" s="1" t="s">
        <v>35</v>
      </c>
      <c r="Z192" s="1" t="s">
        <v>35</v>
      </c>
      <c r="AA192" s="1" t="s">
        <v>35</v>
      </c>
      <c r="AB192" s="1" t="s">
        <v>902</v>
      </c>
      <c r="AC192" s="1" t="s">
        <v>35</v>
      </c>
      <c r="AD192" s="1" t="s">
        <v>35</v>
      </c>
    </row>
    <row r="193" spans="1:30">
      <c r="A193" s="1">
        <f>MATCH(B193,'20,08'!B:B,0)</f>
        <v>308</v>
      </c>
      <c r="B193" s="1" t="str">
        <f t="shared" si="2"/>
        <v>9105827582</v>
      </c>
      <c r="C193" s="1" t="s">
        <v>903</v>
      </c>
      <c r="D193" s="1" t="s">
        <v>23</v>
      </c>
      <c r="E193" s="1" t="s">
        <v>24</v>
      </c>
      <c r="F193" s="1" t="s">
        <v>25</v>
      </c>
      <c r="G193" s="1" t="s">
        <v>904</v>
      </c>
      <c r="H193" s="1" t="s">
        <v>27</v>
      </c>
      <c r="I193" s="1" t="s">
        <v>28</v>
      </c>
      <c r="J193" s="1" t="s">
        <v>135</v>
      </c>
      <c r="K193" s="1" t="s">
        <v>136</v>
      </c>
      <c r="L193" s="10">
        <v>239885</v>
      </c>
      <c r="M193" s="1" t="s">
        <v>231</v>
      </c>
      <c r="N193" s="1" t="s">
        <v>232</v>
      </c>
      <c r="O193" s="1" t="s">
        <v>233</v>
      </c>
      <c r="P193" s="1" t="s">
        <v>35</v>
      </c>
      <c r="Q193" s="1" t="s">
        <v>35</v>
      </c>
      <c r="R193" s="1" t="s">
        <v>35</v>
      </c>
      <c r="S193" s="1" t="s">
        <v>35</v>
      </c>
      <c r="T193" s="1" t="s">
        <v>36</v>
      </c>
      <c r="U193" s="1" t="s">
        <v>37</v>
      </c>
      <c r="V193" s="1" t="s">
        <v>38</v>
      </c>
      <c r="W193" s="1" t="s">
        <v>39</v>
      </c>
      <c r="X193" s="1" t="s">
        <v>40</v>
      </c>
      <c r="Y193" s="1" t="s">
        <v>35</v>
      </c>
      <c r="Z193" s="1" t="s">
        <v>35</v>
      </c>
      <c r="AA193" s="1" t="s">
        <v>35</v>
      </c>
      <c r="AB193" s="1" t="s">
        <v>905</v>
      </c>
      <c r="AC193" s="1" t="s">
        <v>35</v>
      </c>
      <c r="AD193" s="1" t="s">
        <v>35</v>
      </c>
    </row>
    <row r="194" spans="1:30">
      <c r="A194" s="1">
        <f>MATCH(B194,'20,08'!B:B,0)</f>
        <v>309</v>
      </c>
      <c r="B194" s="1" t="str">
        <f t="shared" si="2"/>
        <v>9105827951</v>
      </c>
      <c r="C194" s="1" t="s">
        <v>906</v>
      </c>
      <c r="D194" s="1" t="s">
        <v>23</v>
      </c>
      <c r="E194" s="1" t="s">
        <v>24</v>
      </c>
      <c r="F194" s="1" t="s">
        <v>25</v>
      </c>
      <c r="G194" s="1" t="s">
        <v>907</v>
      </c>
      <c r="H194" s="1" t="s">
        <v>27</v>
      </c>
      <c r="I194" s="1" t="s">
        <v>28</v>
      </c>
      <c r="J194" s="1" t="s">
        <v>140</v>
      </c>
      <c r="K194" s="1" t="s">
        <v>141</v>
      </c>
      <c r="L194" s="10">
        <v>119943</v>
      </c>
      <c r="M194" s="1" t="s">
        <v>95</v>
      </c>
      <c r="N194" s="1" t="s">
        <v>96</v>
      </c>
      <c r="O194" s="1" t="s">
        <v>97</v>
      </c>
      <c r="P194" s="1" t="s">
        <v>35</v>
      </c>
      <c r="Q194" s="1" t="s">
        <v>35</v>
      </c>
      <c r="R194" s="1" t="s">
        <v>35</v>
      </c>
      <c r="S194" s="1" t="s">
        <v>35</v>
      </c>
      <c r="T194" s="1" t="s">
        <v>36</v>
      </c>
      <c r="U194" s="1" t="s">
        <v>37</v>
      </c>
      <c r="V194" s="1" t="s">
        <v>38</v>
      </c>
      <c r="W194" s="1" t="s">
        <v>39</v>
      </c>
      <c r="X194" s="1" t="s">
        <v>40</v>
      </c>
      <c r="Y194" s="1" t="s">
        <v>35</v>
      </c>
      <c r="Z194" s="1" t="s">
        <v>35</v>
      </c>
      <c r="AA194" s="1" t="s">
        <v>35</v>
      </c>
      <c r="AB194" s="1" t="s">
        <v>908</v>
      </c>
      <c r="AC194" s="1" t="s">
        <v>35</v>
      </c>
      <c r="AD194" s="1" t="s">
        <v>35</v>
      </c>
    </row>
    <row r="195" spans="1:30">
      <c r="A195" s="1">
        <f>MATCH(B195,'20,08'!B:B,0)</f>
        <v>310</v>
      </c>
      <c r="B195" s="1" t="str">
        <f t="shared" ref="B195:B205" si="3">RIGHT(AB195,10)</f>
        <v>9105827696</v>
      </c>
      <c r="C195" s="1" t="s">
        <v>909</v>
      </c>
      <c r="D195" s="1" t="s">
        <v>23</v>
      </c>
      <c r="E195" s="1" t="s">
        <v>24</v>
      </c>
      <c r="F195" s="1" t="s">
        <v>25</v>
      </c>
      <c r="G195" s="1" t="s">
        <v>910</v>
      </c>
      <c r="H195" s="1" t="s">
        <v>27</v>
      </c>
      <c r="I195" s="1" t="s">
        <v>28</v>
      </c>
      <c r="J195" s="1" t="s">
        <v>66</v>
      </c>
      <c r="K195" s="1" t="s">
        <v>67</v>
      </c>
      <c r="L195" s="10">
        <v>54197</v>
      </c>
      <c r="M195" s="1" t="s">
        <v>231</v>
      </c>
      <c r="N195" s="1" t="s">
        <v>232</v>
      </c>
      <c r="O195" s="1" t="s">
        <v>233</v>
      </c>
      <c r="P195" s="1" t="s">
        <v>35</v>
      </c>
      <c r="Q195" s="1" t="s">
        <v>35</v>
      </c>
      <c r="R195" s="1" t="s">
        <v>35</v>
      </c>
      <c r="S195" s="1" t="s">
        <v>35</v>
      </c>
      <c r="T195" s="1" t="s">
        <v>36</v>
      </c>
      <c r="U195" s="1" t="s">
        <v>37</v>
      </c>
      <c r="V195" s="1" t="s">
        <v>38</v>
      </c>
      <c r="W195" s="1" t="s">
        <v>39</v>
      </c>
      <c r="X195" s="1" t="s">
        <v>40</v>
      </c>
      <c r="Y195" s="1" t="s">
        <v>35</v>
      </c>
      <c r="Z195" s="1" t="s">
        <v>35</v>
      </c>
      <c r="AA195" s="1" t="s">
        <v>35</v>
      </c>
      <c r="AB195" s="1" t="s">
        <v>911</v>
      </c>
      <c r="AC195" s="1" t="s">
        <v>35</v>
      </c>
      <c r="AD195" s="1" t="s">
        <v>35</v>
      </c>
    </row>
    <row r="196" spans="1:30">
      <c r="A196" s="1">
        <f>MATCH(B196,'20,08'!B:B,0)</f>
        <v>311</v>
      </c>
      <c r="B196" s="1" t="str">
        <f t="shared" si="3"/>
        <v>9105828839</v>
      </c>
      <c r="C196" s="1" t="s">
        <v>912</v>
      </c>
      <c r="D196" s="1" t="s">
        <v>23</v>
      </c>
      <c r="E196" s="1" t="s">
        <v>24</v>
      </c>
      <c r="F196" s="1" t="s">
        <v>25</v>
      </c>
      <c r="G196" s="1" t="s">
        <v>913</v>
      </c>
      <c r="H196" s="1" t="s">
        <v>27</v>
      </c>
      <c r="I196" s="1" t="s">
        <v>28</v>
      </c>
      <c r="J196" s="1" t="s">
        <v>821</v>
      </c>
      <c r="K196" s="1" t="s">
        <v>822</v>
      </c>
      <c r="L196" s="10">
        <v>76626</v>
      </c>
      <c r="M196" s="1" t="s">
        <v>279</v>
      </c>
      <c r="N196" s="1" t="s">
        <v>280</v>
      </c>
      <c r="O196" s="1" t="s">
        <v>281</v>
      </c>
      <c r="P196" s="1" t="s">
        <v>35</v>
      </c>
      <c r="Q196" s="1" t="s">
        <v>35</v>
      </c>
      <c r="R196" s="1" t="s">
        <v>35</v>
      </c>
      <c r="S196" s="1" t="s">
        <v>35</v>
      </c>
      <c r="T196" s="1" t="s">
        <v>36</v>
      </c>
      <c r="U196" s="1" t="s">
        <v>37</v>
      </c>
      <c r="V196" s="1" t="s">
        <v>38</v>
      </c>
      <c r="W196" s="1" t="s">
        <v>39</v>
      </c>
      <c r="X196" s="1" t="s">
        <v>40</v>
      </c>
      <c r="Y196" s="1" t="s">
        <v>35</v>
      </c>
      <c r="Z196" s="1" t="s">
        <v>35</v>
      </c>
      <c r="AA196" s="1" t="s">
        <v>35</v>
      </c>
      <c r="AB196" s="1" t="s">
        <v>914</v>
      </c>
      <c r="AC196" s="1" t="s">
        <v>35</v>
      </c>
      <c r="AD196" s="1" t="s">
        <v>35</v>
      </c>
    </row>
    <row r="197" spans="1:30">
      <c r="A197" s="1">
        <f>MATCH(B197,'20,08'!B:B,0)</f>
        <v>312</v>
      </c>
      <c r="B197" s="1" t="str">
        <f t="shared" si="3"/>
        <v>9105827342</v>
      </c>
      <c r="C197" s="1" t="s">
        <v>915</v>
      </c>
      <c r="D197" s="1" t="s">
        <v>23</v>
      </c>
      <c r="E197" s="1" t="s">
        <v>24</v>
      </c>
      <c r="F197" s="1" t="s">
        <v>25</v>
      </c>
      <c r="G197" s="1" t="s">
        <v>916</v>
      </c>
      <c r="H197" s="1" t="s">
        <v>27</v>
      </c>
      <c r="I197" s="1" t="s">
        <v>28</v>
      </c>
      <c r="J197" s="1" t="s">
        <v>140</v>
      </c>
      <c r="K197" s="1" t="s">
        <v>141</v>
      </c>
      <c r="L197" s="10">
        <v>119943</v>
      </c>
      <c r="M197" s="1" t="s">
        <v>76</v>
      </c>
      <c r="N197" s="1" t="s">
        <v>77</v>
      </c>
      <c r="O197" s="1" t="s">
        <v>78</v>
      </c>
      <c r="P197" s="1" t="s">
        <v>35</v>
      </c>
      <c r="Q197" s="1" t="s">
        <v>35</v>
      </c>
      <c r="R197" s="1" t="s">
        <v>35</v>
      </c>
      <c r="S197" s="1" t="s">
        <v>35</v>
      </c>
      <c r="T197" s="1" t="s">
        <v>36</v>
      </c>
      <c r="U197" s="1" t="s">
        <v>37</v>
      </c>
      <c r="V197" s="1" t="s">
        <v>38</v>
      </c>
      <c r="W197" s="1" t="s">
        <v>39</v>
      </c>
      <c r="X197" s="1" t="s">
        <v>40</v>
      </c>
      <c r="Y197" s="1" t="s">
        <v>35</v>
      </c>
      <c r="Z197" s="1" t="s">
        <v>35</v>
      </c>
      <c r="AA197" s="1" t="s">
        <v>35</v>
      </c>
      <c r="AB197" s="1" t="s">
        <v>917</v>
      </c>
      <c r="AC197" s="1" t="s">
        <v>35</v>
      </c>
      <c r="AD197" s="1" t="s">
        <v>35</v>
      </c>
    </row>
    <row r="198" spans="1:30">
      <c r="A198" s="1">
        <f>MATCH(B198,'20,08'!B:B,0)</f>
        <v>313</v>
      </c>
      <c r="B198" s="1" t="str">
        <f t="shared" si="3"/>
        <v>9105826043</v>
      </c>
      <c r="C198" s="1" t="s">
        <v>918</v>
      </c>
      <c r="D198" s="1" t="s">
        <v>23</v>
      </c>
      <c r="E198" s="1" t="s">
        <v>24</v>
      </c>
      <c r="F198" s="1" t="s">
        <v>25</v>
      </c>
      <c r="G198" s="1" t="s">
        <v>919</v>
      </c>
      <c r="H198" s="1" t="s">
        <v>27</v>
      </c>
      <c r="I198" s="1" t="s">
        <v>28</v>
      </c>
      <c r="J198" s="1" t="s">
        <v>140</v>
      </c>
      <c r="K198" s="1" t="s">
        <v>141</v>
      </c>
      <c r="L198" s="10">
        <v>119943</v>
      </c>
      <c r="M198" s="1" t="s">
        <v>858</v>
      </c>
      <c r="N198" s="1" t="s">
        <v>859</v>
      </c>
      <c r="O198" s="1" t="s">
        <v>860</v>
      </c>
      <c r="P198" s="1" t="s">
        <v>34</v>
      </c>
      <c r="Q198" s="1" t="s">
        <v>35</v>
      </c>
      <c r="R198" s="1" t="s">
        <v>35</v>
      </c>
      <c r="S198" s="1" t="s">
        <v>35</v>
      </c>
      <c r="T198" s="1" t="s">
        <v>36</v>
      </c>
      <c r="U198" s="1" t="s">
        <v>37</v>
      </c>
      <c r="V198" s="1" t="s">
        <v>38</v>
      </c>
      <c r="W198" s="1" t="s">
        <v>39</v>
      </c>
      <c r="X198" s="1" t="s">
        <v>40</v>
      </c>
      <c r="Y198" s="1" t="s">
        <v>35</v>
      </c>
      <c r="Z198" s="1" t="s">
        <v>35</v>
      </c>
      <c r="AA198" s="1" t="s">
        <v>35</v>
      </c>
      <c r="AB198" s="1" t="s">
        <v>920</v>
      </c>
      <c r="AC198" s="1" t="s">
        <v>35</v>
      </c>
      <c r="AD198" s="1" t="s">
        <v>35</v>
      </c>
    </row>
    <row r="199" spans="1:30">
      <c r="A199" s="1">
        <f>MATCH(B199,'20,08'!B:B,0)</f>
        <v>314</v>
      </c>
      <c r="B199" s="1" t="str">
        <f t="shared" si="3"/>
        <v>9105828848</v>
      </c>
      <c r="C199" s="1" t="s">
        <v>921</v>
      </c>
      <c r="D199" s="1" t="s">
        <v>23</v>
      </c>
      <c r="E199" s="1" t="s">
        <v>24</v>
      </c>
      <c r="F199" s="1" t="s">
        <v>25</v>
      </c>
      <c r="G199" s="1" t="s">
        <v>922</v>
      </c>
      <c r="H199" s="1" t="s">
        <v>27</v>
      </c>
      <c r="I199" s="1" t="s">
        <v>28</v>
      </c>
      <c r="J199" s="1" t="s">
        <v>140</v>
      </c>
      <c r="K199" s="1" t="s">
        <v>141</v>
      </c>
      <c r="L199" s="10">
        <v>119943</v>
      </c>
      <c r="M199" s="1" t="s">
        <v>279</v>
      </c>
      <c r="N199" s="1" t="s">
        <v>280</v>
      </c>
      <c r="O199" s="1" t="s">
        <v>281</v>
      </c>
      <c r="P199" s="1" t="s">
        <v>35</v>
      </c>
      <c r="Q199" s="1" t="s">
        <v>35</v>
      </c>
      <c r="R199" s="1" t="s">
        <v>35</v>
      </c>
      <c r="S199" s="1" t="s">
        <v>35</v>
      </c>
      <c r="T199" s="1" t="s">
        <v>36</v>
      </c>
      <c r="U199" s="1" t="s">
        <v>37</v>
      </c>
      <c r="V199" s="1" t="s">
        <v>38</v>
      </c>
      <c r="W199" s="1" t="s">
        <v>39</v>
      </c>
      <c r="X199" s="1" t="s">
        <v>40</v>
      </c>
      <c r="Y199" s="1" t="s">
        <v>35</v>
      </c>
      <c r="Z199" s="1" t="s">
        <v>35</v>
      </c>
      <c r="AA199" s="1" t="s">
        <v>35</v>
      </c>
      <c r="AB199" s="1" t="s">
        <v>923</v>
      </c>
      <c r="AC199" s="1" t="s">
        <v>35</v>
      </c>
      <c r="AD199" s="1" t="s">
        <v>35</v>
      </c>
    </row>
    <row r="200" spans="1:30">
      <c r="A200" s="1">
        <f>MATCH(B200,'20,08'!B:B,0)</f>
        <v>315</v>
      </c>
      <c r="B200" s="1" t="str">
        <f t="shared" si="3"/>
        <v>9105829301</v>
      </c>
      <c r="C200" s="1" t="s">
        <v>924</v>
      </c>
      <c r="D200" s="1" t="s">
        <v>23</v>
      </c>
      <c r="E200" s="1" t="s">
        <v>24</v>
      </c>
      <c r="F200" s="1" t="s">
        <v>25</v>
      </c>
      <c r="G200" s="1" t="s">
        <v>925</v>
      </c>
      <c r="H200" s="1" t="s">
        <v>27</v>
      </c>
      <c r="I200" s="1" t="s">
        <v>28</v>
      </c>
      <c r="J200" s="1" t="s">
        <v>926</v>
      </c>
      <c r="K200" s="1" t="s">
        <v>927</v>
      </c>
      <c r="L200" s="10">
        <v>820221</v>
      </c>
      <c r="M200" s="1" t="s">
        <v>31</v>
      </c>
      <c r="N200" s="1" t="s">
        <v>32</v>
      </c>
      <c r="O200" s="1" t="s">
        <v>33</v>
      </c>
      <c r="P200" s="1" t="s">
        <v>34</v>
      </c>
      <c r="Q200" s="1" t="s">
        <v>35</v>
      </c>
      <c r="R200" s="1" t="s">
        <v>35</v>
      </c>
      <c r="S200" s="1" t="s">
        <v>35</v>
      </c>
      <c r="T200" s="1" t="s">
        <v>36</v>
      </c>
      <c r="U200" s="1" t="s">
        <v>37</v>
      </c>
      <c r="V200" s="1" t="s">
        <v>38</v>
      </c>
      <c r="W200" s="1" t="s">
        <v>39</v>
      </c>
      <c r="X200" s="1" t="s">
        <v>40</v>
      </c>
      <c r="Y200" s="1" t="s">
        <v>35</v>
      </c>
      <c r="Z200" s="1" t="s">
        <v>35</v>
      </c>
      <c r="AA200" s="1" t="s">
        <v>35</v>
      </c>
      <c r="AB200" s="1" t="s">
        <v>928</v>
      </c>
      <c r="AC200" s="1" t="s">
        <v>35</v>
      </c>
      <c r="AD200" s="1" t="s">
        <v>35</v>
      </c>
    </row>
    <row r="201" spans="1:30">
      <c r="A201" s="1">
        <f>MATCH(B201,'20,08'!B:B,0)</f>
        <v>318</v>
      </c>
      <c r="B201" s="1" t="str">
        <f t="shared" si="3"/>
        <v>9105826373</v>
      </c>
      <c r="C201" s="1" t="s">
        <v>929</v>
      </c>
      <c r="D201" s="1" t="s">
        <v>23</v>
      </c>
      <c r="E201" s="1" t="s">
        <v>24</v>
      </c>
      <c r="F201" s="1" t="s">
        <v>25</v>
      </c>
      <c r="G201" s="1" t="s">
        <v>930</v>
      </c>
      <c r="H201" s="1" t="s">
        <v>27</v>
      </c>
      <c r="I201" s="1" t="s">
        <v>28</v>
      </c>
      <c r="J201" s="1" t="s">
        <v>931</v>
      </c>
      <c r="K201" s="1" t="s">
        <v>932</v>
      </c>
      <c r="L201" s="10">
        <v>554109</v>
      </c>
      <c r="M201" s="1" t="s">
        <v>157</v>
      </c>
      <c r="N201" s="1" t="s">
        <v>158</v>
      </c>
      <c r="O201" s="1" t="s">
        <v>159</v>
      </c>
      <c r="P201" s="1" t="s">
        <v>160</v>
      </c>
      <c r="Q201" s="1" t="s">
        <v>35</v>
      </c>
      <c r="R201" s="1" t="s">
        <v>35</v>
      </c>
      <c r="S201" s="1" t="s">
        <v>35</v>
      </c>
      <c r="T201" s="1" t="s">
        <v>36</v>
      </c>
      <c r="U201" s="1" t="s">
        <v>37</v>
      </c>
      <c r="V201" s="1" t="s">
        <v>38</v>
      </c>
      <c r="W201" s="1" t="s">
        <v>39</v>
      </c>
      <c r="X201" s="1" t="s">
        <v>40</v>
      </c>
      <c r="Y201" s="1" t="s">
        <v>35</v>
      </c>
      <c r="Z201" s="1" t="s">
        <v>35</v>
      </c>
      <c r="AA201" s="1" t="s">
        <v>35</v>
      </c>
      <c r="AB201" s="1" t="s">
        <v>933</v>
      </c>
      <c r="AC201" s="1" t="s">
        <v>35</v>
      </c>
      <c r="AD201" s="1" t="s">
        <v>35</v>
      </c>
    </row>
    <row r="202" spans="1:30">
      <c r="A202" s="1">
        <f>MATCH(B202,'20,08'!B:B,0)</f>
        <v>322</v>
      </c>
      <c r="B202" s="1" t="str">
        <f t="shared" si="3"/>
        <v>9105826991</v>
      </c>
      <c r="C202" s="1" t="s">
        <v>934</v>
      </c>
      <c r="D202" s="1" t="s">
        <v>23</v>
      </c>
      <c r="E202" s="1" t="s">
        <v>24</v>
      </c>
      <c r="F202" s="1" t="s">
        <v>25</v>
      </c>
      <c r="G202" s="1" t="s">
        <v>935</v>
      </c>
      <c r="H202" s="1" t="s">
        <v>27</v>
      </c>
      <c r="I202" s="1" t="s">
        <v>28</v>
      </c>
      <c r="J202" s="1" t="s">
        <v>465</v>
      </c>
      <c r="K202" s="1" t="s">
        <v>466</v>
      </c>
      <c r="L202" s="10">
        <v>719656</v>
      </c>
      <c r="M202" s="1" t="s">
        <v>858</v>
      </c>
      <c r="N202" s="1" t="s">
        <v>859</v>
      </c>
      <c r="O202" s="1" t="s">
        <v>860</v>
      </c>
      <c r="P202" s="1" t="s">
        <v>34</v>
      </c>
      <c r="Q202" s="1" t="s">
        <v>35</v>
      </c>
      <c r="R202" s="1" t="s">
        <v>35</v>
      </c>
      <c r="S202" s="1" t="s">
        <v>35</v>
      </c>
      <c r="T202" s="1" t="s">
        <v>36</v>
      </c>
      <c r="U202" s="1" t="s">
        <v>37</v>
      </c>
      <c r="V202" s="1" t="s">
        <v>38</v>
      </c>
      <c r="W202" s="1" t="s">
        <v>39</v>
      </c>
      <c r="X202" s="1" t="s">
        <v>40</v>
      </c>
      <c r="Y202" s="1" t="s">
        <v>35</v>
      </c>
      <c r="Z202" s="1" t="s">
        <v>35</v>
      </c>
      <c r="AA202" s="1" t="s">
        <v>35</v>
      </c>
      <c r="AB202" s="1" t="s">
        <v>936</v>
      </c>
      <c r="AC202" s="1" t="s">
        <v>35</v>
      </c>
      <c r="AD202" s="1" t="s">
        <v>35</v>
      </c>
    </row>
    <row r="203" spans="1:30">
      <c r="A203" s="1">
        <f>MATCH(B203,'20,08'!B:B,0)</f>
        <v>323</v>
      </c>
      <c r="B203" s="1" t="str">
        <f t="shared" si="3"/>
        <v>9105829627</v>
      </c>
      <c r="C203" s="1" t="s">
        <v>937</v>
      </c>
      <c r="D203" s="1" t="s">
        <v>23</v>
      </c>
      <c r="E203" s="1" t="s">
        <v>24</v>
      </c>
      <c r="F203" s="1" t="s">
        <v>25</v>
      </c>
      <c r="G203" s="1" t="s">
        <v>938</v>
      </c>
      <c r="H203" s="1" t="s">
        <v>27</v>
      </c>
      <c r="I203" s="1" t="s">
        <v>28</v>
      </c>
      <c r="J203" s="1" t="s">
        <v>939</v>
      </c>
      <c r="K203" s="1" t="s">
        <v>940</v>
      </c>
      <c r="L203" s="10">
        <v>396527</v>
      </c>
      <c r="M203" s="1" t="s">
        <v>55</v>
      </c>
      <c r="N203" s="1" t="s">
        <v>56</v>
      </c>
      <c r="O203" s="1" t="s">
        <v>57</v>
      </c>
      <c r="P203" s="1" t="s">
        <v>35</v>
      </c>
      <c r="Q203" s="1" t="s">
        <v>35</v>
      </c>
      <c r="R203" s="1" t="s">
        <v>35</v>
      </c>
      <c r="S203" s="1" t="s">
        <v>35</v>
      </c>
      <c r="T203" s="1" t="s">
        <v>36</v>
      </c>
      <c r="U203" s="1" t="s">
        <v>37</v>
      </c>
      <c r="V203" s="1" t="s">
        <v>38</v>
      </c>
      <c r="W203" s="1" t="s">
        <v>39</v>
      </c>
      <c r="X203" s="1" t="s">
        <v>40</v>
      </c>
      <c r="Y203" s="1" t="s">
        <v>35</v>
      </c>
      <c r="Z203" s="1" t="s">
        <v>35</v>
      </c>
      <c r="AA203" s="1" t="s">
        <v>35</v>
      </c>
      <c r="AB203" s="1" t="s">
        <v>941</v>
      </c>
      <c r="AC203" s="1" t="s">
        <v>35</v>
      </c>
      <c r="AD203" s="1" t="s">
        <v>35</v>
      </c>
    </row>
    <row r="204" spans="1:30">
      <c r="A204" s="1">
        <f>MATCH(B204,'20,08'!B:B,0)</f>
        <v>324</v>
      </c>
      <c r="B204" s="1" t="str">
        <f t="shared" si="3"/>
        <v>9105824637</v>
      </c>
      <c r="C204" s="1" t="s">
        <v>942</v>
      </c>
      <c r="D204" s="1" t="s">
        <v>23</v>
      </c>
      <c r="E204" s="1" t="s">
        <v>24</v>
      </c>
      <c r="F204" s="1" t="s">
        <v>25</v>
      </c>
      <c r="G204" s="1" t="s">
        <v>943</v>
      </c>
      <c r="H204" s="1" t="s">
        <v>27</v>
      </c>
      <c r="I204" s="1" t="s">
        <v>28</v>
      </c>
      <c r="J204" s="1" t="s">
        <v>368</v>
      </c>
      <c r="K204" s="1" t="s">
        <v>369</v>
      </c>
      <c r="L204" s="10">
        <v>99360</v>
      </c>
      <c r="M204" s="1" t="s">
        <v>76</v>
      </c>
      <c r="N204" s="1" t="s">
        <v>77</v>
      </c>
      <c r="O204" s="1" t="s">
        <v>78</v>
      </c>
      <c r="P204" s="1" t="s">
        <v>35</v>
      </c>
      <c r="Q204" s="1" t="s">
        <v>35</v>
      </c>
      <c r="R204" s="1" t="s">
        <v>35</v>
      </c>
      <c r="S204" s="1" t="s">
        <v>35</v>
      </c>
      <c r="T204" s="1" t="s">
        <v>36</v>
      </c>
      <c r="U204" s="1" t="s">
        <v>37</v>
      </c>
      <c r="V204" s="1" t="s">
        <v>38</v>
      </c>
      <c r="W204" s="1" t="s">
        <v>39</v>
      </c>
      <c r="X204" s="1" t="s">
        <v>40</v>
      </c>
      <c r="Y204" s="1" t="s">
        <v>35</v>
      </c>
      <c r="Z204" s="1" t="s">
        <v>35</v>
      </c>
      <c r="AA204" s="1" t="s">
        <v>35</v>
      </c>
      <c r="AB204" s="1" t="s">
        <v>944</v>
      </c>
      <c r="AC204" s="1" t="s">
        <v>35</v>
      </c>
      <c r="AD204" s="1" t="s">
        <v>35</v>
      </c>
    </row>
    <row r="205" spans="1:30">
      <c r="A205" s="1">
        <f>MATCH(B205,'20,08'!B:B,0)</f>
        <v>325</v>
      </c>
      <c r="B205" s="1" t="str">
        <f t="shared" si="3"/>
        <v>9105827456</v>
      </c>
      <c r="C205" s="1" t="s">
        <v>945</v>
      </c>
      <c r="D205" s="1" t="s">
        <v>23</v>
      </c>
      <c r="E205" s="1" t="s">
        <v>24</v>
      </c>
      <c r="F205" s="1" t="s">
        <v>25</v>
      </c>
      <c r="G205" s="1" t="s">
        <v>946</v>
      </c>
      <c r="H205" s="1" t="s">
        <v>27</v>
      </c>
      <c r="I205" s="1" t="s">
        <v>28</v>
      </c>
      <c r="J205" s="1" t="s">
        <v>947</v>
      </c>
      <c r="K205" s="1" t="s">
        <v>948</v>
      </c>
      <c r="L205" s="10">
        <v>627264</v>
      </c>
      <c r="M205" s="1" t="s">
        <v>279</v>
      </c>
      <c r="N205" s="1" t="s">
        <v>280</v>
      </c>
      <c r="O205" s="1" t="s">
        <v>281</v>
      </c>
      <c r="P205" s="1" t="s">
        <v>35</v>
      </c>
      <c r="Q205" s="1" t="s">
        <v>35</v>
      </c>
      <c r="R205" s="1" t="s">
        <v>35</v>
      </c>
      <c r="S205" s="1" t="s">
        <v>35</v>
      </c>
      <c r="T205" s="1" t="s">
        <v>36</v>
      </c>
      <c r="U205" s="1" t="s">
        <v>37</v>
      </c>
      <c r="V205" s="1" t="s">
        <v>38</v>
      </c>
      <c r="W205" s="1" t="s">
        <v>39</v>
      </c>
      <c r="X205" s="1" t="s">
        <v>40</v>
      </c>
      <c r="Y205" s="1" t="s">
        <v>35</v>
      </c>
      <c r="Z205" s="1" t="s">
        <v>35</v>
      </c>
      <c r="AA205" s="1" t="s">
        <v>35</v>
      </c>
      <c r="AB205" s="1" t="s">
        <v>949</v>
      </c>
      <c r="AC205" s="1" t="s">
        <v>35</v>
      </c>
      <c r="AD205" s="1" t="s">
        <v>35</v>
      </c>
    </row>
  </sheetData>
  <autoFilter ref="A1:AD20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IP</vt:lpstr>
      <vt:lpstr>mã đối tượng</vt:lpstr>
      <vt:lpstr>20,08</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PC-NEW</dc:creator>
  <cp:lastModifiedBy>Administrator</cp:lastModifiedBy>
  <dcterms:created xsi:type="dcterms:W3CDTF">2025-08-22T01:23:56Z</dcterms:created>
  <dcterms:modified xsi:type="dcterms:W3CDTF">2025-08-22T02:09:06Z</dcterms:modified>
</cp:coreProperties>
</file>