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EASY+GTGL đã nhap T8\"/>
    </mc:Choice>
  </mc:AlternateContent>
  <xr:revisionPtr revIDLastSave="0" documentId="13_ncr:1_{B616204E-60D8-49A3-A048-12D2D586FDEE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Tổng hợp " sheetId="3" r:id="rId1"/>
    <sheet name="Chi tiết" sheetId="2" r:id="rId2"/>
    <sheet name="Sheet1" sheetId="5" r:id="rId3"/>
    <sheet name="Chi tiết (2)" sheetId="6" r:id="rId4"/>
  </sheets>
  <definedNames>
    <definedName name="_xlnm._FilterDatabase" localSheetId="1" hidden="1">'Chi tiết'!$A$3:$Q$204</definedName>
    <definedName name="_xlnm._FilterDatabase" localSheetId="3" hidden="1">'Chi tiết (2)'!$A$3:$Q$228</definedName>
    <definedName name="_xlnm._FilterDatabase" localSheetId="2" hidden="1">Sheet1!$A$1:$X$198</definedName>
  </definedNames>
  <calcPr calcId="191029"/>
</workbook>
</file>

<file path=xl/calcChain.xml><?xml version="1.0" encoding="utf-8"?>
<calcChain xmlns="http://schemas.openxmlformats.org/spreadsheetml/2006/main">
  <c r="B205" i="6" l="1"/>
  <c r="B206" i="6"/>
  <c r="B207" i="6"/>
  <c r="B208" i="6"/>
  <c r="B209" i="6"/>
  <c r="B210" i="6"/>
  <c r="B211" i="6"/>
  <c r="B212" i="6"/>
  <c r="B213" i="6"/>
  <c r="B214" i="6"/>
  <c r="B215" i="6"/>
  <c r="B216" i="6"/>
  <c r="B204" i="6"/>
  <c r="M191" i="6"/>
  <c r="O191" i="6" s="1"/>
  <c r="M192" i="6"/>
  <c r="O192" i="6" s="1"/>
  <c r="M193" i="6"/>
  <c r="O193" i="6" s="1"/>
  <c r="M194" i="6"/>
  <c r="O194" i="6" s="1"/>
  <c r="M195" i="6"/>
  <c r="O195" i="6" s="1"/>
  <c r="M196" i="6"/>
  <c r="O196" i="6" s="1"/>
  <c r="M197" i="6"/>
  <c r="O197" i="6" s="1"/>
  <c r="M198" i="6"/>
  <c r="O198" i="6" s="1"/>
  <c r="M199" i="6"/>
  <c r="O199" i="6" s="1"/>
  <c r="M200" i="6"/>
  <c r="O200" i="6" s="1"/>
  <c r="M201" i="6"/>
  <c r="O201" i="6" s="1"/>
  <c r="M202" i="6"/>
  <c r="O202" i="6" s="1"/>
  <c r="M203" i="6"/>
  <c r="O203" i="6" s="1"/>
  <c r="M190" i="6"/>
  <c r="O190" i="6" s="1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55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4" i="6"/>
  <c r="B116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7" i="6"/>
  <c r="B118" i="6"/>
  <c r="B119" i="6"/>
  <c r="B120" i="6"/>
  <c r="B121" i="6"/>
  <c r="B4" i="6"/>
  <c r="P1" i="5"/>
  <c r="B180" i="2"/>
  <c r="B181" i="2"/>
  <c r="B182" i="2"/>
  <c r="B183" i="2"/>
  <c r="B184" i="2"/>
  <c r="B185" i="2"/>
  <c r="B186" i="2"/>
  <c r="B187" i="2"/>
  <c r="B188" i="2"/>
  <c r="B189" i="2"/>
  <c r="B190" i="2"/>
  <c r="B191" i="2"/>
  <c r="B179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4" i="2"/>
  <c r="O1" i="6" l="1"/>
  <c r="F23" i="3"/>
  <c r="O1" i="2" l="1"/>
  <c r="C5" i="3"/>
  <c r="C13" i="3" l="1"/>
  <c r="D13" i="3"/>
  <c r="F17" i="3"/>
  <c r="D9" i="3"/>
  <c r="D12" i="3"/>
  <c r="D15" i="3"/>
  <c r="D6" i="3"/>
  <c r="E9" i="3"/>
  <c r="F9" i="3"/>
  <c r="C6" i="3"/>
  <c r="C9" i="3"/>
  <c r="C12" i="3"/>
  <c r="C15" i="3"/>
  <c r="E12" i="3"/>
  <c r="C10" i="3"/>
  <c r="D16" i="3"/>
  <c r="E7" i="3"/>
  <c r="F7" i="3"/>
  <c r="C8" i="3"/>
  <c r="C11" i="3"/>
  <c r="C14" i="3"/>
  <c r="C17" i="3"/>
  <c r="E6" i="3"/>
  <c r="F12" i="3"/>
  <c r="C16" i="3"/>
  <c r="E10" i="3"/>
  <c r="F16" i="3"/>
  <c r="D8" i="3"/>
  <c r="D11" i="3"/>
  <c r="D14" i="3"/>
  <c r="D17" i="3"/>
  <c r="E15" i="3"/>
  <c r="F15" i="3"/>
  <c r="D10" i="3"/>
  <c r="E16" i="3"/>
  <c r="F10" i="3"/>
  <c r="E8" i="3"/>
  <c r="E11" i="3"/>
  <c r="E14" i="3"/>
  <c r="E17" i="3"/>
  <c r="F6" i="3"/>
  <c r="C7" i="3"/>
  <c r="D7" i="3"/>
  <c r="E13" i="3"/>
  <c r="F13" i="3"/>
  <c r="F8" i="3"/>
  <c r="F11" i="3"/>
  <c r="F14" i="3"/>
  <c r="G9" i="3" l="1"/>
  <c r="G14" i="3"/>
  <c r="G11" i="3"/>
  <c r="G12" i="3"/>
  <c r="G8" i="3"/>
  <c r="G7" i="3"/>
  <c r="G6" i="3"/>
  <c r="G10" i="3"/>
  <c r="G16" i="3"/>
  <c r="G15" i="3"/>
  <c r="G13" i="3"/>
  <c r="H6" i="3"/>
  <c r="H7" i="3" s="1"/>
  <c r="H8" i="3" s="1"/>
  <c r="H9" i="3" s="1"/>
  <c r="H10" i="3" s="1"/>
  <c r="H11" i="3" s="1"/>
  <c r="H12" i="3" s="1"/>
  <c r="D18" i="3"/>
  <c r="F18" i="3"/>
  <c r="C18" i="3"/>
  <c r="E18" i="3"/>
  <c r="H13" i="3" l="1"/>
  <c r="H14" i="3" s="1"/>
  <c r="H15" i="3" s="1"/>
  <c r="H16" i="3" s="1"/>
  <c r="H17" i="3" s="1"/>
  <c r="H18" i="3"/>
  <c r="H19" i="3" s="1"/>
</calcChain>
</file>

<file path=xl/sharedStrings.xml><?xml version="1.0" encoding="utf-8"?>
<sst xmlns="http://schemas.openxmlformats.org/spreadsheetml/2006/main" count="3461" uniqueCount="505">
  <si>
    <t>CÔNG NỢ UNIT 2025</t>
  </si>
  <si>
    <t>BH</t>
  </si>
  <si>
    <t>TRA</t>
  </si>
  <si>
    <t>P</t>
  </si>
  <si>
    <t>TT</t>
  </si>
  <si>
    <t>Tháng</t>
  </si>
  <si>
    <t>Bán hàng</t>
  </si>
  <si>
    <t>Hàng trả</t>
  </si>
  <si>
    <t>Giảm trừ</t>
  </si>
  <si>
    <t>Thanh toán</t>
  </si>
  <si>
    <t>Công nợ cuối kỳ</t>
  </si>
  <si>
    <t>Số dư đầu kỳ 31/12/2024</t>
  </si>
  <si>
    <t>Phát sinh</t>
  </si>
  <si>
    <t>STT</t>
  </si>
  <si>
    <t>Ngày hóa đơn</t>
  </si>
  <si>
    <t>Mã khách hàng</t>
  </si>
  <si>
    <t>Tên khách hàng</t>
  </si>
  <si>
    <t>Mã số thuế</t>
  </si>
  <si>
    <t>Người mua hàng</t>
  </si>
  <si>
    <t>Diễn giải</t>
  </si>
  <si>
    <t>Doanh số bán chưa thuế</t>
  </si>
  <si>
    <t>Tiền thuế GTGT</t>
  </si>
  <si>
    <t>Tổng tiền</t>
  </si>
  <si>
    <t>Số dư đầu kỳ</t>
  </si>
  <si>
    <t>Ecomart Helios 75 Tam Trinh</t>
  </si>
  <si>
    <t>GT</t>
  </si>
  <si>
    <t>gửi khách</t>
  </si>
  <si>
    <t>nợ từ tháng 11 đến 12/2024 + 1 phiếu tháng 3/2024</t>
  </si>
  <si>
    <t>EcoMart - CT2A 885 Tam Trinh 1,709,245 đ</t>
  </si>
  <si>
    <t xml:space="preserve"> Eco-Mart 1 Trần Thủ Độ 1,037,121 đ</t>
  </si>
  <si>
    <t xml:space="preserve"> Eco-Mart 75 Tam Trinh 308,668 đ </t>
  </si>
  <si>
    <t xml:space="preserve">Ecomart S2.12 Vinhomes Ocean Park 791,462 đ </t>
  </si>
  <si>
    <t xml:space="preserve">Eco-Mart SA3 Vinhomes Smart City 1,112,696 đ </t>
  </si>
  <si>
    <t xml:space="preserve">Kim Giang 862,038 đ </t>
  </si>
  <si>
    <t>không thấy note</t>
  </si>
  <si>
    <t xml:space="preserve">Tổng 926.676đ thu lại hàng trả Hà Đông Eco-Mart </t>
  </si>
  <si>
    <t xml:space="preserve">Nam Cường 1,330,574 đ </t>
  </si>
  <si>
    <t>khách</t>
  </si>
  <si>
    <t>Misa</t>
  </si>
  <si>
    <t>Note</t>
  </si>
  <si>
    <t>Khớp</t>
  </si>
  <si>
    <t>lệch</t>
  </si>
  <si>
    <t>không thấy trên Misa</t>
  </si>
  <si>
    <t>Ck.</t>
  </si>
  <si>
    <t>EASYMART</t>
  </si>
  <si>
    <t>BH2319468</t>
  </si>
  <si>
    <t>00000103</t>
  </si>
  <si>
    <t>EASYMART 136 Hồ Tùng Mậu, Bắc Từ Liêm, HN</t>
  </si>
  <si>
    <t>BH2319469</t>
  </si>
  <si>
    <t>00000104</t>
  </si>
  <si>
    <t>Easymart Mipec Rubik 360</t>
  </si>
  <si>
    <t>HBTL2311/4274</t>
  </si>
  <si>
    <t>Hàng Trả - Easymart Mipec Rubik 360 - easymartE05</t>
  </si>
  <si>
    <t>BH2319722</t>
  </si>
  <si>
    <t>00001892</t>
  </si>
  <si>
    <t>BH2319723</t>
  </si>
  <si>
    <t>00001893</t>
  </si>
  <si>
    <t>BH2320137</t>
  </si>
  <si>
    <t>00004739</t>
  </si>
  <si>
    <t>EASYMART The Terra An Hưng, Hà Đông, HN</t>
  </si>
  <si>
    <t>BH2320138</t>
  </si>
  <si>
    <t>00004740</t>
  </si>
  <si>
    <t>BH2320139</t>
  </si>
  <si>
    <t>00004741</t>
  </si>
  <si>
    <t>HBTL25010380</t>
  </si>
  <si>
    <t>HBTL25010740</t>
  </si>
  <si>
    <t>Hàng trả - E05 Mipec Rubik 360 - EasymartE05</t>
  </si>
  <si>
    <t>HBTL25010908</t>
  </si>
  <si>
    <t>Hàng Trả - EASYMART 136 Hồ Tùng Mậu, Bắc Từ Liêm, HN - easymartE04</t>
  </si>
  <si>
    <t>BH2320662</t>
  </si>
  <si>
    <t>00007132</t>
  </si>
  <si>
    <t>HBTL25010739</t>
  </si>
  <si>
    <t>Hàng trả - E06 Terra An Hưng - easymartE06</t>
  </si>
  <si>
    <t>BH2321103</t>
  </si>
  <si>
    <t>00012316</t>
  </si>
  <si>
    <t>BH2321225</t>
  </si>
  <si>
    <t>00012719</t>
  </si>
  <si>
    <t>BH2321226</t>
  </si>
  <si>
    <t>00012720</t>
  </si>
  <si>
    <t>HBTL25010519</t>
  </si>
  <si>
    <t>HBTL25010528</t>
  </si>
  <si>
    <t>HBTL25010741</t>
  </si>
  <si>
    <t>Hàng trả - Easymart mipec Rubik 360 - EasymartE05</t>
  </si>
  <si>
    <t>HBTL25010559</t>
  </si>
  <si>
    <t>Hàng Trả - EASYMART The Terra An Hưng, Hà Đông, HN - easymartE06</t>
  </si>
  <si>
    <t>BH2321609</t>
  </si>
  <si>
    <t>00015976</t>
  </si>
  <si>
    <t>BH2321611</t>
  </si>
  <si>
    <t>00015978</t>
  </si>
  <si>
    <t>BH2321612</t>
  </si>
  <si>
    <t>00015979</t>
  </si>
  <si>
    <t>BH2321892</t>
  </si>
  <si>
    <t>00017496</t>
  </si>
  <si>
    <t>EASYMART S2.03 VINHOME SMARTCITY + CK CỐ ĐỊNH 4% + 10% ĐƠN KHAI TRƯƠNG</t>
  </si>
  <si>
    <t>BC2503/0038</t>
  </si>
  <si>
    <t>Easymart thanh toan tien hang</t>
  </si>
  <si>
    <t>HBTL25010730</t>
  </si>
  <si>
    <t>HBTL25010743</t>
  </si>
  <si>
    <t>Hàng trả - Easymart 136 Hồ Tùng Mậu Goldmark Diamond - easymartE04</t>
  </si>
  <si>
    <t>BH2322130</t>
  </si>
  <si>
    <t>00020507</t>
  </si>
  <si>
    <t>BH2322131</t>
  </si>
  <si>
    <t>00020508</t>
  </si>
  <si>
    <t>BH2322156</t>
  </si>
  <si>
    <t>00020593</t>
  </si>
  <si>
    <t>HBTL25011138</t>
  </si>
  <si>
    <t>BH2322475</t>
  </si>
  <si>
    <t>00022232</t>
  </si>
  <si>
    <t>BH2322476</t>
  </si>
  <si>
    <t>00022234</t>
  </si>
  <si>
    <t>BH2322477</t>
  </si>
  <si>
    <t>00022235</t>
  </si>
  <si>
    <t>EASYMART S2.03 VINHOME SMARTCITY</t>
  </si>
  <si>
    <t>BH2322491</t>
  </si>
  <si>
    <t>00023006</t>
  </si>
  <si>
    <t>BH2322749</t>
  </si>
  <si>
    <t>00023810</t>
  </si>
  <si>
    <t>BH2322751</t>
  </si>
  <si>
    <t>00023812</t>
  </si>
  <si>
    <t>BH2322752</t>
  </si>
  <si>
    <t>00023813</t>
  </si>
  <si>
    <t>BH2322753</t>
  </si>
  <si>
    <t>00023814</t>
  </si>
  <si>
    <t>BC2504/0027</t>
  </si>
  <si>
    <t>EasyMart thanh toan tien hang</t>
  </si>
  <si>
    <t>HBTL25011146</t>
  </si>
  <si>
    <t>Hàng Trả - EASYMART The Terra An Hưng, Hà Đông, HN - phiếu : THN004661 - easymartE06</t>
  </si>
  <si>
    <t>BH2322963</t>
  </si>
  <si>
    <t>00025379</t>
  </si>
  <si>
    <t>BH2322964</t>
  </si>
  <si>
    <t>00025380</t>
  </si>
  <si>
    <t>BH2322965</t>
  </si>
  <si>
    <t>00025381</t>
  </si>
  <si>
    <t>BH2322966</t>
  </si>
  <si>
    <t>00025382</t>
  </si>
  <si>
    <t>HBTL25011276</t>
  </si>
  <si>
    <t>Hàng Trả - Easymart Mipec Rubik 360 - phiếu : THN004724 - easymartE05</t>
  </si>
  <si>
    <t>BH2323394</t>
  </si>
  <si>
    <t>00028336</t>
  </si>
  <si>
    <t>BH2323395</t>
  </si>
  <si>
    <t>00028337</t>
  </si>
  <si>
    <t>BH2323396</t>
  </si>
  <si>
    <t>00028338</t>
  </si>
  <si>
    <t>BH2323397</t>
  </si>
  <si>
    <t>00028339</t>
  </si>
  <si>
    <t>BC2505/0014</t>
  </si>
  <si>
    <t>BH2323700</t>
  </si>
  <si>
    <t>00031213</t>
  </si>
  <si>
    <t>BH2323701</t>
  </si>
  <si>
    <t>00031214</t>
  </si>
  <si>
    <t>BH2323702</t>
  </si>
  <si>
    <t>00031215</t>
  </si>
  <si>
    <t>BH2323703</t>
  </si>
  <si>
    <t>00031216</t>
  </si>
  <si>
    <t>BH2323946</t>
  </si>
  <si>
    <t>00032980</t>
  </si>
  <si>
    <t>BH2323947</t>
  </si>
  <si>
    <t>00032981</t>
  </si>
  <si>
    <t>BH2323948</t>
  </si>
  <si>
    <t>00032982</t>
  </si>
  <si>
    <t>BH2323949</t>
  </si>
  <si>
    <t>00032983</t>
  </si>
  <si>
    <t>BH2323950</t>
  </si>
  <si>
    <t>00032984</t>
  </si>
  <si>
    <t>EASYMART S2.05 VINHOMES SMARTCITY</t>
  </si>
  <si>
    <t>HBTL25011739</t>
  </si>
  <si>
    <t>00000216</t>
  </si>
  <si>
    <t>Hàng Trả - EASYMART S2.03 VINHOME SMARTCITY -easymartE07</t>
  </si>
  <si>
    <t>BH2324631</t>
  </si>
  <si>
    <t>00037185</t>
  </si>
  <si>
    <t>BH2324632</t>
  </si>
  <si>
    <t>00037186</t>
  </si>
  <si>
    <t>BH2324633</t>
  </si>
  <si>
    <t>00037187</t>
  </si>
  <si>
    <t>BH2324634</t>
  </si>
  <si>
    <t>00037188</t>
  </si>
  <si>
    <t>HBTL25010940</t>
  </si>
  <si>
    <t>BC2506/0052</t>
  </si>
  <si>
    <t>BH2324837</t>
  </si>
  <si>
    <t>00038984</t>
  </si>
  <si>
    <t>BH2324838</t>
  </si>
  <si>
    <t>00038985</t>
  </si>
  <si>
    <t>BH2324839</t>
  </si>
  <si>
    <t>00038986</t>
  </si>
  <si>
    <t>BH2324840</t>
  </si>
  <si>
    <t>00038987</t>
  </si>
  <si>
    <t>BH2324841</t>
  </si>
  <si>
    <t>00038988</t>
  </si>
  <si>
    <t>HBTL25011063</t>
  </si>
  <si>
    <t>Hàng Trả -EASYMART S2.03 VINHOME SMARTCITY - easymartE07</t>
  </si>
  <si>
    <t>BH2325070</t>
  </si>
  <si>
    <t>00041028</t>
  </si>
  <si>
    <t>BH2325321</t>
  </si>
  <si>
    <t>00042627</t>
  </si>
  <si>
    <t>BH2325322</t>
  </si>
  <si>
    <t>00042628</t>
  </si>
  <si>
    <t>BH2325323</t>
  </si>
  <si>
    <t>00042629</t>
  </si>
  <si>
    <t>HBTL25012081</t>
  </si>
  <si>
    <t>HBTL25012082</t>
  </si>
  <si>
    <t>BH2325600</t>
  </si>
  <si>
    <t>00044223</t>
  </si>
  <si>
    <t>BH2325601</t>
  </si>
  <si>
    <t>00044224</t>
  </si>
  <si>
    <t>BH2325602</t>
  </si>
  <si>
    <t>00044225</t>
  </si>
  <si>
    <t>BH2325603</t>
  </si>
  <si>
    <t>00044226</t>
  </si>
  <si>
    <t>BTLHN2304/086</t>
  </si>
  <si>
    <t>BH2325886</t>
  </si>
  <si>
    <t>00045856</t>
  </si>
  <si>
    <t>BH2325887</t>
  </si>
  <si>
    <t>00045857</t>
  </si>
  <si>
    <t>BH2325888</t>
  </si>
  <si>
    <t>00045858</t>
  </si>
  <si>
    <t>BTLHN2304/087</t>
  </si>
  <si>
    <t>BC2507/0055</t>
  </si>
  <si>
    <t>NVK2502/197</t>
  </si>
  <si>
    <t>Kết chuyển công nợ phải thu từ EASY MART qua GTGL _Tháng 7/2025 _EASY MART</t>
  </si>
  <si>
    <t>NVK2502/198</t>
  </si>
  <si>
    <t>Điều chỉnh tăng công nợ phải thu 131 cho khớp công nợ thực tế_Tháng 7/2025 _Easymart</t>
  </si>
  <si>
    <t>BH2326119</t>
  </si>
  <si>
    <t>00048844</t>
  </si>
  <si>
    <t>BTLHN2304/112</t>
  </si>
  <si>
    <t>BH2326336</t>
  </si>
  <si>
    <t>00049368</t>
  </si>
  <si>
    <t>BH2326337</t>
  </si>
  <si>
    <t>00049369</t>
  </si>
  <si>
    <t>BH2326338</t>
  </si>
  <si>
    <t>00049370</t>
  </si>
  <si>
    <t>BTLHN2304/111</t>
  </si>
  <si>
    <t>BC2508/0051</t>
  </si>
  <si>
    <t>Cong ty CPTM va DV EasyMart thanh toan tien hang</t>
  </si>
  <si>
    <t>BH2328443</t>
  </si>
  <si>
    <t>00052636</t>
  </si>
  <si>
    <t>BH2330144</t>
  </si>
  <si>
    <t>00056290</t>
  </si>
  <si>
    <t>BH2330145</t>
  </si>
  <si>
    <t>00056291</t>
  </si>
  <si>
    <t>NVK2502/206</t>
  </si>
  <si>
    <t>Chiết khấu Tháng 8/2025_EASYMART</t>
  </si>
  <si>
    <t>BH2330174</t>
  </si>
  <si>
    <t>00056476</t>
  </si>
  <si>
    <t>HN/HT2025090025</t>
  </si>
  <si>
    <t>Hàng trả - EASY+GTGT - easymarte07 (Phiếu trả ngày: 05/09/2025) - EASYMART S2.03 VINHOME SMARTCITY</t>
  </si>
  <si>
    <t>HN/HT2025090026</t>
  </si>
  <si>
    <t>Hàng trả - EASY+GTGT - easymarte08 (Phiếu trả ngày: 05/09/2025) - EASYMART S2.05 VINHOMES SMARTCITY</t>
  </si>
  <si>
    <t>HN/HT2025090029</t>
  </si>
  <si>
    <t>Hàng trả - EASY+GTGT - easymart (Phiếu trả ngày: 05/09/2025) -easymartE07- EASYMART S2.03 VINHOME SMARTCITY</t>
  </si>
  <si>
    <t>HN/HT2025090031</t>
  </si>
  <si>
    <t>ĐÃ KIỂM TRA -Hàng trả - EASY+GTGT - easymart (Phiếu trả ngày: 06/09/2025) - EASYMART The Terra An Hưng, Hà Đông, HN</t>
  </si>
  <si>
    <t>BH2331627</t>
  </si>
  <si>
    <t>00057951</t>
  </si>
  <si>
    <t>BH2331628</t>
  </si>
  <si>
    <t>00057952</t>
  </si>
  <si>
    <t>BH2331629</t>
  </si>
  <si>
    <t>00057953</t>
  </si>
  <si>
    <t>BH2358192</t>
  </si>
  <si>
    <t>00059676</t>
  </si>
  <si>
    <t>BH2358193</t>
  </si>
  <si>
    <t>00059677</t>
  </si>
  <si>
    <t>BH2358195</t>
  </si>
  <si>
    <t>00059678</t>
  </si>
  <si>
    <t>BH2358196</t>
  </si>
  <si>
    <t>00059679</t>
  </si>
  <si>
    <t>BH2358198</t>
  </si>
  <si>
    <t>00059680</t>
  </si>
  <si>
    <t>HN/HT2025090092</t>
  </si>
  <si>
    <t>Hàng trả - Easymart Mipec Rubik360 - easymart (Phiếu trả ngày: 16/09/2025)- phiếu: THN006054</t>
  </si>
  <si>
    <t>HN/HT2025090120</t>
  </si>
  <si>
    <t>Hàng trả - gtgl0002 - (Phiếu trả ngày: 18/09/2025) - phiếu: THN006077</t>
  </si>
  <si>
    <t>BH202509891</t>
  </si>
  <si>
    <t>00061409</t>
  </si>
  <si>
    <t>BH202509892</t>
  </si>
  <si>
    <t>00061410</t>
  </si>
  <si>
    <t>BH202509893</t>
  </si>
  <si>
    <t>00061411</t>
  </si>
  <si>
    <t>BC2509/0046</t>
  </si>
  <si>
    <t>BH2359987</t>
  </si>
  <si>
    <t>00063461</t>
  </si>
  <si>
    <t>BH2359988</t>
  </si>
  <si>
    <t>00063462</t>
  </si>
  <si>
    <t>BH2359989</t>
  </si>
  <si>
    <t>00063463</t>
  </si>
  <si>
    <t>BH2359990</t>
  </si>
  <si>
    <t>00063464</t>
  </si>
  <si>
    <t>BH2359991</t>
  </si>
  <si>
    <t>00063465</t>
  </si>
  <si>
    <t>BH2360880</t>
  </si>
  <si>
    <t>00065695</t>
  </si>
  <si>
    <t>BH2360881</t>
  </si>
  <si>
    <t>00065696</t>
  </si>
  <si>
    <t>BH2360882</t>
  </si>
  <si>
    <t>00065697</t>
  </si>
  <si>
    <t>BH2360883</t>
  </si>
  <si>
    <t>00065698</t>
  </si>
  <si>
    <t>BH2362201</t>
  </si>
  <si>
    <t>00067218</t>
  </si>
  <si>
    <t>BH2362202</t>
  </si>
  <si>
    <t>00067219</t>
  </si>
  <si>
    <t>BH2362204</t>
  </si>
  <si>
    <t>00067220</t>
  </si>
  <si>
    <t>BH2362205</t>
  </si>
  <si>
    <t>00067221</t>
  </si>
  <si>
    <t>BH2363492</t>
  </si>
  <si>
    <t>00069242</t>
  </si>
  <si>
    <t>Bán hàng cho CÔNG TY CỔ PHẦN THƯƠNG MẠI VÀ DỊCH VỤ EASYMART theo hóa đơn 00069242</t>
  </si>
  <si>
    <t>BH2363494</t>
  </si>
  <si>
    <t>00069244</t>
  </si>
  <si>
    <t>Bán hàng cho CÔNG TY CỔ PHẦN THƯƠNG MẠI VÀ DỊCH VỤ EASYMART theo hóa đơn 00069244</t>
  </si>
  <si>
    <t>BH2363496</t>
  </si>
  <si>
    <t>00069245</t>
  </si>
  <si>
    <t>BH2363497</t>
  </si>
  <si>
    <t>00069246</t>
  </si>
  <si>
    <t>BH2365042</t>
  </si>
  <si>
    <t>00071357</t>
  </si>
  <si>
    <t>BH2365043</t>
  </si>
  <si>
    <t>00071358</t>
  </si>
  <si>
    <t>easymartE04</t>
  </si>
  <si>
    <t>HN/HT2025090109</t>
  </si>
  <si>
    <t>ĐÃ KIỂM TRA - Hàng trả - EASY+GTGT - easymarte04 (Phiếu trả ngày: 22/08/2025)- phiếu: THN005798</t>
  </si>
  <si>
    <t>GTGL</t>
  </si>
  <si>
    <t>Số nhà 19, ngách 371/53 đường Đại Mỗ, Phường Tây Mỗ, Thành phố Hà Nội, Việt Nam</t>
  </si>
  <si>
    <t>BH2319467</t>
  </si>
  <si>
    <t>00000102</t>
  </si>
  <si>
    <t>CÔNG TY TNHH GTGL VIỆT NAM / Easymart 47 Nguyễn Tuân</t>
  </si>
  <si>
    <t>BH2319721</t>
  </si>
  <si>
    <t>00001891</t>
  </si>
  <si>
    <t>BH2320136</t>
  </si>
  <si>
    <t>00004738</t>
  </si>
  <si>
    <t>BH2320661</t>
  </si>
  <si>
    <t>00007131</t>
  </si>
  <si>
    <t>BH2321102</t>
  </si>
  <si>
    <t>00012315</t>
  </si>
  <si>
    <t>BH2321224</t>
  </si>
  <si>
    <t>00012718</t>
  </si>
  <si>
    <t>BH2321610</t>
  </si>
  <si>
    <t>00015977</t>
  </si>
  <si>
    <t>BH2322474</t>
  </si>
  <si>
    <t>00022231</t>
  </si>
  <si>
    <t>BH2322750</t>
  </si>
  <si>
    <t>00023811</t>
  </si>
  <si>
    <t>BH2323393</t>
  </si>
  <si>
    <t>00028335</t>
  </si>
  <si>
    <t>BH2323699</t>
  </si>
  <si>
    <t>00031212</t>
  </si>
  <si>
    <t>BH2323945</t>
  </si>
  <si>
    <t>00032985</t>
  </si>
  <si>
    <t>BH2324630</t>
  </si>
  <si>
    <t>00037184</t>
  </si>
  <si>
    <t>BH2324836</t>
  </si>
  <si>
    <t>00038983</t>
  </si>
  <si>
    <t>BH2325069</t>
  </si>
  <si>
    <t>00041027</t>
  </si>
  <si>
    <t>BH2325320</t>
  </si>
  <si>
    <t>00042626</t>
  </si>
  <si>
    <t>BH2325889</t>
  </si>
  <si>
    <t>00045859</t>
  </si>
  <si>
    <t>BH2326118</t>
  </si>
  <si>
    <t>00048843</t>
  </si>
  <si>
    <t>BH2326335</t>
  </si>
  <si>
    <t>00049367</t>
  </si>
  <si>
    <t>BH2328444</t>
  </si>
  <si>
    <t>00052637</t>
  </si>
  <si>
    <t>BH2329956</t>
  </si>
  <si>
    <t>00054500</t>
  </si>
  <si>
    <t>BH2331626</t>
  </si>
  <si>
    <t>00057950</t>
  </si>
  <si>
    <t>BH2358190</t>
  </si>
  <si>
    <t>00059675</t>
  </si>
  <si>
    <t>BH202509894</t>
  </si>
  <si>
    <t>00061412</t>
  </si>
  <si>
    <t>BH2359986</t>
  </si>
  <si>
    <t>00063460</t>
  </si>
  <si>
    <t>HBTL2311/4265</t>
  </si>
  <si>
    <t>Hàng Trả - Easymart 47 Nguyễn Tuân - gtgl0002</t>
  </si>
  <si>
    <t>HBTL25010736</t>
  </si>
  <si>
    <t>Hàng trả - Easymart 47 Nguyễn Tuân - gtgl001</t>
  </si>
  <si>
    <t>HBTL25010382</t>
  </si>
  <si>
    <t>HBTL25010735</t>
  </si>
  <si>
    <t>HBTL25010742</t>
  </si>
  <si>
    <t>Hàng trả - Easymart 47 Nguyễn Tuân - gtgl0001</t>
  </si>
  <si>
    <t>HBTL25010937</t>
  </si>
  <si>
    <t>Hàng Trả - CÔNG TY TNHH GTGL VIỆT NAM / Easymart 47 Nguyễn Tuân - gtgl0002</t>
  </si>
  <si>
    <t>HBTL25011149</t>
  </si>
  <si>
    <t>Hàng Trả - CÔNG TY TNHH GTGL VIỆT NAM / Easymart 47 Nguyễn Tuân- phiếu : THN004651 - gtgl0002</t>
  </si>
  <si>
    <t>HBTL25012117</t>
  </si>
  <si>
    <t>00000129</t>
  </si>
  <si>
    <t>HBTL25012110</t>
  </si>
  <si>
    <t>00000184</t>
  </si>
  <si>
    <t>HN/HT2025090066</t>
  </si>
  <si>
    <t>Hàng trả - EASY+GTGT - easymart (Phiếu trả ngày: 12/09/2025) - CÔNG TY TNHH GTGL VIỆT NAM / Easymart 47 Nguyễn Tuân</t>
  </si>
  <si>
    <t>BC2503/0039</t>
  </si>
  <si>
    <t>GTGL Viet Nam thanh toan tien hang</t>
  </si>
  <si>
    <t>BC2505/0015</t>
  </si>
  <si>
    <t>BC2506/0053</t>
  </si>
  <si>
    <t>GTGL Viet Nam thanh toan tien hang T4</t>
  </si>
  <si>
    <t>BC2507/0054</t>
  </si>
  <si>
    <t>Cong ty TNHH GTGL Viet Nam thanh toan tien hang</t>
  </si>
  <si>
    <t>BC2508/0050</t>
  </si>
  <si>
    <t>BC2509/0045</t>
  </si>
  <si>
    <t>NVK2502/205</t>
  </si>
  <si>
    <t>Chiết khấu Tháng 8/2025_GTGL</t>
  </si>
  <si>
    <t>BH2360879</t>
  </si>
  <si>
    <t>00065694</t>
  </si>
  <si>
    <t>BH2362203</t>
  </si>
  <si>
    <t>00067222</t>
  </si>
  <si>
    <t>BH2363493</t>
  </si>
  <si>
    <t>00069243</t>
  </si>
  <si>
    <t>Bán hàng cho CÔNG TY TNHH GTGL VIỆT NAM theo hóa đơn 00069243</t>
  </si>
  <si>
    <t>BH2365041</t>
  </si>
  <si>
    <t>00071356</t>
  </si>
  <si>
    <t>Bán hàng cho CÔNG TY TNHH GTGL VIỆT NAM theo hóa đơn 00071356</t>
  </si>
  <si>
    <t>Chiết khấu bán hàng</t>
  </si>
  <si>
    <t>Tháng 01</t>
  </si>
  <si>
    <t>ST1Tháng 01</t>
  </si>
  <si>
    <t>Tháng 02</t>
  </si>
  <si>
    <t>ST1Tháng 02</t>
  </si>
  <si>
    <t>Tháng 03</t>
  </si>
  <si>
    <t>ST1Tháng 03</t>
  </si>
  <si>
    <t>Tháng 04</t>
  </si>
  <si>
    <t>ST1Tháng 04</t>
  </si>
  <si>
    <t>Tháng 05</t>
  </si>
  <si>
    <t>ST1Tháng 05</t>
  </si>
  <si>
    <t>Tháng 06</t>
  </si>
  <si>
    <t>ST1Tháng 06</t>
  </si>
  <si>
    <t>Tháng 07</t>
  </si>
  <si>
    <t>ST1Tháng 07</t>
  </si>
  <si>
    <t>Tháng 08</t>
  </si>
  <si>
    <t>ST1Tháng 08</t>
  </si>
  <si>
    <t>CK</t>
  </si>
  <si>
    <t>Tháng 09</t>
  </si>
  <si>
    <t>ST1Tháng 09</t>
  </si>
  <si>
    <t>Tháng 10</t>
  </si>
  <si>
    <t>ST1Tháng 10</t>
  </si>
  <si>
    <t/>
  </si>
  <si>
    <t>ST1</t>
  </si>
  <si>
    <t>Số Chứng từ</t>
  </si>
  <si>
    <t>Phast sinh</t>
  </si>
  <si>
    <t>BH2365989</t>
  </si>
  <si>
    <t>BH2365990</t>
  </si>
  <si>
    <t>BH2365992</t>
  </si>
  <si>
    <t>BH2367048</t>
  </si>
  <si>
    <t>BH2367049</t>
  </si>
  <si>
    <t>BH2367050</t>
  </si>
  <si>
    <t>BH2367051</t>
  </si>
  <si>
    <t>BH2368041</t>
  </si>
  <si>
    <t>BH2368043</t>
  </si>
  <si>
    <t>BH2368044</t>
  </si>
  <si>
    <t>BH2368971</t>
  </si>
  <si>
    <t>BH2368972</t>
  </si>
  <si>
    <t>BH2368973</t>
  </si>
  <si>
    <t>BH2368974</t>
  </si>
  <si>
    <t>BH2370042</t>
  </si>
  <si>
    <t>BH2370044</t>
  </si>
  <si>
    <t>BH2370045</t>
  </si>
  <si>
    <t>00073141</t>
  </si>
  <si>
    <t>00073142</t>
  </si>
  <si>
    <t>00073143</t>
  </si>
  <si>
    <t>00075040</t>
  </si>
  <si>
    <t>00075041</t>
  </si>
  <si>
    <t>00075042</t>
  </si>
  <si>
    <t>00075043</t>
  </si>
  <si>
    <t>00076992</t>
  </si>
  <si>
    <t>00076994</t>
  </si>
  <si>
    <t>00076995</t>
  </si>
  <si>
    <t>00078641</t>
  </si>
  <si>
    <t>00078642</t>
  </si>
  <si>
    <t>00078643</t>
  </si>
  <si>
    <t>00078644</t>
  </si>
  <si>
    <t>00080331</t>
  </si>
  <si>
    <t>00080332</t>
  </si>
  <si>
    <t>00080333</t>
  </si>
  <si>
    <t>easymartE05</t>
  </si>
  <si>
    <t>easymartE06</t>
  </si>
  <si>
    <t>easymartE07</t>
  </si>
  <si>
    <t>easymartE08</t>
  </si>
  <si>
    <t>Bán hàng EASYMART 136 Hồ Tùng Mậu, Bắc Từ Liêm, HN theo hóa đơn 00080331</t>
  </si>
  <si>
    <t>Bán hàng Easymart Mipec Rubik 360 theo hóa đơn 00080332</t>
  </si>
  <si>
    <t>Bán hàng EASYMART The Terra An Hưng, Hà Đông, HN theo hóa đơn 00080333</t>
  </si>
  <si>
    <t>BH2365988</t>
  </si>
  <si>
    <t>BH2367047</t>
  </si>
  <si>
    <t>BH2368042</t>
  </si>
  <si>
    <t>BH2368970</t>
  </si>
  <si>
    <t>00073140</t>
  </si>
  <si>
    <t>00075039</t>
  </si>
  <si>
    <t>00076993</t>
  </si>
  <si>
    <t>00078640</t>
  </si>
  <si>
    <t>gtgl0002</t>
  </si>
  <si>
    <t>HN/HTTHN251103</t>
  </si>
  <si>
    <t>HN/HTTHN251185</t>
  </si>
  <si>
    <t>HN/HTTHN251476</t>
  </si>
  <si>
    <t>xteasymart</t>
  </si>
  <si>
    <t>HN/HTTHN251135</t>
  </si>
  <si>
    <t>ĐÃ KIỂM TRA - HÀNG TRẢ - EASYMART 136 Hồ Tùng Mậu, Bắc Từ Liêm, HN - easymartE04 - phiếu : THN251103</t>
  </si>
  <si>
    <t>ĐÃ KIỂM TRA - HÀNG TRẢ - EASYMART The Terra An Hưng, Hà Đông, HN - phiếu: THN251185 - easymartE06 - phiếu ngày : 21/10/2025</t>
  </si>
  <si>
    <t>ĐÃ KIỂM TRA - Hàng trả -easymartE06- EASYMART The Terra An Hưng, Hà Đông, HN - phiếu: THN251476 - Phiếu ngày (18/11/2025)</t>
  </si>
  <si>
    <t>Hàng trả - EASYMART - CÔNG TY CỔ PHẦN THƯƠNG MẠI VÀ DỊCH VỤ EASYMART - xteasymart - Phiếu ngày (26/11/2025)</t>
  </si>
  <si>
    <t>ĐÃ KIỂM TRA - HÀNG TRẢ - Easymart Mipec Rubik 360 - easymartE05 - phiếu : THN251135</t>
  </si>
  <si>
    <t>xtgtgl</t>
  </si>
  <si>
    <t>HN/HTTHN251211</t>
  </si>
  <si>
    <t>HN/HTTHN251320</t>
  </si>
  <si>
    <t>Hàng trả - GTGL - CÔNG TY TNHH GTGL VIỆT NAM - xtgtgl - Phiếu ngày (18/11/2025)</t>
  </si>
  <si>
    <t>ĐÃ KIỂM TRA - HÀNG TRẢ - CÔNG TY TNHH GTGL VIỆT NAM / Easymart 47 Nguyễn Tuân - gtgl0002 - Phiếu: THN251211</t>
  </si>
  <si>
    <t>ĐÃ KIỂM TRA - HÀNG TRẢ - CÔNG TY TNHH GTGL VIỆT NAM / Easymart 47 Nguyễn Tuân - gtgl0002 - Phiếu: THN251320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</si>
</sst>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3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10"/>
      <color rgb="FF000000"/>
      <name val="Times New Roman"/>
      <family val="1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Times New Roman"/>
      <family val="1"/>
    </font>
    <font>
      <b/>
      <sz val="15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11"/>
      <color rgb="FF081B3A"/>
      <name val="Segoe UI"/>
      <family val="2"/>
    </font>
    <font>
      <sz val="9"/>
      <color theme="1"/>
      <name val="Microsoft Sans Serif"/>
      <family val="2"/>
    </font>
    <font>
      <sz val="11"/>
      <color rgb="FFFF0000"/>
      <name val="Calibri"/>
      <family val="2"/>
      <scheme val="minor"/>
    </font>
    <font>
      <sz val="9"/>
      <name val="Microsoft Sans Serif"/>
      <family val="2"/>
    </font>
    <font>
      <sz val="8"/>
      <color rgb="FFFF0000"/>
      <name val="Microsoft Sans Serif"/>
      <family val="2"/>
    </font>
    <font>
      <sz val="9"/>
      <color rgb="FFFF0000"/>
      <name val="Microsoft Sans Serif"/>
      <family val="2"/>
    </font>
    <font>
      <sz val="8"/>
      <color theme="1"/>
      <name val="Microsoft Sans Serif"/>
      <family val="2"/>
    </font>
    <font>
      <sz val="11"/>
      <color theme="1"/>
      <name val="Times New Roman"/>
      <family val="1"/>
    </font>
    <font>
      <sz val="11"/>
      <color rgb="FF000000"/>
      <name val="Aptos Narrow"/>
      <family val="2"/>
    </font>
    <font>
      <sz val="8"/>
      <color rgb="FF008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7">
    <xf numFmtId="0" fontId="0" fillId="0" borderId="0"/>
    <xf numFmtId="43" fontId="22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1" fillId="0" borderId="0"/>
  </cellStyleXfs>
  <cellXfs count="106">
    <xf numFmtId="0" fontId="0" fillId="0" borderId="0" xfId="0"/>
    <xf numFmtId="0" fontId="8" fillId="0" borderId="0" xfId="0" applyFont="1"/>
    <xf numFmtId="38" fontId="0" fillId="0" borderId="0" xfId="0" applyNumberFormat="1"/>
    <xf numFmtId="38" fontId="9" fillId="0" borderId="0" xfId="0" applyNumberFormat="1" applyFont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8" fontId="11" fillId="2" borderId="0" xfId="0" applyNumberFormat="1" applyFont="1" applyFill="1"/>
    <xf numFmtId="38" fontId="9" fillId="0" borderId="1" xfId="0" applyNumberFormat="1" applyFont="1" applyBorder="1" applyAlignment="1">
      <alignment horizontal="right" vertical="center" wrapText="1"/>
    </xf>
    <xf numFmtId="38" fontId="10" fillId="0" borderId="1" xfId="0" applyNumberFormat="1" applyFont="1" applyBorder="1" applyAlignment="1">
      <alignment horizontal="center" vertical="center" wrapText="1"/>
    </xf>
    <xf numFmtId="38" fontId="10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/>
    </xf>
    <xf numFmtId="38" fontId="9" fillId="3" borderId="0" xfId="0" applyNumberFormat="1" applyFont="1" applyFill="1" applyAlignment="1">
      <alignment horizontal="right" vertical="center" wrapText="1"/>
    </xf>
    <xf numFmtId="164" fontId="0" fillId="0" borderId="0" xfId="1" applyNumberFormat="1" applyFont="1"/>
    <xf numFmtId="0" fontId="14" fillId="0" borderId="0" xfId="0" applyFont="1"/>
    <xf numFmtId="0" fontId="15" fillId="0" borderId="0" xfId="0" applyFont="1"/>
    <xf numFmtId="14" fontId="17" fillId="0" borderId="0" xfId="0" applyNumberFormat="1" applyFont="1" applyAlignment="1">
      <alignment horizontal="center"/>
    </xf>
    <xf numFmtId="14" fontId="18" fillId="4" borderId="1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9" fillId="0" borderId="0" xfId="0" applyNumberFormat="1" applyFont="1" applyAlignment="1">
      <alignment horizontal="center"/>
    </xf>
    <xf numFmtId="0" fontId="20" fillId="0" borderId="1" xfId="0" applyFont="1" applyBorder="1" applyAlignment="1">
      <alignment horizontal="left"/>
    </xf>
    <xf numFmtId="164" fontId="20" fillId="0" borderId="2" xfId="1" applyNumberFormat="1" applyFont="1" applyBorder="1" applyAlignment="1">
      <alignment horizontal="center"/>
    </xf>
    <xf numFmtId="164" fontId="19" fillId="0" borderId="1" xfId="1" applyNumberFormat="1" applyFont="1" applyBorder="1" applyAlignment="1">
      <alignment horizontal="center"/>
    </xf>
    <xf numFmtId="164" fontId="19" fillId="0" borderId="1" xfId="1" applyNumberFormat="1" applyFont="1" applyBorder="1"/>
    <xf numFmtId="164" fontId="20" fillId="0" borderId="1" xfId="1" applyNumberFormat="1" applyFont="1" applyBorder="1"/>
    <xf numFmtId="3" fontId="15" fillId="0" borderId="0" xfId="0" applyNumberFormat="1" applyFont="1"/>
    <xf numFmtId="1" fontId="21" fillId="0" borderId="1" xfId="0" applyNumberFormat="1" applyFont="1" applyBorder="1" applyAlignment="1">
      <alignment horizontal="center"/>
    </xf>
    <xf numFmtId="164" fontId="19" fillId="0" borderId="2" xfId="1" applyNumberFormat="1" applyFont="1" applyBorder="1" applyAlignment="1">
      <alignment horizontal="center"/>
    </xf>
    <xf numFmtId="164" fontId="19" fillId="0" borderId="2" xfId="1" applyNumberFormat="1" applyFont="1" applyFill="1" applyBorder="1" applyAlignment="1">
      <alignment horizontal="center"/>
    </xf>
    <xf numFmtId="164" fontId="15" fillId="0" borderId="0" xfId="1" applyNumberFormat="1" applyFont="1"/>
    <xf numFmtId="164" fontId="21" fillId="2" borderId="1" xfId="0" applyNumberFormat="1" applyFont="1" applyFill="1" applyBorder="1" applyAlignment="1">
      <alignment vertical="center"/>
    </xf>
    <xf numFmtId="164" fontId="15" fillId="0" borderId="0" xfId="0" applyNumberFormat="1" applyFont="1"/>
    <xf numFmtId="14" fontId="21" fillId="2" borderId="1" xfId="0" quotePrefix="1" applyNumberFormat="1" applyFont="1" applyFill="1" applyBorder="1" applyAlignment="1">
      <alignment horizontal="center" vertical="center"/>
    </xf>
    <xf numFmtId="164" fontId="0" fillId="0" borderId="0" xfId="0" applyNumberFormat="1"/>
    <xf numFmtId="0" fontId="12" fillId="0" borderId="3" xfId="2" applyFont="1" applyBorder="1" applyAlignment="1">
      <alignment horizontal="left" vertical="center"/>
    </xf>
    <xf numFmtId="38" fontId="12" fillId="0" borderId="3" xfId="2" applyNumberFormat="1" applyFont="1" applyBorder="1" applyAlignment="1">
      <alignment horizontal="right" vertical="center"/>
    </xf>
    <xf numFmtId="38" fontId="12" fillId="2" borderId="3" xfId="2" applyNumberFormat="1" applyFont="1" applyFill="1" applyBorder="1" applyAlignment="1">
      <alignment horizontal="right" vertical="center"/>
    </xf>
    <xf numFmtId="165" fontId="0" fillId="0" borderId="0" xfId="0" applyNumberFormat="1"/>
    <xf numFmtId="43" fontId="0" fillId="0" borderId="0" xfId="0" applyNumberFormat="1"/>
    <xf numFmtId="38" fontId="12" fillId="0" borderId="3" xfId="3" applyNumberFormat="1" applyFont="1" applyBorder="1" applyAlignment="1">
      <alignment horizontal="right" vertical="center"/>
    </xf>
    <xf numFmtId="38" fontId="23" fillId="0" borderId="3" xfId="4" applyNumberFormat="1" applyFont="1" applyBorder="1" applyAlignment="1">
      <alignment horizontal="right" vertical="center"/>
    </xf>
    <xf numFmtId="38" fontId="12" fillId="0" borderId="3" xfId="0" applyNumberFormat="1" applyFont="1" applyBorder="1" applyAlignment="1">
      <alignment horizontal="right" vertical="center"/>
    </xf>
    <xf numFmtId="164" fontId="15" fillId="2" borderId="0" xfId="0" applyNumberFormat="1" applyFont="1" applyFill="1"/>
    <xf numFmtId="0" fontId="15" fillId="2" borderId="0" xfId="0" applyFont="1" applyFill="1"/>
    <xf numFmtId="0" fontId="24" fillId="0" borderId="0" xfId="0" applyFont="1"/>
    <xf numFmtId="0" fontId="3" fillId="0" borderId="0" xfId="0" applyFont="1"/>
    <xf numFmtId="164" fontId="3" fillId="0" borderId="0" xfId="1" applyNumberFormat="1" applyFont="1"/>
    <xf numFmtId="164" fontId="25" fillId="0" borderId="1" xfId="1" applyNumberFormat="1" applyFont="1" applyBorder="1"/>
    <xf numFmtId="0" fontId="2" fillId="0" borderId="0" xfId="0" applyFont="1"/>
    <xf numFmtId="164" fontId="26" fillId="0" borderId="0" xfId="1" applyNumberFormat="1" applyFont="1"/>
    <xf numFmtId="3" fontId="0" fillId="0" borderId="0" xfId="0" applyNumberFormat="1"/>
    <xf numFmtId="0" fontId="0" fillId="2" borderId="0" xfId="0" applyFill="1"/>
    <xf numFmtId="0" fontId="23" fillId="0" borderId="1" xfId="0" applyFont="1" applyBorder="1" applyAlignment="1">
      <alignment horizontal="left" vertical="center"/>
    </xf>
    <xf numFmtId="38" fontId="23" fillId="0" borderId="1" xfId="0" applyNumberFormat="1" applyFont="1" applyBorder="1" applyAlignment="1">
      <alignment horizontal="right" vertical="center"/>
    </xf>
    <xf numFmtId="38" fontId="27" fillId="0" borderId="1" xfId="0" applyNumberFormat="1" applyFont="1" applyBorder="1" applyAlignment="1">
      <alignment horizontal="right" vertical="center"/>
    </xf>
    <xf numFmtId="38" fontId="15" fillId="0" borderId="1" xfId="0" applyNumberFormat="1" applyFont="1" applyBorder="1"/>
    <xf numFmtId="0" fontId="28" fillId="0" borderId="1" xfId="0" applyFont="1" applyBorder="1" applyAlignment="1">
      <alignment horizontal="left" vertical="center"/>
    </xf>
    <xf numFmtId="38" fontId="28" fillId="0" borderId="1" xfId="0" applyNumberFormat="1" applyFont="1" applyBorder="1" applyAlignment="1">
      <alignment horizontal="right" vertical="center"/>
    </xf>
    <xf numFmtId="0" fontId="23" fillId="0" borderId="3" xfId="0" applyFont="1" applyBorder="1" applyAlignment="1">
      <alignment horizontal="left" vertical="center"/>
    </xf>
    <xf numFmtId="14" fontId="23" fillId="0" borderId="3" xfId="0" applyNumberFormat="1" applyFont="1" applyBorder="1" applyAlignment="1">
      <alignment horizontal="center" vertical="center"/>
    </xf>
    <xf numFmtId="0" fontId="23" fillId="5" borderId="3" xfId="0" applyFont="1" applyFill="1" applyBorder="1" applyAlignment="1">
      <alignment horizontal="left" vertical="center"/>
    </xf>
    <xf numFmtId="14" fontId="23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26" fillId="5" borderId="1" xfId="0" applyFont="1" applyFill="1" applyBorder="1"/>
    <xf numFmtId="0" fontId="29" fillId="5" borderId="1" xfId="0" applyFont="1" applyFill="1" applyBorder="1" applyAlignment="1">
      <alignment horizontal="left" vertical="center"/>
    </xf>
    <xf numFmtId="0" fontId="0" fillId="5" borderId="1" xfId="0" quotePrefix="1" applyFill="1" applyBorder="1"/>
    <xf numFmtId="14" fontId="23" fillId="5" borderId="3" xfId="0" applyNumberFormat="1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8" fillId="5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left" vertical="center"/>
    </xf>
    <xf numFmtId="14" fontId="23" fillId="0" borderId="1" xfId="6" applyNumberFormat="1" applyFont="1" applyBorder="1" applyAlignment="1">
      <alignment horizontal="center" vertical="center"/>
    </xf>
    <xf numFmtId="0" fontId="0" fillId="0" borderId="1" xfId="0" quotePrefix="1" applyBorder="1"/>
    <xf numFmtId="164" fontId="27" fillId="0" borderId="1" xfId="1" applyNumberFormat="1" applyFont="1" applyFill="1" applyBorder="1"/>
    <xf numFmtId="38" fontId="25" fillId="0" borderId="1" xfId="0" applyNumberFormat="1" applyFont="1" applyBorder="1"/>
    <xf numFmtId="38" fontId="23" fillId="0" borderId="3" xfId="0" applyNumberFormat="1" applyFont="1" applyBorder="1" applyAlignment="1">
      <alignment horizontal="right" vertical="center"/>
    </xf>
    <xf numFmtId="38" fontId="0" fillId="0" borderId="1" xfId="0" applyNumberFormat="1" applyBorder="1"/>
    <xf numFmtId="0" fontId="25" fillId="0" borderId="1" xfId="0" applyFont="1" applyBorder="1"/>
    <xf numFmtId="38" fontId="27" fillId="5" borderId="1" xfId="0" applyNumberFormat="1" applyFont="1" applyFill="1" applyBorder="1" applyAlignment="1">
      <alignment horizontal="right" vertical="center"/>
    </xf>
    <xf numFmtId="38" fontId="23" fillId="5" borderId="1" xfId="0" applyNumberFormat="1" applyFont="1" applyFill="1" applyBorder="1" applyAlignment="1">
      <alignment horizontal="right" vertical="center"/>
    </xf>
    <xf numFmtId="164" fontId="29" fillId="5" borderId="1" xfId="1" applyNumberFormat="1" applyFont="1" applyFill="1" applyBorder="1"/>
    <xf numFmtId="38" fontId="25" fillId="5" borderId="1" xfId="0" applyNumberFormat="1" applyFont="1" applyFill="1" applyBorder="1"/>
    <xf numFmtId="38" fontId="23" fillId="5" borderId="3" xfId="0" applyNumberFormat="1" applyFont="1" applyFill="1" applyBorder="1" applyAlignment="1">
      <alignment horizontal="right" vertical="center"/>
    </xf>
    <xf numFmtId="38" fontId="0" fillId="5" borderId="1" xfId="0" applyNumberFormat="1" applyFill="1" applyBorder="1"/>
    <xf numFmtId="0" fontId="25" fillId="5" borderId="1" xfId="0" applyFont="1" applyFill="1" applyBorder="1"/>
    <xf numFmtId="164" fontId="27" fillId="5" borderId="1" xfId="1" applyNumberFormat="1" applyFont="1" applyFill="1" applyBorder="1"/>
    <xf numFmtId="38" fontId="28" fillId="5" borderId="1" xfId="0" applyNumberFormat="1" applyFont="1" applyFill="1" applyBorder="1" applyAlignment="1">
      <alignment horizontal="right" vertical="center"/>
    </xf>
    <xf numFmtId="38" fontId="23" fillId="5" borderId="0" xfId="0" applyNumberFormat="1" applyFont="1" applyFill="1" applyAlignment="1">
      <alignment horizontal="right" vertical="center"/>
    </xf>
    <xf numFmtId="38" fontId="23" fillId="0" borderId="0" xfId="0" applyNumberFormat="1" applyFont="1" applyAlignment="1">
      <alignment horizontal="right" vertical="center"/>
    </xf>
    <xf numFmtId="0" fontId="26" fillId="0" borderId="1" xfId="0" applyFont="1" applyBorder="1"/>
    <xf numFmtId="38" fontId="30" fillId="0" borderId="1" xfId="0" applyNumberFormat="1" applyFont="1" applyBorder="1" applyAlignment="1">
      <alignment horizontal="right" vertical="center"/>
    </xf>
    <xf numFmtId="38" fontId="29" fillId="5" borderId="1" xfId="0" applyNumberFormat="1" applyFont="1" applyFill="1" applyBorder="1" applyAlignment="1">
      <alignment horizontal="right" vertical="center"/>
    </xf>
    <xf numFmtId="0" fontId="23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4" fontId="31" fillId="0" borderId="1" xfId="1" applyNumberFormat="1" applyFont="1" applyBorder="1" applyAlignment="1">
      <alignment wrapText="1"/>
    </xf>
    <xf numFmtId="3" fontId="32" fillId="0" borderId="0" xfId="0" applyNumberFormat="1" applyFont="1"/>
    <xf numFmtId="14" fontId="16" fillId="0" borderId="0" xfId="0" applyNumberFormat="1" applyFont="1" applyAlignment="1">
      <alignment horizontal="center"/>
    </xf>
    <xf numFmtId="0" fontId="12" fillId="0" borderId="3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14" fontId="12" fillId="0" borderId="3" xfId="0" applyNumberFormat="1" applyFont="1" applyBorder="1" applyAlignment="1">
      <alignment horizontal="center" vertical="center"/>
    </xf>
    <xf numFmtId="14" fontId="33" fillId="0" borderId="3" xfId="0" applyNumberFormat="1" applyFont="1" applyBorder="1" applyAlignment="1">
      <alignment horizontal="center" vertical="center"/>
    </xf>
    <xf numFmtId="38" fontId="33" fillId="0" borderId="3" xfId="0" applyNumberFormat="1" applyFont="1" applyBorder="1" applyAlignment="1">
      <alignment horizontal="right" vertical="center"/>
    </xf>
  </cellXfs>
  <cellStyles count="7">
    <cellStyle name="Comma" xfId="1" builtinId="3"/>
    <cellStyle name="Normal" xfId="0" builtinId="0"/>
    <cellStyle name="Normal 2" xfId="2" xr:uid="{D7013D4B-F80C-4EC3-8F7E-20E20DFE153D}"/>
    <cellStyle name="Normal 2 2" xfId="6" xr:uid="{5D21F5E1-42E1-43D9-BD70-9B0CA4915A72}"/>
    <cellStyle name="Normal 3" xfId="3" xr:uid="{00F0C406-02CD-4CBE-B711-8770646F4BCE}"/>
    <cellStyle name="Normal 4" xfId="4" xr:uid="{09532020-FE72-473B-A5E2-181BDE802D8D}"/>
    <cellStyle name="Normal 5" xfId="5" xr:uid="{1D2042A8-298D-445B-97BB-E9D2982FBB01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8"/>
  <sheetViews>
    <sheetView topLeftCell="A4" workbookViewId="0">
      <selection activeCell="F14" sqref="F14"/>
    </sheetView>
  </sheetViews>
  <sheetFormatPr defaultColWidth="9" defaultRowHeight="15"/>
  <cols>
    <col min="1" max="1" width="5.42578125" customWidth="1"/>
    <col min="2" max="2" width="26.5703125" customWidth="1"/>
    <col min="3" max="3" width="21" customWidth="1"/>
    <col min="4" max="4" width="19.7109375" customWidth="1"/>
    <col min="5" max="5" width="21" customWidth="1"/>
    <col min="6" max="8" width="28.42578125" customWidth="1"/>
    <col min="9" max="9" width="13" customWidth="1"/>
    <col min="10" max="10" width="20.85546875" customWidth="1"/>
    <col min="11" max="11" width="24.140625" customWidth="1"/>
  </cols>
  <sheetData>
    <row r="2" spans="1:11" ht="19.5">
      <c r="B2" s="100" t="s">
        <v>0</v>
      </c>
      <c r="C2" s="100"/>
      <c r="D2" s="100"/>
      <c r="E2" s="100"/>
      <c r="F2" s="100"/>
      <c r="G2" s="100"/>
      <c r="H2" s="100"/>
    </row>
    <row r="3" spans="1:11" s="16" customFormat="1" ht="19.5">
      <c r="A3" s="18"/>
      <c r="B3" s="18"/>
      <c r="C3" s="18" t="s">
        <v>1</v>
      </c>
      <c r="D3" s="18" t="s">
        <v>2</v>
      </c>
      <c r="E3" s="18" t="s">
        <v>3</v>
      </c>
      <c r="F3" s="18" t="s">
        <v>4</v>
      </c>
      <c r="G3" s="18"/>
      <c r="H3" s="18"/>
    </row>
    <row r="4" spans="1:11" ht="35.65" customHeight="1">
      <c r="B4" s="19" t="s">
        <v>5</v>
      </c>
      <c r="C4" s="20" t="s">
        <v>6</v>
      </c>
      <c r="D4" s="21" t="s">
        <v>7</v>
      </c>
      <c r="E4" s="21" t="s">
        <v>8</v>
      </c>
      <c r="F4" s="21" t="s">
        <v>9</v>
      </c>
      <c r="G4" s="21" t="s">
        <v>438</v>
      </c>
      <c r="H4" s="21" t="s">
        <v>10</v>
      </c>
      <c r="I4" s="22"/>
      <c r="J4" s="22"/>
    </row>
    <row r="5" spans="1:11" s="17" customFormat="1" ht="24.75" customHeight="1">
      <c r="A5" s="23"/>
      <c r="B5" s="24" t="s">
        <v>11</v>
      </c>
      <c r="C5" s="25">
        <f>'Chi tiết'!O3</f>
        <v>1525344</v>
      </c>
      <c r="D5" s="26"/>
      <c r="E5" s="27"/>
      <c r="F5" s="27"/>
      <c r="G5" s="27"/>
      <c r="H5" s="28">
        <v>1525344</v>
      </c>
      <c r="I5" s="29"/>
      <c r="J5" s="29"/>
    </row>
    <row r="6" spans="1:11" s="17" customFormat="1" ht="24.75" customHeight="1">
      <c r="B6" s="30">
        <v>1</v>
      </c>
      <c r="C6" s="31">
        <f>SUMIFS('Chi tiết'!$O:$O,'Chi tiết'!$B:$B,'Tổng hợp '!$B6,'Chi tiết'!$A:$A,"BH")</f>
        <v>19421357</v>
      </c>
      <c r="D6" s="31">
        <f>SUMIFS('Chi tiết'!$O:$O,'Chi tiết'!$B:$B,'Tổng hợp '!$B6,'Chi tiết'!$A:$A,"TRA")</f>
        <v>-2862799</v>
      </c>
      <c r="E6" s="31">
        <f>SUMIFS('Chi tiết'!$O:$O,'Chi tiết'!$B:$B,'Tổng hợp '!$B6,'Chi tiết'!$A:$A,"GT")</f>
        <v>-331171.16000000003</v>
      </c>
      <c r="F6" s="31">
        <f>SUMIFS('Chi tiết'!$O:$O,'Chi tiết'!$B:$B,'Tổng hợp '!$B6,'Chi tiết'!$A:$A,"TT")</f>
        <v>0</v>
      </c>
      <c r="G6" s="31">
        <f>SUM(C6:E6)</f>
        <v>16227386.84</v>
      </c>
      <c r="H6" s="31">
        <f t="shared" ref="H6:H17" si="0">H5+SUM(C6:F6)</f>
        <v>17752730.84</v>
      </c>
      <c r="I6" s="29"/>
      <c r="J6" s="29"/>
    </row>
    <row r="7" spans="1:11" s="17" customFormat="1" ht="24.75" customHeight="1">
      <c r="B7" s="30">
        <v>2</v>
      </c>
      <c r="C7" s="31">
        <f>SUMIFS('Chi tiết'!$O:$O,'Chi tiết'!B:B,'Tổng hợp '!$B7,'Chi tiết'!$A:$A,"BH")</f>
        <v>10071844</v>
      </c>
      <c r="D7" s="31">
        <f>SUMIFS('Chi tiết'!$O:$O,'Chi tiết'!$B:$B,'Tổng hợp '!$B7,'Chi tiết'!$A:$A,"TRA")</f>
        <v>-1478190</v>
      </c>
      <c r="E7" s="31">
        <f>SUMIFS('Chi tiết'!$O:$O,'Chi tiết'!$B:$B,'Tổng hợp '!$B7,'Chi tiết'!$A:$A,"GT")</f>
        <v>-171873.08000000002</v>
      </c>
      <c r="F7" s="31">
        <f>SUMIFS('Chi tiết'!$O:$O,'Chi tiết'!$B:$B,'Tổng hợp '!$B7,'Chi tiết'!$A:$A,"TT")</f>
        <v>0</v>
      </c>
      <c r="G7" s="31">
        <f t="shared" ref="G7:G15" si="1">SUM(C7:E7)</f>
        <v>8421780.9199999999</v>
      </c>
      <c r="H7" s="31">
        <f t="shared" si="0"/>
        <v>26174511.759999998</v>
      </c>
      <c r="I7" s="29"/>
      <c r="J7" s="29"/>
    </row>
    <row r="8" spans="1:11" s="17" customFormat="1" ht="24.75" customHeight="1">
      <c r="B8" s="30">
        <v>3</v>
      </c>
      <c r="C8" s="32">
        <f>SUMIFS('Chi tiết'!$O:$O,'Chi tiết'!B:B,'Tổng hợp '!$B8,'Chi tiết'!$A:$A,"BH")</f>
        <v>11625159</v>
      </c>
      <c r="D8" s="32">
        <f>SUMIFS('Chi tiết'!$O:$O,'Chi tiết'!$B:$B,'Tổng hợp '!$B8,'Chi tiết'!$A:$A,"TRA")</f>
        <v>-1731362</v>
      </c>
      <c r="E8" s="32">
        <f>SUMIFS('Chi tiết'!$O:$O,'Chi tiết'!$B:$B,'Tổng hợp '!$B8,'Chi tiết'!$A:$A,"GT")</f>
        <v>-197874.12</v>
      </c>
      <c r="F8" s="32">
        <f>SUMIFS('Chi tiết'!$O:$O,'Chi tiết'!$B:$B,'Tổng hợp '!$B8,'Chi tiết'!$A:$A,"TT")</f>
        <v>-26899921</v>
      </c>
      <c r="G8" s="31">
        <f t="shared" si="1"/>
        <v>9695922.8800000008</v>
      </c>
      <c r="H8" s="31">
        <f t="shared" si="0"/>
        <v>8970513.6400000006</v>
      </c>
      <c r="I8" s="29"/>
      <c r="J8" s="29"/>
    </row>
    <row r="9" spans="1:11" s="17" customFormat="1" ht="24.75" customHeight="1">
      <c r="B9" s="30">
        <v>4</v>
      </c>
      <c r="C9" s="32">
        <f>SUMIFS('Chi tiết'!$O:$O,'Chi tiết'!B:B,'Tổng hợp '!$B9,'Chi tiết'!$A:$A,"BH")</f>
        <v>12796209</v>
      </c>
      <c r="D9" s="32">
        <f>SUMIFS('Chi tiết'!$O:$O,'Chi tiết'!$B:$B,'Tổng hợp '!$B9,'Chi tiết'!$A:$A,"TRA")</f>
        <v>-716809</v>
      </c>
      <c r="E9" s="32">
        <f>SUMIFS('Chi tiết'!$O:$O,'Chi tiết'!$B:$B,'Tổng hợp '!$B9,'Chi tiết'!$A:$A,"GT")</f>
        <v>-241588</v>
      </c>
      <c r="F9" s="32">
        <f>SUMIFS('Chi tiết'!$O:$O,'Chi tiết'!$B:$B,'Tổng hợp '!$B9,'Chi tiết'!$A:$A,"TT")</f>
        <v>-9945930</v>
      </c>
      <c r="G9" s="31">
        <f t="shared" si="1"/>
        <v>11837812</v>
      </c>
      <c r="H9" s="32">
        <f t="shared" si="0"/>
        <v>10862395.640000001</v>
      </c>
      <c r="I9" s="29"/>
      <c r="J9" s="29"/>
    </row>
    <row r="10" spans="1:11" s="17" customFormat="1" ht="24.75" customHeight="1">
      <c r="B10" s="30">
        <v>5</v>
      </c>
      <c r="C10" s="32">
        <f>SUMIFS('Chi tiết'!$O:$O,'Chi tiết'!B:B,'Tổng hợp '!$B10,'Chi tiết'!$A:$A,"BH")</f>
        <v>13891693</v>
      </c>
      <c r="D10" s="32">
        <f>SUMIFS('Chi tiết'!$O:$O,'Chi tiết'!$B:$B,'Tổng hợp '!$B10,'Chi tiết'!$A:$A,"TRA")</f>
        <v>-230291</v>
      </c>
      <c r="E10" s="32">
        <f>SUMIFS('Chi tiết'!$O:$O,'Chi tiết'!$B:$B,'Tổng hợp '!$B10,'Chi tiết'!$A:$A,"GT")</f>
        <v>-273228.03999999998</v>
      </c>
      <c r="F10" s="32">
        <f>SUMIFS('Chi tiết'!$O:$O,'Chi tiết'!$B:$B,'Tổng hợp '!$B10,'Chi tiết'!$A:$A,"TT")</f>
        <v>-11587800</v>
      </c>
      <c r="G10" s="31">
        <f t="shared" si="1"/>
        <v>13388173.960000001</v>
      </c>
      <c r="H10" s="31">
        <f t="shared" si="0"/>
        <v>12662769.600000001</v>
      </c>
      <c r="I10" s="29"/>
      <c r="J10" s="29"/>
      <c r="K10" s="29"/>
    </row>
    <row r="11" spans="1:11" s="17" customFormat="1" ht="24.75" customHeight="1">
      <c r="B11" s="30">
        <v>6</v>
      </c>
      <c r="C11" s="32">
        <f>SUMIFS('Chi tiết'!$O:$O,'Chi tiết'!B:B,'Tổng hợp '!$B11,'Chi tiết'!$A:$A,"BH")</f>
        <v>11581570</v>
      </c>
      <c r="D11" s="32">
        <f>SUMIFS('Chi tiết'!$O:$O,'Chi tiết'!$B:$B,'Tổng hợp '!$B11,'Chi tiết'!$A:$A,"TRA")</f>
        <v>-612989</v>
      </c>
      <c r="E11" s="32">
        <f>SUMIFS('Chi tiết'!$O:$O,'Chi tiết'!$B:$B,'Tổng hợp '!$B11,'Chi tiết'!$A:$A,"GT")</f>
        <v>-219371.62</v>
      </c>
      <c r="F11" s="32">
        <f>SUMIFS('Chi tiết'!$O:$O,'Chi tiết'!$B:$B,'Tổng hợp '!$B11,'Chi tiết'!$A:$A,"TT")</f>
        <v>-13388176</v>
      </c>
      <c r="G11" s="31">
        <f t="shared" si="1"/>
        <v>10749209.380000001</v>
      </c>
      <c r="H11" s="31">
        <f t="shared" si="0"/>
        <v>10023802.980000002</v>
      </c>
      <c r="I11" s="29"/>
      <c r="J11" s="29"/>
    </row>
    <row r="12" spans="1:11" s="17" customFormat="1" ht="24.75" customHeight="1">
      <c r="B12" s="30">
        <v>7</v>
      </c>
      <c r="C12" s="32">
        <f>SUMIFS('Chi tiết'!$O:$O,'Chi tiết'!B:B,'Tổng hợp '!$B12,'Chi tiết'!$A:$A,"BH")</f>
        <v>20055316</v>
      </c>
      <c r="D12" s="32">
        <f>SUMIFS('Chi tiết'!$O:$O,'Chi tiết'!$B:$B,'Tổng hợp '!$B12,'Chi tiết'!$A:$A,"TRA")</f>
        <v>-1334734</v>
      </c>
      <c r="E12" s="32">
        <f>SUMIFS('Chi tiết'!$O:$O,'Chi tiết'!$B:$B,'Tổng hợp '!$B12,'Chi tiết'!$A:$A,"GT")</f>
        <v>-374411.64</v>
      </c>
      <c r="F12" s="32">
        <f>SUMIFS('Chi tiết'!$O:$O,'Chi tiết'!$B:$B,'Tổng hợp '!$B12,'Chi tiết'!$A:$A,"TT")</f>
        <v>-10749210</v>
      </c>
      <c r="G12" s="31">
        <f t="shared" si="1"/>
        <v>18346170.359999999</v>
      </c>
      <c r="H12" s="31">
        <f t="shared" si="0"/>
        <v>17620763.340000004</v>
      </c>
      <c r="I12" s="33"/>
      <c r="J12" s="35"/>
    </row>
    <row r="13" spans="1:11" s="17" customFormat="1" ht="24.75" customHeight="1">
      <c r="B13" s="30">
        <v>8</v>
      </c>
      <c r="C13" s="32">
        <f>SUMIFS('Chi tiết'!$O:$O,'Chi tiết'!B:B,'Tổng hợp '!$B13,'Chi tiết'!$A:$A,"BH")</f>
        <v>15398457</v>
      </c>
      <c r="D13" s="32">
        <f>SUMIFS('Chi tiết'!$O:$O,'Chi tiết'!$B:$B,'Tổng hợp '!$B13,'Chi tiết'!$A:$A,"TRA")</f>
        <v>-932102</v>
      </c>
      <c r="E13" s="32">
        <f>SUMIFS('Chi tiết'!$O:$O,'Chi tiết'!$B:$B,'Tổng hợp '!$B13,'Chi tiết'!$A:$A,"GT")</f>
        <v>-289290.16000000003</v>
      </c>
      <c r="F13" s="32">
        <f>SUMIFS('Chi tiết'!$O:$O,'Chi tiết'!$B:$B,'Tổng hợp '!$B13,'Chi tiết'!$A:$A,"TT")</f>
        <v>-18346165</v>
      </c>
      <c r="G13" s="31">
        <f t="shared" si="1"/>
        <v>14177064.84</v>
      </c>
      <c r="H13" s="31">
        <f t="shared" si="0"/>
        <v>13451663.180000003</v>
      </c>
      <c r="I13" s="99">
        <v>10119712</v>
      </c>
      <c r="J13" s="29">
        <v>4055507</v>
      </c>
    </row>
    <row r="14" spans="1:11" s="17" customFormat="1" ht="24.75" customHeight="1">
      <c r="B14" s="30">
        <v>9</v>
      </c>
      <c r="C14" s="32">
        <f>SUMIFS('Chi tiết'!$O:$O,'Chi tiết'!B:B,'Tổng hợp '!$B14,'Chi tiết'!$A:$A,"BH")</f>
        <v>17548071</v>
      </c>
      <c r="D14" s="32">
        <f>SUMIFS('Chi tiết'!$O:$O,'Chi tiết'!$B:$B,'Tổng hợp '!$B14,'Chi tiết'!$A:$A,"TRA")</f>
        <v>-1954470</v>
      </c>
      <c r="E14" s="32">
        <f>SUMIFS('Chi tiết'!$O:$O,'Chi tiết'!$B:$B,'Tổng hợp '!$B14,'Chi tiết'!$A:$A,"GT")</f>
        <v>-308744.86</v>
      </c>
      <c r="F14" s="32">
        <f>SUMIFS('Chi tiết'!$O:$O,'Chi tiết'!$B:$B,'Tổng hợp '!$B14,'Chi tiết'!$A:$A,"TT")</f>
        <v>-14175219</v>
      </c>
      <c r="G14" s="31">
        <f t="shared" si="1"/>
        <v>15284856.140000001</v>
      </c>
      <c r="H14" s="31">
        <f t="shared" si="0"/>
        <v>14561300.320000004</v>
      </c>
    </row>
    <row r="15" spans="1:11" s="17" customFormat="1" ht="24.75" customHeight="1">
      <c r="B15" s="30">
        <v>10</v>
      </c>
      <c r="C15" s="32">
        <f>SUMIFS('Chi tiết'!$O:$O,'Chi tiết'!B:B,'Tổng hợp '!$B15,'Chi tiết'!$A:$A,"BH")</f>
        <v>25172699</v>
      </c>
      <c r="D15" s="32">
        <f>SUMIFS('Chi tiết'!$O:$O,'Chi tiết'!$B:$B,'Tổng hợp '!$B15,'Chi tiết'!$A:$A,"TRA")</f>
        <v>0</v>
      </c>
      <c r="E15" s="32">
        <f>SUMIFS('Chi tiết'!$O:$O,'Chi tiết'!$B:$B,'Tổng hợp '!$B15,'Chi tiết'!$A:$A,"GT")</f>
        <v>-480336.26</v>
      </c>
      <c r="F15" s="32">
        <f>SUMIFS('Chi tiết'!$O:$O,'Chi tiết'!$B:$B,'Tổng hợp '!$B15,'Chi tiết'!$A:$A,"TT")</f>
        <v>0</v>
      </c>
      <c r="G15" s="31">
        <f t="shared" si="1"/>
        <v>24692362.739999998</v>
      </c>
      <c r="H15" s="31">
        <f t="shared" si="0"/>
        <v>39253663.060000002</v>
      </c>
    </row>
    <row r="16" spans="1:11" s="17" customFormat="1" ht="24.75" customHeight="1">
      <c r="B16" s="30">
        <v>11</v>
      </c>
      <c r="C16" s="32">
        <f>SUMIFS('Chi tiết'!$O:$O,'Chi tiết'!B:B,'Tổng hợp '!$B16,'Chi tiết'!$A:$A,"BH")</f>
        <v>0</v>
      </c>
      <c r="D16" s="32">
        <f>SUMIFS('Chi tiết'!$O:$O,'Chi tiết'!$B:$B,'Tổng hợp '!$B16,'Chi tiết'!$A:$A,"TRA")</f>
        <v>0</v>
      </c>
      <c r="E16" s="32">
        <f>SUMIFS('Chi tiết'!$O:$O,'Chi tiết'!$B:$B,'Tổng hợp '!$B16,'Chi tiết'!$A:$A,"GT")</f>
        <v>0</v>
      </c>
      <c r="F16" s="32">
        <f>SUMIFS('Chi tiết'!$O:$O,'Chi tiết'!$B:$B,'Tổng hợp '!$B16,'Chi tiết'!$A:$A,"TT")</f>
        <v>0</v>
      </c>
      <c r="G16" s="31">
        <f t="shared" ref="G16" si="2">SUM(C16:F16)</f>
        <v>0</v>
      </c>
      <c r="H16" s="31">
        <f t="shared" si="0"/>
        <v>39253663.060000002</v>
      </c>
    </row>
    <row r="17" spans="2:11" s="17" customFormat="1" ht="24.75" customHeight="1">
      <c r="B17" s="30">
        <v>12</v>
      </c>
      <c r="C17" s="31">
        <f>SUMIFS('Chi tiết'!$O:$O,'Chi tiết'!B:B,'Tổng hợp '!$B17,'Chi tiết'!$A:$A,"BH")</f>
        <v>0</v>
      </c>
      <c r="D17" s="31">
        <f>SUMIFS('Chi tiết'!$O:$O,'Chi tiết'!$B:$B,'Tổng hợp '!$B17,'Chi tiết'!$A:$A,"TRA")</f>
        <v>0</v>
      </c>
      <c r="E17" s="31">
        <f>SUMIFS('Chi tiết'!$O:$O,'Chi tiết'!$B:$B,'Tổng hợp '!$B17,'Chi tiết'!$A:$A,"GT")</f>
        <v>0</v>
      </c>
      <c r="F17" s="31">
        <f>SUMIFS('Chi tiết'!$O:$O,'Chi tiết'!$B:$B,'Tổng hợp '!$B17,'Chi tiết'!$A:$A,"TT")</f>
        <v>0</v>
      </c>
      <c r="G17" s="31"/>
      <c r="H17" s="31">
        <f t="shared" si="0"/>
        <v>39253663.060000002</v>
      </c>
    </row>
    <row r="18" spans="2:11" s="17" customFormat="1" ht="24.75" customHeight="1">
      <c r="B18" s="36" t="s">
        <v>12</v>
      </c>
      <c r="C18" s="34">
        <f>SUM(C6:C17)</f>
        <v>157562375</v>
      </c>
      <c r="D18" s="34">
        <f t="shared" ref="D18:F18" si="3">SUM(D6:D17)</f>
        <v>-11853746</v>
      </c>
      <c r="E18" s="34">
        <f t="shared" si="3"/>
        <v>-2887888.9400000004</v>
      </c>
      <c r="F18" s="34">
        <f t="shared" si="3"/>
        <v>-105092421</v>
      </c>
      <c r="G18" s="34"/>
      <c r="H18" s="34">
        <f>H5+SUM(C18:F18)</f>
        <v>39253663.060000002</v>
      </c>
      <c r="J18" s="46"/>
      <c r="K18" s="47" t="s">
        <v>26</v>
      </c>
    </row>
    <row r="19" spans="2:11">
      <c r="H19" s="41">
        <f>+H18-J18</f>
        <v>39253663.060000002</v>
      </c>
      <c r="I19" s="37"/>
      <c r="J19" s="37"/>
    </row>
    <row r="20" spans="2:11">
      <c r="H20" s="41"/>
    </row>
    <row r="21" spans="2:11">
      <c r="F21" s="37"/>
      <c r="G21" s="37"/>
      <c r="H21" s="37"/>
    </row>
    <row r="22" spans="2:11">
      <c r="H22" s="42"/>
    </row>
    <row r="23" spans="2:11">
      <c r="F23">
        <f>65*6</f>
        <v>390</v>
      </c>
    </row>
    <row r="24" spans="2:11">
      <c r="H24" s="42"/>
    </row>
    <row r="35" spans="6:11">
      <c r="I35" s="49" t="s">
        <v>37</v>
      </c>
      <c r="J35" s="49" t="s">
        <v>38</v>
      </c>
      <c r="K35" s="49" t="s">
        <v>39</v>
      </c>
    </row>
    <row r="36" spans="6:11" ht="16.5">
      <c r="F36" s="48" t="s">
        <v>28</v>
      </c>
      <c r="G36" s="48"/>
      <c r="I36" s="15">
        <v>1709245</v>
      </c>
      <c r="J36" s="15">
        <v>1709245</v>
      </c>
      <c r="K36" s="49" t="s">
        <v>40</v>
      </c>
    </row>
    <row r="37" spans="6:11">
      <c r="F37" s="49" t="s">
        <v>29</v>
      </c>
      <c r="G37" s="49"/>
      <c r="I37" s="15">
        <v>1037121</v>
      </c>
      <c r="J37" s="50">
        <v>1261318</v>
      </c>
      <c r="K37" s="52"/>
    </row>
    <row r="38" spans="6:11">
      <c r="F38" s="49" t="s">
        <v>30</v>
      </c>
      <c r="G38" s="49"/>
      <c r="I38" s="15">
        <v>308668</v>
      </c>
      <c r="J38" s="15">
        <v>926678</v>
      </c>
      <c r="K38" s="49" t="s">
        <v>41</v>
      </c>
    </row>
    <row r="39" spans="6:11">
      <c r="F39" s="49" t="s">
        <v>35</v>
      </c>
      <c r="G39" s="49"/>
      <c r="I39" s="15">
        <v>-926676</v>
      </c>
      <c r="J39" s="15">
        <v>-617919</v>
      </c>
      <c r="K39" s="49" t="s">
        <v>41</v>
      </c>
    </row>
    <row r="40" spans="6:11">
      <c r="F40" s="49" t="s">
        <v>36</v>
      </c>
      <c r="G40" s="49"/>
      <c r="I40" s="15">
        <v>1330574</v>
      </c>
      <c r="J40" s="53">
        <v>1330984</v>
      </c>
      <c r="K40" s="49" t="s">
        <v>41</v>
      </c>
    </row>
    <row r="41" spans="6:11">
      <c r="F41" s="49" t="s">
        <v>31</v>
      </c>
      <c r="G41" s="49"/>
      <c r="I41" s="15">
        <v>791462</v>
      </c>
      <c r="J41" s="51">
        <v>1015704</v>
      </c>
      <c r="K41" s="52"/>
    </row>
    <row r="42" spans="6:11">
      <c r="F42" s="49" t="s">
        <v>32</v>
      </c>
      <c r="G42" s="49"/>
      <c r="I42" s="15">
        <v>1112696</v>
      </c>
      <c r="J42" s="50" t="s">
        <v>34</v>
      </c>
      <c r="K42" s="49" t="s">
        <v>42</v>
      </c>
    </row>
    <row r="43" spans="6:11">
      <c r="F43" s="49" t="s">
        <v>33</v>
      </c>
      <c r="G43" s="49"/>
      <c r="I43" s="15">
        <v>862038</v>
      </c>
      <c r="J43" s="50" t="s">
        <v>34</v>
      </c>
      <c r="K43" s="49" t="s">
        <v>42</v>
      </c>
    </row>
    <row r="48" spans="6:11">
      <c r="K48" s="37"/>
    </row>
  </sheetData>
  <mergeCells count="1">
    <mergeCell ref="B2:H2"/>
  </mergeCells>
  <conditionalFormatting sqref="B18">
    <cfRule type="duplicateValues" dxfId="0" priority="1"/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Q204"/>
  <sheetViews>
    <sheetView zoomScale="85" zoomScaleNormal="85" workbookViewId="0">
      <pane xSplit="6" ySplit="3" topLeftCell="G4" activePane="bottomRight" state="frozen"/>
      <selection pane="topRight"/>
      <selection pane="bottomLeft"/>
      <selection pane="bottomRight" activeCell="A204" sqref="A204:XFD204"/>
    </sheetView>
  </sheetViews>
  <sheetFormatPr defaultColWidth="9.140625" defaultRowHeight="15"/>
  <cols>
    <col min="1" max="1" width="6.140625" customWidth="1"/>
    <col min="2" max="3" width="8.85546875" customWidth="1"/>
    <col min="4" max="4" width="18.7109375" customWidth="1"/>
    <col min="7" max="7" width="8.7109375" customWidth="1"/>
    <col min="8" max="8" width="36.7109375" hidden="1" customWidth="1"/>
    <col min="9" max="9" width="11" hidden="1" customWidth="1"/>
    <col min="10" max="10" width="16.5703125" hidden="1" customWidth="1"/>
    <col min="11" max="11" width="23" customWidth="1"/>
    <col min="12" max="12" width="16.85546875" style="2" customWidth="1"/>
    <col min="13" max="14" width="13.7109375" style="2" customWidth="1"/>
    <col min="15" max="15" width="14.7109375" style="2" customWidth="1"/>
    <col min="16" max="16" width="10.7109375" style="3" customWidth="1"/>
    <col min="17" max="17" width="12.7109375" customWidth="1"/>
  </cols>
  <sheetData>
    <row r="1" spans="1:16" ht="24" customHeight="1">
      <c r="O1" s="9">
        <f>SUBTOTAL(9,O3:O31144)</f>
        <v>-1362544.9400000004</v>
      </c>
      <c r="P1" s="10"/>
    </row>
    <row r="2" spans="1:16" ht="30" customHeight="1">
      <c r="A2" s="4" t="s">
        <v>13</v>
      </c>
      <c r="B2" s="4"/>
      <c r="C2" s="4"/>
      <c r="D2" s="4" t="s">
        <v>437</v>
      </c>
      <c r="E2" s="4" t="s">
        <v>14</v>
      </c>
      <c r="F2" s="4"/>
      <c r="G2" s="4" t="s">
        <v>15</v>
      </c>
      <c r="H2" s="4" t="s">
        <v>16</v>
      </c>
      <c r="I2" s="4" t="s">
        <v>17</v>
      </c>
      <c r="J2" s="4" t="s">
        <v>18</v>
      </c>
      <c r="K2" s="4" t="s">
        <v>19</v>
      </c>
      <c r="L2" s="11" t="s">
        <v>20</v>
      </c>
      <c r="M2" s="11" t="s">
        <v>21</v>
      </c>
      <c r="N2" s="11" t="s">
        <v>43</v>
      </c>
      <c r="O2" s="11" t="s">
        <v>22</v>
      </c>
      <c r="P2" s="10"/>
    </row>
    <row r="3" spans="1:16" ht="22.5" customHeight="1">
      <c r="A3" s="5"/>
      <c r="B3" s="5"/>
      <c r="C3" s="5"/>
      <c r="D3" s="6"/>
      <c r="E3" s="7"/>
      <c r="F3" s="7"/>
      <c r="G3" s="7"/>
      <c r="H3" s="7"/>
      <c r="I3" s="7"/>
      <c r="J3" s="7" t="s">
        <v>23</v>
      </c>
      <c r="K3" s="7"/>
      <c r="L3" s="10"/>
      <c r="M3" s="10"/>
      <c r="N3" s="10"/>
      <c r="O3" s="12">
        <v>1525344</v>
      </c>
      <c r="P3" s="10" t="s">
        <v>27</v>
      </c>
    </row>
    <row r="4" spans="1:16" ht="25.5" hidden="1">
      <c r="A4" s="5" t="s">
        <v>1</v>
      </c>
      <c r="B4" s="5">
        <f>MONTH(C4)</f>
        <v>1</v>
      </c>
      <c r="C4" s="63">
        <v>45659</v>
      </c>
      <c r="D4" s="62" t="s">
        <v>45</v>
      </c>
      <c r="E4" s="63">
        <v>45659</v>
      </c>
      <c r="F4" s="6" t="s">
        <v>46</v>
      </c>
      <c r="G4" s="62" t="s">
        <v>44</v>
      </c>
      <c r="H4" s="6" t="s">
        <v>47</v>
      </c>
      <c r="I4" s="8"/>
      <c r="J4" s="8" t="s">
        <v>24</v>
      </c>
      <c r="K4" s="6" t="s">
        <v>47</v>
      </c>
      <c r="L4" s="6">
        <v>2306388</v>
      </c>
      <c r="M4" s="58">
        <v>184511</v>
      </c>
      <c r="N4" s="58">
        <v>0</v>
      </c>
      <c r="O4" s="57">
        <v>2490899</v>
      </c>
      <c r="P4" s="10"/>
    </row>
    <row r="5" spans="1:16" hidden="1">
      <c r="A5" s="5" t="s">
        <v>1</v>
      </c>
      <c r="B5" s="5">
        <f t="shared" ref="B5:B66" si="0">MONTH(C5)</f>
        <v>1</v>
      </c>
      <c r="C5" s="63">
        <v>45659</v>
      </c>
      <c r="D5" s="62" t="s">
        <v>48</v>
      </c>
      <c r="E5" s="63">
        <v>45659</v>
      </c>
      <c r="F5" s="6" t="s">
        <v>49</v>
      </c>
      <c r="G5" s="62" t="s">
        <v>44</v>
      </c>
      <c r="H5" s="6" t="s">
        <v>50</v>
      </c>
      <c r="I5" s="8"/>
      <c r="J5" s="8"/>
      <c r="K5" s="6" t="s">
        <v>50</v>
      </c>
      <c r="L5" s="6">
        <v>693203</v>
      </c>
      <c r="M5" s="58">
        <v>55456</v>
      </c>
      <c r="N5" s="58">
        <v>0</v>
      </c>
      <c r="O5" s="57">
        <v>748659</v>
      </c>
      <c r="P5" s="10"/>
    </row>
    <row r="6" spans="1:16" hidden="1">
      <c r="A6" s="5" t="s">
        <v>1</v>
      </c>
      <c r="B6" s="5">
        <f t="shared" si="0"/>
        <v>1</v>
      </c>
      <c r="C6" s="63">
        <v>45665</v>
      </c>
      <c r="D6" s="62" t="s">
        <v>53</v>
      </c>
      <c r="E6" s="63">
        <v>45665</v>
      </c>
      <c r="F6" s="6" t="s">
        <v>54</v>
      </c>
      <c r="G6" s="62" t="s">
        <v>44</v>
      </c>
      <c r="H6" s="6" t="s">
        <v>50</v>
      </c>
      <c r="I6" s="8"/>
      <c r="J6" s="8"/>
      <c r="K6" s="6" t="s">
        <v>50</v>
      </c>
      <c r="L6" s="6">
        <v>1505690</v>
      </c>
      <c r="M6" s="58">
        <v>120455</v>
      </c>
      <c r="N6" s="58">
        <v>0</v>
      </c>
      <c r="O6" s="57">
        <v>1626145</v>
      </c>
      <c r="P6" s="10"/>
    </row>
    <row r="7" spans="1:16" hidden="1">
      <c r="A7" s="5" t="s">
        <v>1</v>
      </c>
      <c r="B7" s="5">
        <f t="shared" si="0"/>
        <v>1</v>
      </c>
      <c r="C7" s="63">
        <v>45665</v>
      </c>
      <c r="D7" s="62" t="s">
        <v>55</v>
      </c>
      <c r="E7" s="63">
        <v>45665</v>
      </c>
      <c r="F7" s="6" t="s">
        <v>56</v>
      </c>
      <c r="G7" s="62" t="s">
        <v>44</v>
      </c>
      <c r="H7" s="6" t="s">
        <v>47</v>
      </c>
      <c r="I7" s="8"/>
      <c r="J7" s="8"/>
      <c r="K7" s="6" t="s">
        <v>47</v>
      </c>
      <c r="L7" s="6">
        <v>971800</v>
      </c>
      <c r="M7" s="58">
        <v>77744</v>
      </c>
      <c r="N7" s="58">
        <v>0</v>
      </c>
      <c r="O7" s="57">
        <v>1049544</v>
      </c>
      <c r="P7" s="10"/>
    </row>
    <row r="8" spans="1:16" hidden="1">
      <c r="A8" s="5" t="s">
        <v>1</v>
      </c>
      <c r="B8" s="5">
        <f t="shared" si="0"/>
        <v>1</v>
      </c>
      <c r="C8" s="63">
        <v>45674</v>
      </c>
      <c r="D8" s="62" t="s">
        <v>57</v>
      </c>
      <c r="E8" s="63">
        <v>45674</v>
      </c>
      <c r="F8" s="6" t="s">
        <v>58</v>
      </c>
      <c r="G8" s="62" t="s">
        <v>44</v>
      </c>
      <c r="H8" s="6" t="s">
        <v>59</v>
      </c>
      <c r="I8" s="8"/>
      <c r="J8" s="8"/>
      <c r="K8" s="6" t="s">
        <v>59</v>
      </c>
      <c r="L8" s="6">
        <v>507735</v>
      </c>
      <c r="M8" s="58">
        <v>40619</v>
      </c>
      <c r="N8" s="58">
        <v>0</v>
      </c>
      <c r="O8" s="57">
        <v>548354</v>
      </c>
      <c r="P8" s="10"/>
    </row>
    <row r="9" spans="1:16" hidden="1">
      <c r="A9" s="5" t="s">
        <v>1</v>
      </c>
      <c r="B9" s="5">
        <f t="shared" si="0"/>
        <v>1</v>
      </c>
      <c r="C9" s="63">
        <v>45674</v>
      </c>
      <c r="D9" s="62" t="s">
        <v>60</v>
      </c>
      <c r="E9" s="63">
        <v>45674</v>
      </c>
      <c r="F9" s="6" t="s">
        <v>61</v>
      </c>
      <c r="G9" s="62" t="s">
        <v>44</v>
      </c>
      <c r="H9" s="6" t="s">
        <v>47</v>
      </c>
      <c r="I9" s="8"/>
      <c r="J9" s="8"/>
      <c r="K9" s="6" t="s">
        <v>47</v>
      </c>
      <c r="L9" s="6">
        <v>3688715</v>
      </c>
      <c r="M9" s="58">
        <v>295097</v>
      </c>
      <c r="N9" s="58">
        <v>0</v>
      </c>
      <c r="O9" s="57">
        <v>3983812</v>
      </c>
      <c r="P9" s="10"/>
    </row>
    <row r="10" spans="1:16" hidden="1">
      <c r="A10" s="5" t="s">
        <v>1</v>
      </c>
      <c r="B10" s="5">
        <f t="shared" si="0"/>
        <v>1</v>
      </c>
      <c r="C10" s="63">
        <v>45674</v>
      </c>
      <c r="D10" s="62" t="s">
        <v>62</v>
      </c>
      <c r="E10" s="63">
        <v>45674</v>
      </c>
      <c r="F10" s="6" t="s">
        <v>63</v>
      </c>
      <c r="G10" s="62" t="s">
        <v>44</v>
      </c>
      <c r="H10" s="6" t="s">
        <v>50</v>
      </c>
      <c r="I10" s="8"/>
      <c r="J10" s="8"/>
      <c r="K10" s="6" t="s">
        <v>50</v>
      </c>
      <c r="L10" s="6">
        <v>1558707</v>
      </c>
      <c r="M10" s="58">
        <v>124697</v>
      </c>
      <c r="N10" s="58">
        <v>0</v>
      </c>
      <c r="O10" s="57">
        <v>1683404</v>
      </c>
      <c r="P10" s="10"/>
    </row>
    <row r="11" spans="1:16" hidden="1">
      <c r="A11" s="5" t="s">
        <v>1</v>
      </c>
      <c r="B11" s="5">
        <f t="shared" si="0"/>
        <v>2</v>
      </c>
      <c r="C11" s="63">
        <v>45693</v>
      </c>
      <c r="D11" s="62" t="s">
        <v>69</v>
      </c>
      <c r="E11" s="63">
        <v>45693</v>
      </c>
      <c r="F11" s="6" t="s">
        <v>70</v>
      </c>
      <c r="G11" s="62" t="s">
        <v>44</v>
      </c>
      <c r="H11" s="6" t="s">
        <v>47</v>
      </c>
      <c r="I11" s="8"/>
      <c r="J11" s="8"/>
      <c r="K11" s="6" t="s">
        <v>47</v>
      </c>
      <c r="L11" s="6">
        <v>1815220</v>
      </c>
      <c r="M11" s="58">
        <v>145218</v>
      </c>
      <c r="N11" s="58">
        <v>0</v>
      </c>
      <c r="O11" s="57">
        <v>1960438</v>
      </c>
      <c r="P11" s="10"/>
    </row>
    <row r="12" spans="1:16" hidden="1">
      <c r="A12" s="5" t="s">
        <v>1</v>
      </c>
      <c r="B12" s="5">
        <f t="shared" si="0"/>
        <v>2</v>
      </c>
      <c r="C12" s="63">
        <v>45709</v>
      </c>
      <c r="D12" s="62" t="s">
        <v>73</v>
      </c>
      <c r="E12" s="63">
        <v>45709</v>
      </c>
      <c r="F12" s="6" t="s">
        <v>74</v>
      </c>
      <c r="G12" s="62" t="s">
        <v>44</v>
      </c>
      <c r="H12" s="6" t="s">
        <v>47</v>
      </c>
      <c r="I12" s="8"/>
      <c r="J12" s="8"/>
      <c r="K12" s="6" t="s">
        <v>47</v>
      </c>
      <c r="L12" s="6">
        <v>1512448</v>
      </c>
      <c r="M12" s="58">
        <v>120996</v>
      </c>
      <c r="N12" s="58">
        <v>0</v>
      </c>
      <c r="O12" s="57">
        <v>1633444</v>
      </c>
      <c r="P12" s="10"/>
    </row>
    <row r="13" spans="1:16" hidden="1">
      <c r="A13" s="5" t="s">
        <v>1</v>
      </c>
      <c r="B13" s="5">
        <f t="shared" si="0"/>
        <v>2</v>
      </c>
      <c r="C13" s="63">
        <v>45714</v>
      </c>
      <c r="D13" s="62" t="s">
        <v>75</v>
      </c>
      <c r="E13" s="63">
        <v>45714</v>
      </c>
      <c r="F13" s="6" t="s">
        <v>76</v>
      </c>
      <c r="G13" s="62" t="s">
        <v>44</v>
      </c>
      <c r="H13" s="6" t="s">
        <v>47</v>
      </c>
      <c r="I13" s="8"/>
      <c r="J13" s="8"/>
      <c r="K13" s="6" t="s">
        <v>47</v>
      </c>
      <c r="L13" s="6">
        <v>1261615</v>
      </c>
      <c r="M13" s="58">
        <v>100929</v>
      </c>
      <c r="N13" s="58">
        <v>0</v>
      </c>
      <c r="O13" s="57">
        <v>1362544</v>
      </c>
      <c r="P13" s="10"/>
    </row>
    <row r="14" spans="1:16" hidden="1">
      <c r="A14" s="5" t="s">
        <v>1</v>
      </c>
      <c r="B14" s="5">
        <f t="shared" si="0"/>
        <v>2</v>
      </c>
      <c r="C14" s="63">
        <v>45714</v>
      </c>
      <c r="D14" s="62" t="s">
        <v>77</v>
      </c>
      <c r="E14" s="63">
        <v>45714</v>
      </c>
      <c r="F14" s="6" t="s">
        <v>78</v>
      </c>
      <c r="G14" s="62" t="s">
        <v>44</v>
      </c>
      <c r="H14" s="6" t="s">
        <v>50</v>
      </c>
      <c r="I14" s="8"/>
      <c r="J14" s="8"/>
      <c r="K14" s="6" t="s">
        <v>50</v>
      </c>
      <c r="L14" s="6">
        <v>1458820</v>
      </c>
      <c r="M14" s="58">
        <v>116706</v>
      </c>
      <c r="N14" s="58">
        <v>0</v>
      </c>
      <c r="O14" s="57">
        <v>1575526</v>
      </c>
      <c r="P14" s="10"/>
    </row>
    <row r="15" spans="1:16" hidden="1">
      <c r="A15" s="5" t="s">
        <v>1</v>
      </c>
      <c r="B15" s="5">
        <f t="shared" si="0"/>
        <v>3</v>
      </c>
      <c r="C15" s="63">
        <v>45728</v>
      </c>
      <c r="D15" s="62" t="s">
        <v>85</v>
      </c>
      <c r="E15" s="63">
        <v>45728</v>
      </c>
      <c r="F15" s="6" t="s">
        <v>86</v>
      </c>
      <c r="G15" s="62" t="s">
        <v>44</v>
      </c>
      <c r="H15" s="6" t="s">
        <v>50</v>
      </c>
      <c r="I15" s="8"/>
      <c r="J15" s="8"/>
      <c r="K15" s="6" t="s">
        <v>50</v>
      </c>
      <c r="L15" s="6">
        <v>929670</v>
      </c>
      <c r="M15" s="58">
        <v>74374</v>
      </c>
      <c r="N15" s="58">
        <v>0</v>
      </c>
      <c r="O15" s="57">
        <v>1004044</v>
      </c>
      <c r="P15" s="10"/>
    </row>
    <row r="16" spans="1:16" hidden="1">
      <c r="A16" s="5" t="s">
        <v>1</v>
      </c>
      <c r="B16" s="5">
        <f t="shared" si="0"/>
        <v>3</v>
      </c>
      <c r="C16" s="63">
        <v>45728</v>
      </c>
      <c r="D16" s="62" t="s">
        <v>87</v>
      </c>
      <c r="E16" s="63">
        <v>45728</v>
      </c>
      <c r="F16" s="6" t="s">
        <v>88</v>
      </c>
      <c r="G16" s="62" t="s">
        <v>44</v>
      </c>
      <c r="H16" s="6" t="s">
        <v>47</v>
      </c>
      <c r="I16" s="8"/>
      <c r="J16" s="8"/>
      <c r="K16" s="6" t="s">
        <v>47</v>
      </c>
      <c r="L16" s="6">
        <v>2082080</v>
      </c>
      <c r="M16" s="58">
        <v>166566</v>
      </c>
      <c r="N16" s="58">
        <v>0</v>
      </c>
      <c r="O16" s="57">
        <v>2248646</v>
      </c>
      <c r="P16" s="10"/>
    </row>
    <row r="17" spans="1:16" hidden="1">
      <c r="A17" s="5" t="s">
        <v>1</v>
      </c>
      <c r="B17" s="5">
        <f t="shared" si="0"/>
        <v>3</v>
      </c>
      <c r="C17" s="63">
        <v>45728</v>
      </c>
      <c r="D17" s="62" t="s">
        <v>89</v>
      </c>
      <c r="E17" s="63">
        <v>45728</v>
      </c>
      <c r="F17" s="6" t="s">
        <v>90</v>
      </c>
      <c r="G17" s="62" t="s">
        <v>44</v>
      </c>
      <c r="H17" s="6" t="s">
        <v>59</v>
      </c>
      <c r="I17" s="8"/>
      <c r="J17" s="8"/>
      <c r="K17" s="6" t="s">
        <v>59</v>
      </c>
      <c r="L17" s="6">
        <v>1729610</v>
      </c>
      <c r="M17" s="58">
        <v>138369</v>
      </c>
      <c r="N17" s="58">
        <v>0</v>
      </c>
      <c r="O17" s="57">
        <v>1867979</v>
      </c>
      <c r="P17" s="10"/>
    </row>
    <row r="18" spans="1:16" hidden="1">
      <c r="A18" s="5" t="s">
        <v>1</v>
      </c>
      <c r="B18" s="5">
        <f t="shared" si="0"/>
        <v>3</v>
      </c>
      <c r="C18" s="63">
        <v>45735</v>
      </c>
      <c r="D18" s="62" t="s">
        <v>91</v>
      </c>
      <c r="E18" s="63">
        <v>45735</v>
      </c>
      <c r="F18" s="6" t="s">
        <v>92</v>
      </c>
      <c r="G18" s="62" t="s">
        <v>44</v>
      </c>
      <c r="H18" s="6" t="s">
        <v>93</v>
      </c>
      <c r="I18" s="8"/>
      <c r="J18" s="8"/>
      <c r="K18" s="6" t="s">
        <v>93</v>
      </c>
      <c r="L18" s="6">
        <v>1970485</v>
      </c>
      <c r="M18" s="58">
        <v>141875</v>
      </c>
      <c r="N18" s="58">
        <v>197049</v>
      </c>
      <c r="O18" s="57">
        <v>1915311</v>
      </c>
      <c r="P18" s="10"/>
    </row>
    <row r="19" spans="1:16" hidden="1">
      <c r="A19" s="5" t="s">
        <v>1</v>
      </c>
      <c r="B19" s="5">
        <f t="shared" si="0"/>
        <v>3</v>
      </c>
      <c r="C19" s="63">
        <v>45745</v>
      </c>
      <c r="D19" s="62" t="s">
        <v>99</v>
      </c>
      <c r="E19" s="63">
        <v>45745</v>
      </c>
      <c r="F19" s="6" t="s">
        <v>100</v>
      </c>
      <c r="G19" s="62" t="s">
        <v>44</v>
      </c>
      <c r="H19" s="6" t="s">
        <v>47</v>
      </c>
      <c r="I19" s="8"/>
      <c r="J19" s="8"/>
      <c r="K19" s="6" t="s">
        <v>47</v>
      </c>
      <c r="L19" s="6">
        <v>1789875</v>
      </c>
      <c r="M19" s="58">
        <v>143190</v>
      </c>
      <c r="N19" s="58">
        <v>0</v>
      </c>
      <c r="O19" s="57">
        <v>1933065</v>
      </c>
      <c r="P19" s="10"/>
    </row>
    <row r="20" spans="1:16" hidden="1">
      <c r="A20" s="5" t="s">
        <v>1</v>
      </c>
      <c r="B20" s="5">
        <f t="shared" si="0"/>
        <v>3</v>
      </c>
      <c r="C20" s="63">
        <v>45745</v>
      </c>
      <c r="D20" s="62" t="s">
        <v>101</v>
      </c>
      <c r="E20" s="63">
        <v>45745</v>
      </c>
      <c r="F20" s="6" t="s">
        <v>102</v>
      </c>
      <c r="G20" s="62" t="s">
        <v>44</v>
      </c>
      <c r="H20" s="6" t="s">
        <v>50</v>
      </c>
      <c r="I20" s="8"/>
      <c r="J20" s="8"/>
      <c r="K20" s="6" t="s">
        <v>50</v>
      </c>
      <c r="L20" s="6">
        <v>1836105</v>
      </c>
      <c r="M20" s="58">
        <v>146888</v>
      </c>
      <c r="N20" s="58">
        <v>0</v>
      </c>
      <c r="O20" s="57">
        <v>1982993</v>
      </c>
      <c r="P20" s="10"/>
    </row>
    <row r="21" spans="1:16" hidden="1">
      <c r="A21" s="5" t="s">
        <v>1</v>
      </c>
      <c r="B21" s="5">
        <f t="shared" si="0"/>
        <v>4</v>
      </c>
      <c r="C21" s="63">
        <v>45748</v>
      </c>
      <c r="D21" s="62" t="s">
        <v>103</v>
      </c>
      <c r="E21" s="63">
        <v>45748</v>
      </c>
      <c r="F21" s="6" t="s">
        <v>104</v>
      </c>
      <c r="G21" s="62" t="s">
        <v>44</v>
      </c>
      <c r="H21" s="6" t="s">
        <v>59</v>
      </c>
      <c r="I21" s="8"/>
      <c r="J21" s="8"/>
      <c r="K21" s="6" t="s">
        <v>59</v>
      </c>
      <c r="L21" s="6">
        <v>593345</v>
      </c>
      <c r="M21" s="58">
        <v>47468</v>
      </c>
      <c r="N21" s="58">
        <v>0</v>
      </c>
      <c r="O21" s="57">
        <v>640813</v>
      </c>
      <c r="P21" s="10"/>
    </row>
    <row r="22" spans="1:16" hidden="1">
      <c r="A22" s="5" t="s">
        <v>1</v>
      </c>
      <c r="B22" s="5">
        <f t="shared" si="0"/>
        <v>4</v>
      </c>
      <c r="C22" s="63">
        <v>45756</v>
      </c>
      <c r="D22" s="62" t="s">
        <v>106</v>
      </c>
      <c r="E22" s="63">
        <v>45756</v>
      </c>
      <c r="F22" s="6" t="s">
        <v>107</v>
      </c>
      <c r="G22" s="62" t="s">
        <v>44</v>
      </c>
      <c r="H22" s="6" t="s">
        <v>59</v>
      </c>
      <c r="I22" s="8"/>
      <c r="J22" s="8"/>
      <c r="K22" s="6" t="s">
        <v>59</v>
      </c>
      <c r="L22" s="6">
        <v>929670</v>
      </c>
      <c r="M22" s="58">
        <v>74374</v>
      </c>
      <c r="N22" s="58">
        <v>0</v>
      </c>
      <c r="O22" s="57">
        <v>1004044</v>
      </c>
      <c r="P22" s="10"/>
    </row>
    <row r="23" spans="1:16" hidden="1">
      <c r="A23" s="5" t="s">
        <v>1</v>
      </c>
      <c r="B23" s="5">
        <f t="shared" si="0"/>
        <v>4</v>
      </c>
      <c r="C23" s="63">
        <v>45756</v>
      </c>
      <c r="D23" s="62" t="s">
        <v>108</v>
      </c>
      <c r="E23" s="63">
        <v>45756</v>
      </c>
      <c r="F23" s="6" t="s">
        <v>109</v>
      </c>
      <c r="G23" s="62" t="s">
        <v>44</v>
      </c>
      <c r="H23" s="6" t="s">
        <v>47</v>
      </c>
      <c r="I23" s="8"/>
      <c r="J23" s="8"/>
      <c r="K23" s="6" t="s">
        <v>47</v>
      </c>
      <c r="L23" s="6">
        <v>1176844</v>
      </c>
      <c r="M23" s="58">
        <v>94148</v>
      </c>
      <c r="N23" s="58">
        <v>0</v>
      </c>
      <c r="O23" s="57">
        <v>1270992</v>
      </c>
      <c r="P23" s="10"/>
    </row>
    <row r="24" spans="1:16" hidden="1">
      <c r="A24" s="5" t="s">
        <v>1</v>
      </c>
      <c r="B24" s="5">
        <f t="shared" si="0"/>
        <v>4</v>
      </c>
      <c r="C24" s="63">
        <v>45756</v>
      </c>
      <c r="D24" s="62" t="s">
        <v>110</v>
      </c>
      <c r="E24" s="63">
        <v>45756</v>
      </c>
      <c r="F24" s="6" t="s">
        <v>111</v>
      </c>
      <c r="G24" s="62" t="s">
        <v>44</v>
      </c>
      <c r="H24" s="6" t="s">
        <v>112</v>
      </c>
      <c r="I24" s="8"/>
      <c r="J24" s="8"/>
      <c r="K24" s="6" t="s">
        <v>112</v>
      </c>
      <c r="L24" s="6">
        <v>1347225</v>
      </c>
      <c r="M24" s="58">
        <v>107778</v>
      </c>
      <c r="N24" s="58">
        <v>0</v>
      </c>
      <c r="O24" s="57">
        <v>1455003</v>
      </c>
      <c r="P24" s="10"/>
    </row>
    <row r="25" spans="1:16" hidden="1">
      <c r="A25" s="5" t="s">
        <v>1</v>
      </c>
      <c r="B25" s="5">
        <f t="shared" si="0"/>
        <v>4</v>
      </c>
      <c r="C25" s="63">
        <v>45757</v>
      </c>
      <c r="D25" s="62" t="s">
        <v>113</v>
      </c>
      <c r="E25" s="63">
        <v>45757</v>
      </c>
      <c r="F25" s="6" t="s">
        <v>114</v>
      </c>
      <c r="G25" s="62" t="s">
        <v>44</v>
      </c>
      <c r="H25" s="6" t="s">
        <v>50</v>
      </c>
      <c r="I25" s="8"/>
      <c r="J25" s="8"/>
      <c r="K25" s="6" t="s">
        <v>50</v>
      </c>
      <c r="L25" s="6">
        <v>352470</v>
      </c>
      <c r="M25" s="58">
        <v>28198</v>
      </c>
      <c r="N25" s="58">
        <v>0</v>
      </c>
      <c r="O25" s="57">
        <v>380668</v>
      </c>
      <c r="P25" s="10"/>
    </row>
    <row r="26" spans="1:16" hidden="1">
      <c r="A26" s="5" t="s">
        <v>1</v>
      </c>
      <c r="B26" s="5">
        <f t="shared" si="0"/>
        <v>4</v>
      </c>
      <c r="C26" s="63">
        <v>45763</v>
      </c>
      <c r="D26" s="62" t="s">
        <v>115</v>
      </c>
      <c r="E26" s="63">
        <v>45763</v>
      </c>
      <c r="F26" s="6" t="s">
        <v>116</v>
      </c>
      <c r="G26" s="62" t="s">
        <v>44</v>
      </c>
      <c r="H26" s="6" t="s">
        <v>112</v>
      </c>
      <c r="I26" s="8"/>
      <c r="J26" s="8"/>
      <c r="K26" s="6" t="s">
        <v>112</v>
      </c>
      <c r="L26" s="6">
        <v>266860</v>
      </c>
      <c r="M26" s="58">
        <v>21349</v>
      </c>
      <c r="N26" s="58">
        <v>0</v>
      </c>
      <c r="O26" s="57">
        <v>288209</v>
      </c>
      <c r="P26" s="10"/>
    </row>
    <row r="27" spans="1:16" hidden="1">
      <c r="A27" s="5" t="s">
        <v>1</v>
      </c>
      <c r="B27" s="5">
        <f t="shared" si="0"/>
        <v>4</v>
      </c>
      <c r="C27" s="63">
        <v>45763</v>
      </c>
      <c r="D27" s="62" t="s">
        <v>117</v>
      </c>
      <c r="E27" s="63">
        <v>45763</v>
      </c>
      <c r="F27" s="6" t="s">
        <v>118</v>
      </c>
      <c r="G27" s="62" t="s">
        <v>44</v>
      </c>
      <c r="H27" s="6" t="s">
        <v>47</v>
      </c>
      <c r="I27" s="8"/>
      <c r="J27" s="8"/>
      <c r="K27" s="6" t="s">
        <v>47</v>
      </c>
      <c r="L27" s="6">
        <v>784752</v>
      </c>
      <c r="M27" s="58">
        <v>62780</v>
      </c>
      <c r="N27" s="58">
        <v>0</v>
      </c>
      <c r="O27" s="57">
        <v>847532</v>
      </c>
      <c r="P27" s="10"/>
    </row>
    <row r="28" spans="1:16" hidden="1">
      <c r="A28" s="5" t="s">
        <v>1</v>
      </c>
      <c r="B28" s="5">
        <f t="shared" si="0"/>
        <v>4</v>
      </c>
      <c r="C28" s="63">
        <v>45763</v>
      </c>
      <c r="D28" s="62" t="s">
        <v>119</v>
      </c>
      <c r="E28" s="63">
        <v>45763</v>
      </c>
      <c r="F28" s="6" t="s">
        <v>120</v>
      </c>
      <c r="G28" s="62" t="s">
        <v>44</v>
      </c>
      <c r="H28" s="6" t="s">
        <v>59</v>
      </c>
      <c r="I28" s="8"/>
      <c r="J28" s="8"/>
      <c r="K28" s="6" t="s">
        <v>59</v>
      </c>
      <c r="L28" s="6">
        <v>533080</v>
      </c>
      <c r="M28" s="58">
        <v>42646</v>
      </c>
      <c r="N28" s="58">
        <v>0</v>
      </c>
      <c r="O28" s="57">
        <v>575726</v>
      </c>
      <c r="P28" s="10"/>
    </row>
    <row r="29" spans="1:16" hidden="1">
      <c r="A29" s="5" t="s">
        <v>1</v>
      </c>
      <c r="B29" s="5">
        <f t="shared" si="0"/>
        <v>4</v>
      </c>
      <c r="C29" s="63">
        <v>45763</v>
      </c>
      <c r="D29" s="62" t="s">
        <v>121</v>
      </c>
      <c r="E29" s="63">
        <v>45763</v>
      </c>
      <c r="F29" s="6" t="s">
        <v>122</v>
      </c>
      <c r="G29" s="62" t="s">
        <v>44</v>
      </c>
      <c r="H29" s="6" t="s">
        <v>50</v>
      </c>
      <c r="I29" s="8"/>
      <c r="J29" s="8"/>
      <c r="K29" s="6" t="s">
        <v>50</v>
      </c>
      <c r="L29" s="6">
        <v>885550</v>
      </c>
      <c r="M29" s="58">
        <v>70844</v>
      </c>
      <c r="N29" s="58">
        <v>0</v>
      </c>
      <c r="O29" s="57">
        <v>956394</v>
      </c>
      <c r="P29" s="10"/>
    </row>
    <row r="30" spans="1:16" hidden="1">
      <c r="A30" s="5" t="s">
        <v>1</v>
      </c>
      <c r="B30" s="5">
        <f t="shared" si="0"/>
        <v>4</v>
      </c>
      <c r="C30" s="63">
        <v>45770</v>
      </c>
      <c r="D30" s="62" t="s">
        <v>127</v>
      </c>
      <c r="E30" s="63">
        <v>45770</v>
      </c>
      <c r="F30" s="6" t="s">
        <v>128</v>
      </c>
      <c r="G30" s="62" t="s">
        <v>44</v>
      </c>
      <c r="H30" s="6" t="s">
        <v>59</v>
      </c>
      <c r="I30" s="8"/>
      <c r="J30" s="8"/>
      <c r="K30" s="6" t="s">
        <v>59</v>
      </c>
      <c r="L30" s="6">
        <v>563952</v>
      </c>
      <c r="M30" s="58">
        <v>45116</v>
      </c>
      <c r="N30" s="58">
        <v>0</v>
      </c>
      <c r="O30" s="57">
        <v>609068</v>
      </c>
      <c r="P30" s="10"/>
    </row>
    <row r="31" spans="1:16" hidden="1">
      <c r="A31" s="5" t="s">
        <v>1</v>
      </c>
      <c r="B31" s="5">
        <f t="shared" si="0"/>
        <v>4</v>
      </c>
      <c r="C31" s="63">
        <v>45770</v>
      </c>
      <c r="D31" s="62" t="s">
        <v>129</v>
      </c>
      <c r="E31" s="63">
        <v>45770</v>
      </c>
      <c r="F31" s="6" t="s">
        <v>130</v>
      </c>
      <c r="G31" s="62" t="s">
        <v>44</v>
      </c>
      <c r="H31" s="6" t="s">
        <v>47</v>
      </c>
      <c r="I31" s="8"/>
      <c r="J31" s="8"/>
      <c r="K31" s="6" t="s">
        <v>47</v>
      </c>
      <c r="L31" s="6">
        <v>1301607</v>
      </c>
      <c r="M31" s="58">
        <v>104129</v>
      </c>
      <c r="N31" s="58">
        <v>0</v>
      </c>
      <c r="O31" s="57">
        <v>1405736</v>
      </c>
      <c r="P31" s="10"/>
    </row>
    <row r="32" spans="1:16" hidden="1">
      <c r="A32" s="5" t="s">
        <v>1</v>
      </c>
      <c r="B32" s="5">
        <f t="shared" si="0"/>
        <v>4</v>
      </c>
      <c r="C32" s="63">
        <v>45770</v>
      </c>
      <c r="D32" s="62" t="s">
        <v>131</v>
      </c>
      <c r="E32" s="63">
        <v>45770</v>
      </c>
      <c r="F32" s="6" t="s">
        <v>132</v>
      </c>
      <c r="G32" s="62" t="s">
        <v>44</v>
      </c>
      <c r="H32" s="6" t="s">
        <v>50</v>
      </c>
      <c r="I32" s="8"/>
      <c r="J32" s="8"/>
      <c r="K32" s="6" t="s">
        <v>50</v>
      </c>
      <c r="L32" s="6">
        <v>352470</v>
      </c>
      <c r="M32" s="58">
        <v>28198</v>
      </c>
      <c r="N32" s="58">
        <v>0</v>
      </c>
      <c r="O32" s="57">
        <v>380668</v>
      </c>
      <c r="P32" s="10"/>
    </row>
    <row r="33" spans="1:16" hidden="1">
      <c r="A33" s="5" t="s">
        <v>1</v>
      </c>
      <c r="B33" s="5">
        <f t="shared" si="0"/>
        <v>4</v>
      </c>
      <c r="C33" s="63">
        <v>45770</v>
      </c>
      <c r="D33" s="62" t="s">
        <v>133</v>
      </c>
      <c r="E33" s="63">
        <v>45770</v>
      </c>
      <c r="F33" s="6" t="s">
        <v>134</v>
      </c>
      <c r="G33" s="62" t="s">
        <v>44</v>
      </c>
      <c r="H33" s="6" t="s">
        <v>112</v>
      </c>
      <c r="I33" s="8"/>
      <c r="J33" s="8"/>
      <c r="K33" s="6" t="s">
        <v>112</v>
      </c>
      <c r="L33" s="6">
        <v>549156</v>
      </c>
      <c r="M33" s="58">
        <v>43932</v>
      </c>
      <c r="N33" s="58">
        <v>0</v>
      </c>
      <c r="O33" s="57">
        <v>593088</v>
      </c>
      <c r="P33" s="10"/>
    </row>
    <row r="34" spans="1:16" hidden="1">
      <c r="A34" s="5" t="s">
        <v>1</v>
      </c>
      <c r="B34" s="5">
        <f t="shared" si="0"/>
        <v>5</v>
      </c>
      <c r="C34" s="63">
        <v>45784</v>
      </c>
      <c r="D34" s="62" t="s">
        <v>137</v>
      </c>
      <c r="E34" s="63">
        <v>45784</v>
      </c>
      <c r="F34" s="6" t="s">
        <v>138</v>
      </c>
      <c r="G34" s="62" t="s">
        <v>44</v>
      </c>
      <c r="H34" s="6" t="s">
        <v>59</v>
      </c>
      <c r="I34" s="8"/>
      <c r="J34" s="8"/>
      <c r="K34" s="6" t="s">
        <v>59</v>
      </c>
      <c r="L34" s="6">
        <v>484950</v>
      </c>
      <c r="M34" s="58">
        <v>38796</v>
      </c>
      <c r="N34" s="58">
        <v>0</v>
      </c>
      <c r="O34" s="57">
        <v>523746</v>
      </c>
      <c r="P34" s="10"/>
    </row>
    <row r="35" spans="1:16" hidden="1">
      <c r="A35" s="5" t="s">
        <v>1</v>
      </c>
      <c r="B35" s="5">
        <f t="shared" si="0"/>
        <v>5</v>
      </c>
      <c r="C35" s="63">
        <v>45784</v>
      </c>
      <c r="D35" s="62" t="s">
        <v>139</v>
      </c>
      <c r="E35" s="63">
        <v>45784</v>
      </c>
      <c r="F35" s="6" t="s">
        <v>140</v>
      </c>
      <c r="G35" s="62" t="s">
        <v>44</v>
      </c>
      <c r="H35" s="6" t="s">
        <v>47</v>
      </c>
      <c r="I35" s="8"/>
      <c r="J35" s="8"/>
      <c r="K35" s="6" t="s">
        <v>47</v>
      </c>
      <c r="L35" s="6">
        <v>974261</v>
      </c>
      <c r="M35" s="58">
        <v>77941</v>
      </c>
      <c r="N35" s="58">
        <v>0</v>
      </c>
      <c r="O35" s="57">
        <v>1052202</v>
      </c>
      <c r="P35" s="10"/>
    </row>
    <row r="36" spans="1:16" hidden="1">
      <c r="A36" s="5" t="s">
        <v>1</v>
      </c>
      <c r="B36" s="5">
        <f t="shared" si="0"/>
        <v>5</v>
      </c>
      <c r="C36" s="63">
        <v>45784</v>
      </c>
      <c r="D36" s="62" t="s">
        <v>141</v>
      </c>
      <c r="E36" s="63">
        <v>45784</v>
      </c>
      <c r="F36" s="6" t="s">
        <v>142</v>
      </c>
      <c r="G36" s="62" t="s">
        <v>44</v>
      </c>
      <c r="H36" s="6" t="s">
        <v>50</v>
      </c>
      <c r="I36" s="8"/>
      <c r="J36" s="8"/>
      <c r="K36" s="6" t="s">
        <v>50</v>
      </c>
      <c r="L36" s="6">
        <v>487660</v>
      </c>
      <c r="M36" s="58">
        <v>39013</v>
      </c>
      <c r="N36" s="58">
        <v>0</v>
      </c>
      <c r="O36" s="57">
        <v>526673</v>
      </c>
      <c r="P36" s="10"/>
    </row>
    <row r="37" spans="1:16" hidden="1">
      <c r="A37" s="5" t="s">
        <v>1</v>
      </c>
      <c r="B37" s="5">
        <f t="shared" si="0"/>
        <v>5</v>
      </c>
      <c r="C37" s="63">
        <v>45784</v>
      </c>
      <c r="D37" s="62" t="s">
        <v>143</v>
      </c>
      <c r="E37" s="63">
        <v>45784</v>
      </c>
      <c r="F37" s="6" t="s">
        <v>144</v>
      </c>
      <c r="G37" s="62" t="s">
        <v>44</v>
      </c>
      <c r="H37" s="6" t="s">
        <v>112</v>
      </c>
      <c r="I37" s="8"/>
      <c r="J37" s="8"/>
      <c r="K37" s="6" t="s">
        <v>112</v>
      </c>
      <c r="L37" s="6">
        <v>502776</v>
      </c>
      <c r="M37" s="58">
        <v>40222</v>
      </c>
      <c r="N37" s="58">
        <v>0</v>
      </c>
      <c r="O37" s="57">
        <v>542998</v>
      </c>
      <c r="P37" s="10"/>
    </row>
    <row r="38" spans="1:16" hidden="1">
      <c r="A38" s="5" t="s">
        <v>1</v>
      </c>
      <c r="B38" s="5">
        <f t="shared" si="0"/>
        <v>5</v>
      </c>
      <c r="C38" s="63">
        <v>45797</v>
      </c>
      <c r="D38" s="62" t="s">
        <v>146</v>
      </c>
      <c r="E38" s="63">
        <v>45797</v>
      </c>
      <c r="F38" s="6" t="s">
        <v>147</v>
      </c>
      <c r="G38" s="62" t="s">
        <v>44</v>
      </c>
      <c r="H38" s="6" t="s">
        <v>59</v>
      </c>
      <c r="I38" s="8"/>
      <c r="J38" s="8"/>
      <c r="K38" s="6" t="s">
        <v>59</v>
      </c>
      <c r="L38" s="6">
        <v>717795</v>
      </c>
      <c r="M38" s="58">
        <v>57424</v>
      </c>
      <c r="N38" s="58">
        <v>0</v>
      </c>
      <c r="O38" s="57">
        <v>775219</v>
      </c>
      <c r="P38" s="10"/>
    </row>
    <row r="39" spans="1:16" hidden="1">
      <c r="A39" s="5" t="s">
        <v>1</v>
      </c>
      <c r="B39" s="5">
        <f t="shared" si="0"/>
        <v>5</v>
      </c>
      <c r="C39" s="63">
        <v>45797</v>
      </c>
      <c r="D39" s="62" t="s">
        <v>148</v>
      </c>
      <c r="E39" s="63">
        <v>45797</v>
      </c>
      <c r="F39" s="6" t="s">
        <v>149</v>
      </c>
      <c r="G39" s="62" t="s">
        <v>44</v>
      </c>
      <c r="H39" s="6" t="s">
        <v>47</v>
      </c>
      <c r="I39" s="8"/>
      <c r="J39" s="8"/>
      <c r="K39" s="6" t="s">
        <v>47</v>
      </c>
      <c r="L39" s="6">
        <v>566310</v>
      </c>
      <c r="M39" s="58">
        <v>45305</v>
      </c>
      <c r="N39" s="58">
        <v>0</v>
      </c>
      <c r="O39" s="57">
        <v>611615</v>
      </c>
      <c r="P39" s="10"/>
    </row>
    <row r="40" spans="1:16" hidden="1">
      <c r="A40" s="5" t="s">
        <v>1</v>
      </c>
      <c r="B40" s="5">
        <f t="shared" si="0"/>
        <v>5</v>
      </c>
      <c r="C40" s="63">
        <v>45797</v>
      </c>
      <c r="D40" s="62" t="s">
        <v>150</v>
      </c>
      <c r="E40" s="63">
        <v>45797</v>
      </c>
      <c r="F40" s="6" t="s">
        <v>151</v>
      </c>
      <c r="G40" s="62" t="s">
        <v>44</v>
      </c>
      <c r="H40" s="6" t="s">
        <v>50</v>
      </c>
      <c r="I40" s="8"/>
      <c r="J40" s="8"/>
      <c r="K40" s="6" t="s">
        <v>50</v>
      </c>
      <c r="L40" s="6">
        <v>1074195</v>
      </c>
      <c r="M40" s="58">
        <v>85936</v>
      </c>
      <c r="N40" s="58">
        <v>0</v>
      </c>
      <c r="O40" s="57">
        <v>1160131</v>
      </c>
      <c r="P40" s="10"/>
    </row>
    <row r="41" spans="1:16" hidden="1">
      <c r="A41" s="5" t="s">
        <v>1</v>
      </c>
      <c r="B41" s="5">
        <f t="shared" si="0"/>
        <v>5</v>
      </c>
      <c r="C41" s="63">
        <v>45797</v>
      </c>
      <c r="D41" s="62" t="s">
        <v>152</v>
      </c>
      <c r="E41" s="63">
        <v>45797</v>
      </c>
      <c r="F41" s="6" t="s">
        <v>153</v>
      </c>
      <c r="G41" s="62" t="s">
        <v>44</v>
      </c>
      <c r="H41" s="6" t="s">
        <v>112</v>
      </c>
      <c r="I41" s="8"/>
      <c r="J41" s="8"/>
      <c r="K41" s="6" t="s">
        <v>112</v>
      </c>
      <c r="L41" s="6">
        <v>896655</v>
      </c>
      <c r="M41" s="58">
        <v>71732</v>
      </c>
      <c r="N41" s="58">
        <v>0</v>
      </c>
      <c r="O41" s="57">
        <v>968387</v>
      </c>
      <c r="P41" s="10"/>
    </row>
    <row r="42" spans="1:16" hidden="1">
      <c r="A42" s="5" t="s">
        <v>1</v>
      </c>
      <c r="B42" s="5">
        <f t="shared" si="0"/>
        <v>5</v>
      </c>
      <c r="C42" s="63">
        <v>45805</v>
      </c>
      <c r="D42" s="62" t="s">
        <v>154</v>
      </c>
      <c r="E42" s="63">
        <v>45805</v>
      </c>
      <c r="F42" s="6" t="s">
        <v>155</v>
      </c>
      <c r="G42" s="62" t="s">
        <v>44</v>
      </c>
      <c r="H42" s="6" t="s">
        <v>59</v>
      </c>
      <c r="I42" s="8"/>
      <c r="J42" s="8"/>
      <c r="K42" s="6" t="s">
        <v>59</v>
      </c>
      <c r="L42" s="6">
        <v>1590490</v>
      </c>
      <c r="M42" s="58">
        <v>127239</v>
      </c>
      <c r="N42" s="58">
        <v>0</v>
      </c>
      <c r="O42" s="57">
        <v>1717729</v>
      </c>
      <c r="P42" s="10"/>
    </row>
    <row r="43" spans="1:16" hidden="1">
      <c r="A43" s="5" t="s">
        <v>1</v>
      </c>
      <c r="B43" s="5">
        <f t="shared" si="0"/>
        <v>5</v>
      </c>
      <c r="C43" s="63">
        <v>45805</v>
      </c>
      <c r="D43" s="62" t="s">
        <v>156</v>
      </c>
      <c r="E43" s="63">
        <v>45805</v>
      </c>
      <c r="F43" s="6" t="s">
        <v>157</v>
      </c>
      <c r="G43" s="62" t="s">
        <v>44</v>
      </c>
      <c r="H43" s="6" t="s">
        <v>47</v>
      </c>
      <c r="I43" s="8"/>
      <c r="J43" s="8"/>
      <c r="K43" s="6" t="s">
        <v>47</v>
      </c>
      <c r="L43" s="6">
        <v>573270</v>
      </c>
      <c r="M43" s="58">
        <v>45862</v>
      </c>
      <c r="N43" s="58">
        <v>0</v>
      </c>
      <c r="O43" s="57">
        <v>619132</v>
      </c>
      <c r="P43" s="10"/>
    </row>
    <row r="44" spans="1:16" hidden="1">
      <c r="A44" s="5" t="s">
        <v>1</v>
      </c>
      <c r="B44" s="5">
        <f t="shared" si="0"/>
        <v>5</v>
      </c>
      <c r="C44" s="63">
        <v>45805</v>
      </c>
      <c r="D44" s="62" t="s">
        <v>158</v>
      </c>
      <c r="E44" s="63">
        <v>45805</v>
      </c>
      <c r="F44" s="6" t="s">
        <v>159</v>
      </c>
      <c r="G44" s="62" t="s">
        <v>44</v>
      </c>
      <c r="H44" s="6" t="s">
        <v>50</v>
      </c>
      <c r="I44" s="8"/>
      <c r="J44" s="8"/>
      <c r="K44" s="6" t="s">
        <v>50</v>
      </c>
      <c r="L44" s="6">
        <v>1523015</v>
      </c>
      <c r="M44" s="58">
        <v>121841</v>
      </c>
      <c r="N44" s="58">
        <v>0</v>
      </c>
      <c r="O44" s="57">
        <v>1644856</v>
      </c>
      <c r="P44" s="10"/>
    </row>
    <row r="45" spans="1:16" hidden="1">
      <c r="A45" s="5" t="s">
        <v>1</v>
      </c>
      <c r="B45" s="5">
        <f t="shared" si="0"/>
        <v>5</v>
      </c>
      <c r="C45" s="63">
        <v>45805</v>
      </c>
      <c r="D45" s="62" t="s">
        <v>160</v>
      </c>
      <c r="E45" s="63">
        <v>45805</v>
      </c>
      <c r="F45" s="6" t="s">
        <v>161</v>
      </c>
      <c r="G45" s="62" t="s">
        <v>44</v>
      </c>
      <c r="H45" s="6" t="s">
        <v>112</v>
      </c>
      <c r="I45" s="8"/>
      <c r="J45" s="8"/>
      <c r="K45" s="6" t="s">
        <v>112</v>
      </c>
      <c r="L45" s="6">
        <v>994755</v>
      </c>
      <c r="M45" s="58">
        <v>79580</v>
      </c>
      <c r="N45" s="58">
        <v>0</v>
      </c>
      <c r="O45" s="57">
        <v>1074335</v>
      </c>
      <c r="P45" s="10"/>
    </row>
    <row r="46" spans="1:16" hidden="1">
      <c r="A46" s="5" t="s">
        <v>1</v>
      </c>
      <c r="B46" s="5">
        <f t="shared" si="0"/>
        <v>5</v>
      </c>
      <c r="C46" s="63">
        <v>45805</v>
      </c>
      <c r="D46" s="62" t="s">
        <v>162</v>
      </c>
      <c r="E46" s="63">
        <v>45805</v>
      </c>
      <c r="F46" s="6" t="s">
        <v>163</v>
      </c>
      <c r="G46" s="62" t="s">
        <v>44</v>
      </c>
      <c r="H46" s="6" t="s">
        <v>164</v>
      </c>
      <c r="I46" s="8"/>
      <c r="J46" s="8"/>
      <c r="K46" s="6" t="s">
        <v>164</v>
      </c>
      <c r="L46" s="6">
        <v>220800</v>
      </c>
      <c r="M46" s="58">
        <v>17664</v>
      </c>
      <c r="N46" s="58">
        <v>0</v>
      </c>
      <c r="O46" s="57">
        <v>238464</v>
      </c>
      <c r="P46" s="10"/>
    </row>
    <row r="47" spans="1:16" hidden="1">
      <c r="A47" s="5" t="s">
        <v>1</v>
      </c>
      <c r="B47" s="5">
        <f t="shared" si="0"/>
        <v>6</v>
      </c>
      <c r="C47" s="63">
        <v>45826</v>
      </c>
      <c r="D47" s="62" t="s">
        <v>168</v>
      </c>
      <c r="E47" s="63">
        <v>45826</v>
      </c>
      <c r="F47" s="6" t="s">
        <v>169</v>
      </c>
      <c r="G47" s="62" t="s">
        <v>44</v>
      </c>
      <c r="H47" s="6" t="s">
        <v>59</v>
      </c>
      <c r="I47" s="8"/>
      <c r="J47" s="8"/>
      <c r="K47" s="6" t="s">
        <v>59</v>
      </c>
      <c r="L47" s="6">
        <v>837420</v>
      </c>
      <c r="M47" s="58">
        <v>66994</v>
      </c>
      <c r="N47" s="58">
        <v>0</v>
      </c>
      <c r="O47" s="57">
        <v>904414</v>
      </c>
      <c r="P47" s="10"/>
    </row>
    <row r="48" spans="1:16" hidden="1">
      <c r="A48" s="5" t="s">
        <v>1</v>
      </c>
      <c r="B48" s="5">
        <f t="shared" si="0"/>
        <v>6</v>
      </c>
      <c r="C48" s="63">
        <v>45826</v>
      </c>
      <c r="D48" s="62" t="s">
        <v>170</v>
      </c>
      <c r="E48" s="63">
        <v>45826</v>
      </c>
      <c r="F48" s="6" t="s">
        <v>171</v>
      </c>
      <c r="G48" s="62" t="s">
        <v>44</v>
      </c>
      <c r="H48" s="6" t="s">
        <v>47</v>
      </c>
      <c r="I48" s="8"/>
      <c r="J48" s="8"/>
      <c r="K48" s="6" t="s">
        <v>47</v>
      </c>
      <c r="L48" s="6">
        <v>914604</v>
      </c>
      <c r="M48" s="58">
        <v>73168</v>
      </c>
      <c r="N48" s="58">
        <v>0</v>
      </c>
      <c r="O48" s="57">
        <v>987772</v>
      </c>
      <c r="P48" s="10"/>
    </row>
    <row r="49" spans="1:16" hidden="1">
      <c r="A49" s="5" t="s">
        <v>1</v>
      </c>
      <c r="B49" s="5">
        <f t="shared" si="0"/>
        <v>6</v>
      </c>
      <c r="C49" s="63">
        <v>45826</v>
      </c>
      <c r="D49" s="62" t="s">
        <v>172</v>
      </c>
      <c r="E49" s="63">
        <v>45826</v>
      </c>
      <c r="F49" s="6" t="s">
        <v>173</v>
      </c>
      <c r="G49" s="62" t="s">
        <v>44</v>
      </c>
      <c r="H49" s="6" t="s">
        <v>50</v>
      </c>
      <c r="I49" s="8"/>
      <c r="J49" s="8"/>
      <c r="K49" s="6" t="s">
        <v>50</v>
      </c>
      <c r="L49" s="6">
        <v>804798</v>
      </c>
      <c r="M49" s="58">
        <v>64384</v>
      </c>
      <c r="N49" s="58">
        <v>0</v>
      </c>
      <c r="O49" s="57">
        <v>869182</v>
      </c>
      <c r="P49" s="10"/>
    </row>
    <row r="50" spans="1:16" hidden="1">
      <c r="A50" s="5" t="s">
        <v>1</v>
      </c>
      <c r="B50" s="5">
        <f t="shared" si="0"/>
        <v>6</v>
      </c>
      <c r="C50" s="63">
        <v>45826</v>
      </c>
      <c r="D50" s="62" t="s">
        <v>174</v>
      </c>
      <c r="E50" s="63">
        <v>45826</v>
      </c>
      <c r="F50" s="6" t="s">
        <v>175</v>
      </c>
      <c r="G50" s="62" t="s">
        <v>44</v>
      </c>
      <c r="H50" s="6" t="s">
        <v>112</v>
      </c>
      <c r="I50" s="8"/>
      <c r="J50" s="8"/>
      <c r="K50" s="6" t="s">
        <v>112</v>
      </c>
      <c r="L50" s="6">
        <v>417993</v>
      </c>
      <c r="M50" s="58">
        <v>33439</v>
      </c>
      <c r="N50" s="58">
        <v>0</v>
      </c>
      <c r="O50" s="57">
        <v>451432</v>
      </c>
      <c r="P50" s="10"/>
    </row>
    <row r="51" spans="1:16" hidden="1">
      <c r="A51" s="5" t="s">
        <v>1</v>
      </c>
      <c r="B51" s="5">
        <f t="shared" si="0"/>
        <v>6</v>
      </c>
      <c r="C51" s="63">
        <v>45833</v>
      </c>
      <c r="D51" s="62" t="s">
        <v>178</v>
      </c>
      <c r="E51" s="63">
        <v>45833</v>
      </c>
      <c r="F51" s="6" t="s">
        <v>179</v>
      </c>
      <c r="G51" s="62" t="s">
        <v>44</v>
      </c>
      <c r="H51" s="6" t="s">
        <v>59</v>
      </c>
      <c r="I51" s="8"/>
      <c r="J51" s="8"/>
      <c r="K51" s="6" t="s">
        <v>59</v>
      </c>
      <c r="L51" s="6">
        <v>1983150</v>
      </c>
      <c r="M51" s="58">
        <v>158652</v>
      </c>
      <c r="N51" s="58">
        <v>0</v>
      </c>
      <c r="O51" s="57">
        <v>2141802</v>
      </c>
      <c r="P51" s="10"/>
    </row>
    <row r="52" spans="1:16" hidden="1">
      <c r="A52" s="5" t="s">
        <v>1</v>
      </c>
      <c r="B52" s="5">
        <f t="shared" si="0"/>
        <v>6</v>
      </c>
      <c r="C52" s="63">
        <v>45833</v>
      </c>
      <c r="D52" s="62" t="s">
        <v>180</v>
      </c>
      <c r="E52" s="63">
        <v>45833</v>
      </c>
      <c r="F52" s="6" t="s">
        <v>181</v>
      </c>
      <c r="G52" s="62" t="s">
        <v>44</v>
      </c>
      <c r="H52" s="6" t="s">
        <v>47</v>
      </c>
      <c r="I52" s="8"/>
      <c r="J52" s="8"/>
      <c r="K52" s="6" t="s">
        <v>47</v>
      </c>
      <c r="L52" s="6">
        <v>824539</v>
      </c>
      <c r="M52" s="58">
        <v>65963</v>
      </c>
      <c r="N52" s="58">
        <v>0</v>
      </c>
      <c r="O52" s="57">
        <v>890502</v>
      </c>
      <c r="P52" s="10"/>
    </row>
    <row r="53" spans="1:16" hidden="1">
      <c r="A53" s="5" t="s">
        <v>1</v>
      </c>
      <c r="B53" s="5">
        <f t="shared" si="0"/>
        <v>6</v>
      </c>
      <c r="C53" s="63">
        <v>45833</v>
      </c>
      <c r="D53" s="62" t="s">
        <v>182</v>
      </c>
      <c r="E53" s="63">
        <v>45833</v>
      </c>
      <c r="F53" s="6" t="s">
        <v>183</v>
      </c>
      <c r="G53" s="62" t="s">
        <v>44</v>
      </c>
      <c r="H53" s="6" t="s">
        <v>50</v>
      </c>
      <c r="I53" s="8"/>
      <c r="J53" s="8"/>
      <c r="K53" s="6" t="s">
        <v>50</v>
      </c>
      <c r="L53" s="6">
        <v>1618943</v>
      </c>
      <c r="M53" s="58">
        <v>129515</v>
      </c>
      <c r="N53" s="58">
        <v>0</v>
      </c>
      <c r="O53" s="57">
        <v>1748458</v>
      </c>
      <c r="P53" s="10"/>
    </row>
    <row r="54" spans="1:16" hidden="1">
      <c r="A54" s="5" t="s">
        <v>1</v>
      </c>
      <c r="B54" s="5">
        <f t="shared" si="0"/>
        <v>6</v>
      </c>
      <c r="C54" s="63">
        <v>45833</v>
      </c>
      <c r="D54" s="62" t="s">
        <v>184</v>
      </c>
      <c r="E54" s="63">
        <v>45833</v>
      </c>
      <c r="F54" s="6" t="s">
        <v>185</v>
      </c>
      <c r="G54" s="62" t="s">
        <v>44</v>
      </c>
      <c r="H54" s="6" t="s">
        <v>112</v>
      </c>
      <c r="I54" s="8"/>
      <c r="J54" s="8"/>
      <c r="K54" s="6" t="s">
        <v>112</v>
      </c>
      <c r="L54" s="6">
        <v>850275</v>
      </c>
      <c r="M54" s="58">
        <v>68022</v>
      </c>
      <c r="N54" s="58">
        <v>0</v>
      </c>
      <c r="O54" s="57">
        <v>918297</v>
      </c>
      <c r="P54" s="10"/>
    </row>
    <row r="55" spans="1:16" hidden="1">
      <c r="A55" s="5" t="s">
        <v>1</v>
      </c>
      <c r="B55" s="5">
        <f t="shared" si="0"/>
        <v>6</v>
      </c>
      <c r="C55" s="63">
        <v>45833</v>
      </c>
      <c r="D55" s="62" t="s">
        <v>186</v>
      </c>
      <c r="E55" s="63">
        <v>45833</v>
      </c>
      <c r="F55" s="6" t="s">
        <v>187</v>
      </c>
      <c r="G55" s="62" t="s">
        <v>44</v>
      </c>
      <c r="H55" s="6" t="s">
        <v>164</v>
      </c>
      <c r="I55" s="8"/>
      <c r="J55" s="8"/>
      <c r="K55" s="6" t="s">
        <v>164</v>
      </c>
      <c r="L55" s="6">
        <v>573270</v>
      </c>
      <c r="M55" s="58">
        <v>45862</v>
      </c>
      <c r="N55" s="58">
        <v>0</v>
      </c>
      <c r="O55" s="57">
        <v>619132</v>
      </c>
      <c r="P55" s="10"/>
    </row>
    <row r="56" spans="1:16" hidden="1">
      <c r="A56" s="5" t="s">
        <v>1</v>
      </c>
      <c r="B56" s="5">
        <f t="shared" si="0"/>
        <v>7</v>
      </c>
      <c r="C56" s="63">
        <v>45840</v>
      </c>
      <c r="D56" s="62" t="s">
        <v>190</v>
      </c>
      <c r="E56" s="63">
        <v>45840</v>
      </c>
      <c r="F56" s="6" t="s">
        <v>191</v>
      </c>
      <c r="G56" s="62" t="s">
        <v>44</v>
      </c>
      <c r="H56" s="6" t="s">
        <v>112</v>
      </c>
      <c r="I56" s="8"/>
      <c r="J56" s="8"/>
      <c r="K56" s="6" t="s">
        <v>112</v>
      </c>
      <c r="L56" s="6">
        <v>1166615</v>
      </c>
      <c r="M56" s="58">
        <v>93329</v>
      </c>
      <c r="N56" s="58">
        <v>0</v>
      </c>
      <c r="O56" s="57">
        <v>1259944</v>
      </c>
      <c r="P56" s="10"/>
    </row>
    <row r="57" spans="1:16" hidden="1">
      <c r="A57" s="5" t="s">
        <v>1</v>
      </c>
      <c r="B57" s="5">
        <f t="shared" si="0"/>
        <v>7</v>
      </c>
      <c r="C57" s="63">
        <v>45847</v>
      </c>
      <c r="D57" s="62" t="s">
        <v>192</v>
      </c>
      <c r="E57" s="63">
        <v>45847</v>
      </c>
      <c r="F57" s="6" t="s">
        <v>193</v>
      </c>
      <c r="G57" s="62" t="s">
        <v>44</v>
      </c>
      <c r="H57" s="6" t="s">
        <v>59</v>
      </c>
      <c r="I57" s="8"/>
      <c r="J57" s="8"/>
      <c r="K57" s="6" t="s">
        <v>59</v>
      </c>
      <c r="L57" s="6">
        <v>1057410</v>
      </c>
      <c r="M57" s="58">
        <v>84593</v>
      </c>
      <c r="N57" s="58">
        <v>0</v>
      </c>
      <c r="O57" s="57">
        <v>1142003</v>
      </c>
      <c r="P57" s="10"/>
    </row>
    <row r="58" spans="1:16" hidden="1">
      <c r="A58" s="5" t="s">
        <v>1</v>
      </c>
      <c r="B58" s="5">
        <f t="shared" si="0"/>
        <v>7</v>
      </c>
      <c r="C58" s="63">
        <v>45847</v>
      </c>
      <c r="D58" s="62" t="s">
        <v>194</v>
      </c>
      <c r="E58" s="63">
        <v>45847</v>
      </c>
      <c r="F58" s="6" t="s">
        <v>195</v>
      </c>
      <c r="G58" s="62" t="s">
        <v>44</v>
      </c>
      <c r="H58" s="6" t="s">
        <v>47</v>
      </c>
      <c r="I58" s="8"/>
      <c r="J58" s="8"/>
      <c r="K58" s="6" t="s">
        <v>47</v>
      </c>
      <c r="L58" s="6">
        <v>1206038</v>
      </c>
      <c r="M58" s="58">
        <v>96483</v>
      </c>
      <c r="N58" s="58">
        <v>0</v>
      </c>
      <c r="O58" s="57">
        <v>1302521</v>
      </c>
      <c r="P58" s="10"/>
    </row>
    <row r="59" spans="1:16" hidden="1">
      <c r="A59" s="5" t="s">
        <v>1</v>
      </c>
      <c r="B59" s="5">
        <f t="shared" si="0"/>
        <v>7</v>
      </c>
      <c r="C59" s="63">
        <v>45847</v>
      </c>
      <c r="D59" s="62" t="s">
        <v>196</v>
      </c>
      <c r="E59" s="63">
        <v>45847</v>
      </c>
      <c r="F59" s="6" t="s">
        <v>197</v>
      </c>
      <c r="G59" s="62" t="s">
        <v>44</v>
      </c>
      <c r="H59" s="6" t="s">
        <v>50</v>
      </c>
      <c r="I59" s="8"/>
      <c r="J59" s="8"/>
      <c r="K59" s="6" t="s">
        <v>50</v>
      </c>
      <c r="L59" s="6">
        <v>441600</v>
      </c>
      <c r="M59" s="58">
        <v>35328</v>
      </c>
      <c r="N59" s="58">
        <v>0</v>
      </c>
      <c r="O59" s="57">
        <v>476928</v>
      </c>
      <c r="P59" s="10"/>
    </row>
    <row r="60" spans="1:16" hidden="1">
      <c r="A60" s="5" t="s">
        <v>1</v>
      </c>
      <c r="B60" s="5">
        <f t="shared" si="0"/>
        <v>7</v>
      </c>
      <c r="C60" s="63">
        <v>45854</v>
      </c>
      <c r="D60" s="62" t="s">
        <v>200</v>
      </c>
      <c r="E60" s="63">
        <v>45854</v>
      </c>
      <c r="F60" s="6" t="s">
        <v>201</v>
      </c>
      <c r="G60" s="62" t="s">
        <v>44</v>
      </c>
      <c r="H60" s="6" t="s">
        <v>59</v>
      </c>
      <c r="I60" s="8"/>
      <c r="J60" s="8"/>
      <c r="K60" s="6" t="s">
        <v>59</v>
      </c>
      <c r="L60" s="6">
        <v>2082198</v>
      </c>
      <c r="M60" s="58">
        <v>166576</v>
      </c>
      <c r="N60" s="58">
        <v>0</v>
      </c>
      <c r="O60" s="57">
        <v>2248774</v>
      </c>
      <c r="P60" s="10"/>
    </row>
    <row r="61" spans="1:16" hidden="1">
      <c r="A61" s="5" t="s">
        <v>1</v>
      </c>
      <c r="B61" s="5">
        <f t="shared" si="0"/>
        <v>7</v>
      </c>
      <c r="C61" s="63">
        <v>45854</v>
      </c>
      <c r="D61" s="62" t="s">
        <v>202</v>
      </c>
      <c r="E61" s="63">
        <v>45854</v>
      </c>
      <c r="F61" s="6" t="s">
        <v>203</v>
      </c>
      <c r="G61" s="62" t="s">
        <v>44</v>
      </c>
      <c r="H61" s="6" t="s">
        <v>47</v>
      </c>
      <c r="I61" s="8"/>
      <c r="J61" s="8"/>
      <c r="K61" s="6" t="s">
        <v>47</v>
      </c>
      <c r="L61" s="6">
        <v>672318</v>
      </c>
      <c r="M61" s="58">
        <v>53785</v>
      </c>
      <c r="N61" s="58">
        <v>0</v>
      </c>
      <c r="O61" s="57">
        <v>726103</v>
      </c>
      <c r="P61" s="10"/>
    </row>
    <row r="62" spans="1:16" hidden="1">
      <c r="A62" s="5" t="s">
        <v>1</v>
      </c>
      <c r="B62" s="5">
        <f t="shared" si="0"/>
        <v>7</v>
      </c>
      <c r="C62" s="63">
        <v>45854</v>
      </c>
      <c r="D62" s="62" t="s">
        <v>204</v>
      </c>
      <c r="E62" s="63">
        <v>45854</v>
      </c>
      <c r="F62" s="6" t="s">
        <v>205</v>
      </c>
      <c r="G62" s="62" t="s">
        <v>44</v>
      </c>
      <c r="H62" s="6" t="s">
        <v>50</v>
      </c>
      <c r="I62" s="8"/>
      <c r="J62" s="8"/>
      <c r="K62" s="6" t="s">
        <v>50</v>
      </c>
      <c r="L62" s="6">
        <v>704940</v>
      </c>
      <c r="M62" s="58">
        <v>56395</v>
      </c>
      <c r="N62" s="58">
        <v>0</v>
      </c>
      <c r="O62" s="57">
        <v>761335</v>
      </c>
      <c r="P62" s="10"/>
    </row>
    <row r="63" spans="1:16" hidden="1">
      <c r="A63" s="5" t="s">
        <v>1</v>
      </c>
      <c r="B63" s="5">
        <f t="shared" si="0"/>
        <v>7</v>
      </c>
      <c r="C63" s="63">
        <v>45854</v>
      </c>
      <c r="D63" s="62" t="s">
        <v>206</v>
      </c>
      <c r="E63" s="63">
        <v>45854</v>
      </c>
      <c r="F63" s="6" t="s">
        <v>207</v>
      </c>
      <c r="G63" s="62" t="s">
        <v>44</v>
      </c>
      <c r="H63" s="6" t="s">
        <v>112</v>
      </c>
      <c r="I63" s="8"/>
      <c r="J63" s="8"/>
      <c r="K63" s="6" t="s">
        <v>112</v>
      </c>
      <c r="L63" s="6">
        <v>814145</v>
      </c>
      <c r="M63" s="58">
        <v>65132</v>
      </c>
      <c r="N63" s="58">
        <v>0</v>
      </c>
      <c r="O63" s="57">
        <v>879277</v>
      </c>
      <c r="P63" s="10"/>
    </row>
    <row r="64" spans="1:16" hidden="1">
      <c r="A64" s="5" t="s">
        <v>1</v>
      </c>
      <c r="B64" s="5">
        <f t="shared" si="0"/>
        <v>7</v>
      </c>
      <c r="C64" s="63">
        <v>45861</v>
      </c>
      <c r="D64" s="62" t="s">
        <v>209</v>
      </c>
      <c r="E64" s="63">
        <v>45861</v>
      </c>
      <c r="F64" s="6" t="s">
        <v>210</v>
      </c>
      <c r="G64" s="62" t="s">
        <v>44</v>
      </c>
      <c r="H64" s="6" t="s">
        <v>47</v>
      </c>
      <c r="I64" s="8"/>
      <c r="J64" s="8"/>
      <c r="K64" s="6" t="s">
        <v>47</v>
      </c>
      <c r="L64" s="6">
        <v>2519750</v>
      </c>
      <c r="M64" s="58">
        <v>201580</v>
      </c>
      <c r="N64" s="58">
        <v>0</v>
      </c>
      <c r="O64" s="57">
        <v>2721330</v>
      </c>
      <c r="P64" s="10"/>
    </row>
    <row r="65" spans="1:16" hidden="1">
      <c r="A65" s="5" t="s">
        <v>1</v>
      </c>
      <c r="B65" s="5">
        <f t="shared" si="0"/>
        <v>7</v>
      </c>
      <c r="C65" s="63">
        <v>45861</v>
      </c>
      <c r="D65" s="62" t="s">
        <v>211</v>
      </c>
      <c r="E65" s="63">
        <v>45861</v>
      </c>
      <c r="F65" s="6" t="s">
        <v>212</v>
      </c>
      <c r="G65" s="62" t="s">
        <v>44</v>
      </c>
      <c r="H65" s="6" t="s">
        <v>50</v>
      </c>
      <c r="I65" s="8"/>
      <c r="J65" s="8"/>
      <c r="K65" s="6" t="s">
        <v>50</v>
      </c>
      <c r="L65" s="6">
        <v>2134335</v>
      </c>
      <c r="M65" s="58">
        <v>170747</v>
      </c>
      <c r="N65" s="58">
        <v>0</v>
      </c>
      <c r="O65" s="57">
        <v>2305082</v>
      </c>
      <c r="P65" s="10"/>
    </row>
    <row r="66" spans="1:16" hidden="1">
      <c r="A66" s="5" t="s">
        <v>1</v>
      </c>
      <c r="B66" s="5">
        <f t="shared" si="0"/>
        <v>7</v>
      </c>
      <c r="C66" s="63">
        <v>45861</v>
      </c>
      <c r="D66" s="62" t="s">
        <v>213</v>
      </c>
      <c r="E66" s="63">
        <v>45861</v>
      </c>
      <c r="F66" s="6" t="s">
        <v>214</v>
      </c>
      <c r="G66" s="62" t="s">
        <v>44</v>
      </c>
      <c r="H66" s="6" t="s">
        <v>112</v>
      </c>
      <c r="I66" s="8"/>
      <c r="J66" s="8"/>
      <c r="K66" s="6" t="s">
        <v>112</v>
      </c>
      <c r="L66" s="6">
        <v>1027985</v>
      </c>
      <c r="M66" s="58">
        <v>82239</v>
      </c>
      <c r="N66" s="58">
        <v>0</v>
      </c>
      <c r="O66" s="57">
        <v>1110224</v>
      </c>
      <c r="P66" s="10"/>
    </row>
    <row r="67" spans="1:16" hidden="1">
      <c r="A67" s="5"/>
      <c r="B67" s="5"/>
      <c r="C67" s="63"/>
      <c r="D67" s="62"/>
      <c r="E67" s="63"/>
      <c r="F67" s="6"/>
      <c r="G67" s="62"/>
      <c r="H67" s="6" t="s">
        <v>218</v>
      </c>
      <c r="I67" s="8"/>
      <c r="J67" s="8"/>
      <c r="K67" s="6"/>
      <c r="L67" s="6"/>
      <c r="M67" s="58"/>
      <c r="N67" s="58"/>
      <c r="O67" s="57"/>
      <c r="P67" s="10"/>
    </row>
    <row r="68" spans="1:16" hidden="1">
      <c r="A68" s="5"/>
      <c r="B68" s="5"/>
      <c r="C68" s="63"/>
      <c r="D68" s="62"/>
      <c r="E68" s="63"/>
      <c r="F68" s="6"/>
      <c r="G68" s="62"/>
      <c r="H68" s="6" t="s">
        <v>220</v>
      </c>
      <c r="I68" s="8"/>
      <c r="J68" s="8"/>
      <c r="K68" s="6"/>
      <c r="L68" s="6"/>
      <c r="M68" s="58"/>
      <c r="N68" s="58"/>
      <c r="O68" s="57"/>
      <c r="P68" s="10"/>
    </row>
    <row r="69" spans="1:16" hidden="1">
      <c r="A69" s="5" t="s">
        <v>1</v>
      </c>
      <c r="B69" s="5">
        <f t="shared" ref="B69:B132" si="1">MONTH(C69)</f>
        <v>8</v>
      </c>
      <c r="C69" s="63">
        <v>45870</v>
      </c>
      <c r="D69" s="62" t="s">
        <v>221</v>
      </c>
      <c r="E69" s="63">
        <v>45870</v>
      </c>
      <c r="F69" s="6" t="s">
        <v>222</v>
      </c>
      <c r="G69" s="62" t="s">
        <v>44</v>
      </c>
      <c r="H69" s="6" t="s">
        <v>59</v>
      </c>
      <c r="I69" s="8"/>
      <c r="J69" s="8"/>
      <c r="K69" s="6" t="s">
        <v>59</v>
      </c>
      <c r="L69" s="6">
        <v>704940</v>
      </c>
      <c r="M69" s="58">
        <v>56395</v>
      </c>
      <c r="N69" s="58">
        <v>0</v>
      </c>
      <c r="O69" s="57">
        <v>761335</v>
      </c>
      <c r="P69" s="10"/>
    </row>
    <row r="70" spans="1:16" hidden="1">
      <c r="A70" s="5" t="s">
        <v>1</v>
      </c>
      <c r="B70" s="5">
        <f t="shared" si="1"/>
        <v>8</v>
      </c>
      <c r="C70" s="63">
        <v>45875</v>
      </c>
      <c r="D70" s="62" t="s">
        <v>224</v>
      </c>
      <c r="E70" s="63">
        <v>45875</v>
      </c>
      <c r="F70" s="6" t="s">
        <v>225</v>
      </c>
      <c r="G70" s="62" t="s">
        <v>44</v>
      </c>
      <c r="H70" s="6" t="s">
        <v>59</v>
      </c>
      <c r="I70" s="8"/>
      <c r="J70" s="8"/>
      <c r="K70" s="6" t="s">
        <v>59</v>
      </c>
      <c r="L70" s="6">
        <v>2335620</v>
      </c>
      <c r="M70" s="58">
        <v>186850</v>
      </c>
      <c r="N70" s="58">
        <v>0</v>
      </c>
      <c r="O70" s="57">
        <v>2522470</v>
      </c>
      <c r="P70" s="10"/>
    </row>
    <row r="71" spans="1:16" hidden="1">
      <c r="A71" s="5" t="s">
        <v>1</v>
      </c>
      <c r="B71" s="5">
        <f t="shared" si="1"/>
        <v>8</v>
      </c>
      <c r="C71" s="63">
        <v>45875</v>
      </c>
      <c r="D71" s="62" t="s">
        <v>226</v>
      </c>
      <c r="E71" s="63">
        <v>45875</v>
      </c>
      <c r="F71" s="6" t="s">
        <v>227</v>
      </c>
      <c r="G71" s="62" t="s">
        <v>44</v>
      </c>
      <c r="H71" s="6" t="s">
        <v>47</v>
      </c>
      <c r="I71" s="8"/>
      <c r="J71" s="8"/>
      <c r="K71" s="6" t="s">
        <v>47</v>
      </c>
      <c r="L71" s="6">
        <v>2546453</v>
      </c>
      <c r="M71" s="58">
        <v>203716</v>
      </c>
      <c r="N71" s="58">
        <v>0</v>
      </c>
      <c r="O71" s="57">
        <v>2750169</v>
      </c>
      <c r="P71" s="10"/>
    </row>
    <row r="72" spans="1:16" hidden="1">
      <c r="A72" s="5" t="s">
        <v>1</v>
      </c>
      <c r="B72" s="5">
        <f t="shared" si="1"/>
        <v>8</v>
      </c>
      <c r="C72" s="63">
        <v>45875</v>
      </c>
      <c r="D72" s="62" t="s">
        <v>228</v>
      </c>
      <c r="E72" s="63">
        <v>45875</v>
      </c>
      <c r="F72" s="6" t="s">
        <v>229</v>
      </c>
      <c r="G72" s="62" t="s">
        <v>44</v>
      </c>
      <c r="H72" s="6" t="s">
        <v>112</v>
      </c>
      <c r="I72" s="8"/>
      <c r="J72" s="8"/>
      <c r="K72" s="6" t="s">
        <v>112</v>
      </c>
      <c r="L72" s="6">
        <v>1387415</v>
      </c>
      <c r="M72" s="58">
        <v>110993</v>
      </c>
      <c r="N72" s="58">
        <v>0</v>
      </c>
      <c r="O72" s="57">
        <v>1498408</v>
      </c>
      <c r="P72" s="10"/>
    </row>
    <row r="73" spans="1:16" hidden="1">
      <c r="A73" s="5" t="s">
        <v>1</v>
      </c>
      <c r="B73" s="5">
        <f t="shared" si="1"/>
        <v>8</v>
      </c>
      <c r="C73" s="63">
        <v>45889</v>
      </c>
      <c r="D73" s="62" t="s">
        <v>233</v>
      </c>
      <c r="E73" s="63">
        <v>45889</v>
      </c>
      <c r="F73" s="6" t="s">
        <v>234</v>
      </c>
      <c r="G73" s="62" t="s">
        <v>44</v>
      </c>
      <c r="H73" s="6" t="s">
        <v>50</v>
      </c>
      <c r="I73" s="8"/>
      <c r="J73" s="8"/>
      <c r="K73" s="6" t="s">
        <v>50</v>
      </c>
      <c r="L73" s="6">
        <v>787110</v>
      </c>
      <c r="M73" s="58">
        <v>62969</v>
      </c>
      <c r="N73" s="58">
        <v>0</v>
      </c>
      <c r="O73" s="57">
        <v>850079</v>
      </c>
      <c r="P73" s="10"/>
    </row>
    <row r="74" spans="1:16" hidden="1">
      <c r="A74" s="5" t="s">
        <v>1</v>
      </c>
      <c r="B74" s="5">
        <f t="shared" si="1"/>
        <v>8</v>
      </c>
      <c r="C74" s="63">
        <v>45898</v>
      </c>
      <c r="D74" s="62" t="s">
        <v>235</v>
      </c>
      <c r="E74" s="63">
        <v>45898</v>
      </c>
      <c r="F74" s="6" t="s">
        <v>236</v>
      </c>
      <c r="G74" s="62" t="s">
        <v>44</v>
      </c>
      <c r="H74" s="6" t="s">
        <v>47</v>
      </c>
      <c r="I74" s="8"/>
      <c r="J74" s="8"/>
      <c r="K74" s="6" t="s">
        <v>47</v>
      </c>
      <c r="L74" s="6">
        <v>1284105</v>
      </c>
      <c r="M74" s="58">
        <v>102728</v>
      </c>
      <c r="N74" s="58">
        <v>0</v>
      </c>
      <c r="O74" s="57">
        <v>1386833</v>
      </c>
      <c r="P74" s="10"/>
    </row>
    <row r="75" spans="1:16" hidden="1">
      <c r="A75" s="5" t="s">
        <v>1</v>
      </c>
      <c r="B75" s="5">
        <f t="shared" si="1"/>
        <v>8</v>
      </c>
      <c r="C75" s="63">
        <v>45898</v>
      </c>
      <c r="D75" s="62" t="s">
        <v>237</v>
      </c>
      <c r="E75" s="63">
        <v>45898</v>
      </c>
      <c r="F75" s="6" t="s">
        <v>238</v>
      </c>
      <c r="G75" s="62" t="s">
        <v>44</v>
      </c>
      <c r="H75" s="6" t="s">
        <v>112</v>
      </c>
      <c r="I75" s="8"/>
      <c r="J75" s="8"/>
      <c r="K75" s="6" t="s">
        <v>112</v>
      </c>
      <c r="L75" s="6">
        <v>1380455</v>
      </c>
      <c r="M75" s="58">
        <v>110436</v>
      </c>
      <c r="N75" s="58">
        <v>0</v>
      </c>
      <c r="O75" s="57">
        <v>1490891</v>
      </c>
      <c r="P75" s="10"/>
    </row>
    <row r="76" spans="1:16" hidden="1">
      <c r="A76" s="5" t="s">
        <v>1</v>
      </c>
      <c r="B76" s="5">
        <f t="shared" si="1"/>
        <v>9</v>
      </c>
      <c r="C76" s="65">
        <v>45903</v>
      </c>
      <c r="D76" s="64" t="s">
        <v>241</v>
      </c>
      <c r="E76" s="65">
        <v>45903</v>
      </c>
      <c r="F76" s="66" t="s">
        <v>242</v>
      </c>
      <c r="G76" s="64" t="s">
        <v>44</v>
      </c>
      <c r="H76" s="67" t="s">
        <v>59</v>
      </c>
      <c r="I76" s="8"/>
      <c r="J76" s="8"/>
      <c r="K76" s="67" t="s">
        <v>59</v>
      </c>
      <c r="L76" s="67">
        <v>1729728</v>
      </c>
      <c r="M76" s="82">
        <v>138378</v>
      </c>
      <c r="N76" s="82">
        <v>0</v>
      </c>
      <c r="O76" s="83">
        <v>1868106</v>
      </c>
      <c r="P76" s="10"/>
    </row>
    <row r="77" spans="1:16" hidden="1">
      <c r="A77" s="5" t="s">
        <v>1</v>
      </c>
      <c r="B77" s="5">
        <f t="shared" si="1"/>
        <v>9</v>
      </c>
      <c r="C77" s="65">
        <v>45909</v>
      </c>
      <c r="D77" s="64" t="s">
        <v>251</v>
      </c>
      <c r="E77" s="65">
        <v>45909</v>
      </c>
      <c r="F77" s="66" t="s">
        <v>252</v>
      </c>
      <c r="G77" s="64" t="s">
        <v>44</v>
      </c>
      <c r="H77" s="67" t="s">
        <v>47</v>
      </c>
      <c r="I77" s="8"/>
      <c r="J77" s="8"/>
      <c r="K77" s="67" t="s">
        <v>47</v>
      </c>
      <c r="L77" s="67">
        <v>1959745</v>
      </c>
      <c r="M77" s="82">
        <v>156780</v>
      </c>
      <c r="N77" s="82">
        <v>0</v>
      </c>
      <c r="O77" s="83">
        <v>2116525</v>
      </c>
      <c r="P77" s="10"/>
    </row>
    <row r="78" spans="1:16" hidden="1">
      <c r="A78" s="5" t="s">
        <v>1</v>
      </c>
      <c r="B78" s="5">
        <f t="shared" si="1"/>
        <v>9</v>
      </c>
      <c r="C78" s="65">
        <v>45909</v>
      </c>
      <c r="D78" s="64" t="s">
        <v>253</v>
      </c>
      <c r="E78" s="65">
        <v>45909</v>
      </c>
      <c r="F78" s="66" t="s">
        <v>254</v>
      </c>
      <c r="G78" s="64" t="s">
        <v>44</v>
      </c>
      <c r="H78" s="67" t="s">
        <v>50</v>
      </c>
      <c r="I78" s="8"/>
      <c r="J78" s="8"/>
      <c r="K78" s="67" t="s">
        <v>50</v>
      </c>
      <c r="L78" s="67">
        <v>1379847</v>
      </c>
      <c r="M78" s="82">
        <v>110388</v>
      </c>
      <c r="N78" s="82">
        <v>0</v>
      </c>
      <c r="O78" s="83">
        <v>1490235</v>
      </c>
      <c r="P78" s="10"/>
    </row>
    <row r="79" spans="1:16" hidden="1">
      <c r="A79" s="5" t="s">
        <v>1</v>
      </c>
      <c r="B79" s="5">
        <f t="shared" si="1"/>
        <v>9</v>
      </c>
      <c r="C79" s="65">
        <v>45909</v>
      </c>
      <c r="D79" s="64" t="s">
        <v>255</v>
      </c>
      <c r="E79" s="65">
        <v>45909</v>
      </c>
      <c r="F79" s="66" t="s">
        <v>256</v>
      </c>
      <c r="G79" s="64" t="s">
        <v>44</v>
      </c>
      <c r="H79" s="67" t="s">
        <v>112</v>
      </c>
      <c r="I79" s="8"/>
      <c r="J79" s="8"/>
      <c r="K79" s="67" t="s">
        <v>112</v>
      </c>
      <c r="L79" s="67">
        <v>1442303</v>
      </c>
      <c r="M79" s="82">
        <v>115384</v>
      </c>
      <c r="N79" s="82">
        <v>0</v>
      </c>
      <c r="O79" s="83">
        <v>1557687</v>
      </c>
      <c r="P79" s="10"/>
    </row>
    <row r="80" spans="1:16" hidden="1">
      <c r="A80" s="5" t="s">
        <v>1</v>
      </c>
      <c r="B80" s="5">
        <f t="shared" si="1"/>
        <v>9</v>
      </c>
      <c r="C80" s="65">
        <v>45916</v>
      </c>
      <c r="D80" s="64" t="s">
        <v>257</v>
      </c>
      <c r="E80" s="65">
        <v>45916</v>
      </c>
      <c r="F80" s="66" t="s">
        <v>258</v>
      </c>
      <c r="G80" s="64" t="s">
        <v>44</v>
      </c>
      <c r="H80" s="67" t="s">
        <v>47</v>
      </c>
      <c r="I80" s="8"/>
      <c r="J80" s="8"/>
      <c r="K80" s="67" t="s">
        <v>47</v>
      </c>
      <c r="L80" s="67">
        <v>704940</v>
      </c>
      <c r="M80" s="82">
        <v>56395</v>
      </c>
      <c r="N80" s="82">
        <v>0</v>
      </c>
      <c r="O80" s="83">
        <v>761335</v>
      </c>
      <c r="P80" s="10"/>
    </row>
    <row r="81" spans="1:16" hidden="1">
      <c r="A81" s="5" t="s">
        <v>1</v>
      </c>
      <c r="B81" s="5">
        <f t="shared" si="1"/>
        <v>9</v>
      </c>
      <c r="C81" s="65">
        <v>45916</v>
      </c>
      <c r="D81" s="64" t="s">
        <v>259</v>
      </c>
      <c r="E81" s="65">
        <v>45916</v>
      </c>
      <c r="F81" s="66" t="s">
        <v>260</v>
      </c>
      <c r="G81" s="64" t="s">
        <v>44</v>
      </c>
      <c r="H81" s="67" t="s">
        <v>50</v>
      </c>
      <c r="I81" s="8"/>
      <c r="J81" s="8"/>
      <c r="K81" s="67" t="s">
        <v>50</v>
      </c>
      <c r="L81" s="67">
        <v>566310</v>
      </c>
      <c r="M81" s="82">
        <v>45305</v>
      </c>
      <c r="N81" s="82">
        <v>0</v>
      </c>
      <c r="O81" s="83">
        <v>611615</v>
      </c>
      <c r="P81" s="10"/>
    </row>
    <row r="82" spans="1:16" hidden="1">
      <c r="A82" s="5" t="s">
        <v>1</v>
      </c>
      <c r="B82" s="5">
        <f t="shared" si="1"/>
        <v>9</v>
      </c>
      <c r="C82" s="65">
        <v>45916</v>
      </c>
      <c r="D82" s="64" t="s">
        <v>261</v>
      </c>
      <c r="E82" s="65">
        <v>45916</v>
      </c>
      <c r="F82" s="66" t="s">
        <v>262</v>
      </c>
      <c r="G82" s="64" t="s">
        <v>44</v>
      </c>
      <c r="H82" s="67" t="s">
        <v>59</v>
      </c>
      <c r="I82" s="8"/>
      <c r="J82" s="8"/>
      <c r="K82" s="67" t="s">
        <v>59</v>
      </c>
      <c r="L82" s="67">
        <v>1818309</v>
      </c>
      <c r="M82" s="82">
        <v>145465</v>
      </c>
      <c r="N82" s="82">
        <v>0</v>
      </c>
      <c r="O82" s="83">
        <v>1963774</v>
      </c>
      <c r="P82" s="10"/>
    </row>
    <row r="83" spans="1:16" hidden="1">
      <c r="A83" s="5" t="s">
        <v>1</v>
      </c>
      <c r="B83" s="5">
        <f t="shared" si="1"/>
        <v>9</v>
      </c>
      <c r="C83" s="65">
        <v>45916</v>
      </c>
      <c r="D83" s="64" t="s">
        <v>263</v>
      </c>
      <c r="E83" s="65">
        <v>45916</v>
      </c>
      <c r="F83" s="66" t="s">
        <v>264</v>
      </c>
      <c r="G83" s="64" t="s">
        <v>44</v>
      </c>
      <c r="H83" s="67" t="s">
        <v>112</v>
      </c>
      <c r="I83" s="8"/>
      <c r="J83" s="8"/>
      <c r="K83" s="67" t="s">
        <v>112</v>
      </c>
      <c r="L83" s="67">
        <v>540648</v>
      </c>
      <c r="M83" s="82">
        <v>43252</v>
      </c>
      <c r="N83" s="82">
        <v>0</v>
      </c>
      <c r="O83" s="83">
        <v>583900</v>
      </c>
      <c r="P83" s="10"/>
    </row>
    <row r="84" spans="1:16" hidden="1">
      <c r="A84" s="5" t="s">
        <v>1</v>
      </c>
      <c r="B84" s="5">
        <f t="shared" si="1"/>
        <v>9</v>
      </c>
      <c r="C84" s="65">
        <v>45916</v>
      </c>
      <c r="D84" s="64" t="s">
        <v>265</v>
      </c>
      <c r="E84" s="65">
        <v>45916</v>
      </c>
      <c r="F84" s="66" t="s">
        <v>266</v>
      </c>
      <c r="G84" s="64" t="s">
        <v>44</v>
      </c>
      <c r="H84" s="67" t="s">
        <v>164</v>
      </c>
      <c r="I84" s="8"/>
      <c r="J84" s="8"/>
      <c r="K84" s="67" t="s">
        <v>164</v>
      </c>
      <c r="L84" s="67">
        <v>893118</v>
      </c>
      <c r="M84" s="82">
        <v>71449</v>
      </c>
      <c r="N84" s="82">
        <v>0</v>
      </c>
      <c r="O84" s="83">
        <v>964567</v>
      </c>
      <c r="P84" s="10"/>
    </row>
    <row r="85" spans="1:16" hidden="1">
      <c r="A85" s="5" t="s">
        <v>1</v>
      </c>
      <c r="B85" s="5">
        <f t="shared" si="1"/>
        <v>9</v>
      </c>
      <c r="C85" s="65">
        <v>45924</v>
      </c>
      <c r="D85" s="64" t="s">
        <v>271</v>
      </c>
      <c r="E85" s="65">
        <v>45924</v>
      </c>
      <c r="F85" s="66" t="s">
        <v>272</v>
      </c>
      <c r="G85" s="64" t="s">
        <v>44</v>
      </c>
      <c r="H85" s="67" t="s">
        <v>59</v>
      </c>
      <c r="I85" s="8"/>
      <c r="J85" s="8"/>
      <c r="K85" s="67" t="s">
        <v>59</v>
      </c>
      <c r="L85" s="67">
        <v>704940</v>
      </c>
      <c r="M85" s="82">
        <v>56395</v>
      </c>
      <c r="N85" s="82">
        <v>0</v>
      </c>
      <c r="O85" s="83">
        <v>761335</v>
      </c>
      <c r="P85" s="10"/>
    </row>
    <row r="86" spans="1:16" hidden="1">
      <c r="A86" s="5" t="s">
        <v>1</v>
      </c>
      <c r="B86" s="5">
        <f t="shared" si="1"/>
        <v>9</v>
      </c>
      <c r="C86" s="65">
        <v>45924</v>
      </c>
      <c r="D86" s="64" t="s">
        <v>273</v>
      </c>
      <c r="E86" s="65">
        <v>45924</v>
      </c>
      <c r="F86" s="66" t="s">
        <v>274</v>
      </c>
      <c r="G86" s="64" t="s">
        <v>44</v>
      </c>
      <c r="H86" s="67" t="s">
        <v>47</v>
      </c>
      <c r="I86" s="8"/>
      <c r="J86" s="8"/>
      <c r="K86" s="67" t="s">
        <v>47</v>
      </c>
      <c r="L86" s="67">
        <v>619330</v>
      </c>
      <c r="M86" s="82">
        <v>49546</v>
      </c>
      <c r="N86" s="82">
        <v>0</v>
      </c>
      <c r="O86" s="83">
        <v>668876</v>
      </c>
      <c r="P86" s="10"/>
    </row>
    <row r="87" spans="1:16" hidden="1">
      <c r="A87" s="5" t="s">
        <v>1</v>
      </c>
      <c r="B87" s="5">
        <f t="shared" si="1"/>
        <v>9</v>
      </c>
      <c r="C87" s="65">
        <v>45924</v>
      </c>
      <c r="D87" s="64" t="s">
        <v>275</v>
      </c>
      <c r="E87" s="65">
        <v>45924</v>
      </c>
      <c r="F87" s="66" t="s">
        <v>276</v>
      </c>
      <c r="G87" s="64" t="s">
        <v>44</v>
      </c>
      <c r="H87" s="67" t="s">
        <v>50</v>
      </c>
      <c r="I87" s="8"/>
      <c r="J87" s="8"/>
      <c r="K87" s="67" t="s">
        <v>50</v>
      </c>
      <c r="L87" s="67">
        <v>355792</v>
      </c>
      <c r="M87" s="82">
        <v>28463</v>
      </c>
      <c r="N87" s="82">
        <v>0</v>
      </c>
      <c r="O87" s="83">
        <v>384255</v>
      </c>
      <c r="P87" s="10"/>
    </row>
    <row r="88" spans="1:16" hidden="1">
      <c r="A88" s="5" t="s">
        <v>1</v>
      </c>
      <c r="B88" s="5">
        <f t="shared" si="1"/>
        <v>10</v>
      </c>
      <c r="C88" s="65">
        <v>45931</v>
      </c>
      <c r="D88" s="64" t="s">
        <v>278</v>
      </c>
      <c r="E88" s="65">
        <v>45931</v>
      </c>
      <c r="F88" s="66" t="s">
        <v>279</v>
      </c>
      <c r="G88" s="64" t="s">
        <v>44</v>
      </c>
      <c r="H88" s="68" t="s">
        <v>47</v>
      </c>
      <c r="I88" s="8"/>
      <c r="J88" s="8"/>
      <c r="K88" s="68" t="s">
        <v>47</v>
      </c>
      <c r="L88" s="90">
        <v>1605160</v>
      </c>
      <c r="M88" s="82">
        <v>128413</v>
      </c>
      <c r="N88" s="82">
        <v>0</v>
      </c>
      <c r="O88" s="83">
        <v>1733573</v>
      </c>
      <c r="P88" s="10"/>
    </row>
    <row r="89" spans="1:16" hidden="1">
      <c r="A89" s="5" t="s">
        <v>1</v>
      </c>
      <c r="B89" s="5">
        <f t="shared" si="1"/>
        <v>10</v>
      </c>
      <c r="C89" s="65">
        <v>45931</v>
      </c>
      <c r="D89" s="64" t="s">
        <v>280</v>
      </c>
      <c r="E89" s="65">
        <v>45931</v>
      </c>
      <c r="F89" s="66" t="s">
        <v>281</v>
      </c>
      <c r="G89" s="64" t="s">
        <v>44</v>
      </c>
      <c r="H89" s="68" t="s">
        <v>50</v>
      </c>
      <c r="I89" s="8"/>
      <c r="J89" s="8"/>
      <c r="K89" s="68" t="s">
        <v>50</v>
      </c>
      <c r="L89" s="90">
        <v>1235322</v>
      </c>
      <c r="M89" s="82">
        <v>98826</v>
      </c>
      <c r="N89" s="82">
        <v>0</v>
      </c>
      <c r="O89" s="83">
        <v>1334148</v>
      </c>
      <c r="P89" s="10"/>
    </row>
    <row r="90" spans="1:16" hidden="1">
      <c r="A90" s="5" t="s">
        <v>1</v>
      </c>
      <c r="B90" s="5">
        <f t="shared" si="1"/>
        <v>10</v>
      </c>
      <c r="C90" s="65">
        <v>45931</v>
      </c>
      <c r="D90" s="64" t="s">
        <v>282</v>
      </c>
      <c r="E90" s="65">
        <v>45931</v>
      </c>
      <c r="F90" s="66" t="s">
        <v>283</v>
      </c>
      <c r="G90" s="64" t="s">
        <v>44</v>
      </c>
      <c r="H90" s="68" t="s">
        <v>59</v>
      </c>
      <c r="I90" s="8"/>
      <c r="J90" s="8"/>
      <c r="K90" s="68" t="s">
        <v>59</v>
      </c>
      <c r="L90" s="90">
        <v>1704674</v>
      </c>
      <c r="M90" s="82">
        <v>136374</v>
      </c>
      <c r="N90" s="82">
        <v>0</v>
      </c>
      <c r="O90" s="83">
        <v>1841048</v>
      </c>
      <c r="P90" s="10"/>
    </row>
    <row r="91" spans="1:16" hidden="1">
      <c r="A91" s="5" t="s">
        <v>1</v>
      </c>
      <c r="B91" s="5">
        <f t="shared" si="1"/>
        <v>10</v>
      </c>
      <c r="C91" s="65">
        <v>45931</v>
      </c>
      <c r="D91" s="64" t="s">
        <v>284</v>
      </c>
      <c r="E91" s="65">
        <v>45931</v>
      </c>
      <c r="F91" s="66" t="s">
        <v>285</v>
      </c>
      <c r="G91" s="64" t="s">
        <v>44</v>
      </c>
      <c r="H91" s="68" t="s">
        <v>112</v>
      </c>
      <c r="I91" s="8"/>
      <c r="J91" s="8"/>
      <c r="K91" s="68" t="s">
        <v>112</v>
      </c>
      <c r="L91" s="90">
        <v>931635</v>
      </c>
      <c r="M91" s="82">
        <v>74531</v>
      </c>
      <c r="N91" s="82">
        <v>0</v>
      </c>
      <c r="O91" s="83">
        <v>1006166</v>
      </c>
      <c r="P91" s="10"/>
    </row>
    <row r="92" spans="1:16" hidden="1">
      <c r="A92" s="5" t="s">
        <v>1</v>
      </c>
      <c r="B92" s="5">
        <f t="shared" si="1"/>
        <v>10</v>
      </c>
      <c r="C92" s="65">
        <v>45931</v>
      </c>
      <c r="D92" s="64" t="s">
        <v>286</v>
      </c>
      <c r="E92" s="65">
        <v>45931</v>
      </c>
      <c r="F92" s="66" t="s">
        <v>287</v>
      </c>
      <c r="G92" s="64" t="s">
        <v>44</v>
      </c>
      <c r="H92" s="68" t="s">
        <v>164</v>
      </c>
      <c r="I92" s="8"/>
      <c r="J92" s="8"/>
      <c r="K92" s="68" t="s">
        <v>164</v>
      </c>
      <c r="L92" s="90">
        <v>220800</v>
      </c>
      <c r="M92" s="82">
        <v>17664</v>
      </c>
      <c r="N92" s="82">
        <v>0</v>
      </c>
      <c r="O92" s="83">
        <v>238464</v>
      </c>
      <c r="P92" s="10"/>
    </row>
    <row r="93" spans="1:16" hidden="1">
      <c r="A93" s="5" t="s">
        <v>1</v>
      </c>
      <c r="B93" s="5">
        <f t="shared" si="1"/>
        <v>10</v>
      </c>
      <c r="C93" s="65">
        <v>45938</v>
      </c>
      <c r="D93" s="64" t="s">
        <v>288</v>
      </c>
      <c r="E93" s="65">
        <v>45938</v>
      </c>
      <c r="F93" s="66" t="s">
        <v>289</v>
      </c>
      <c r="G93" s="64" t="s">
        <v>44</v>
      </c>
      <c r="H93" s="68" t="s">
        <v>47</v>
      </c>
      <c r="I93" s="8"/>
      <c r="J93" s="8"/>
      <c r="K93" s="68" t="s">
        <v>47</v>
      </c>
      <c r="L93" s="90">
        <v>929520</v>
      </c>
      <c r="M93" s="82">
        <v>74362</v>
      </c>
      <c r="N93" s="82">
        <v>0</v>
      </c>
      <c r="O93" s="83">
        <v>1003882</v>
      </c>
      <c r="P93" s="10"/>
    </row>
    <row r="94" spans="1:16" hidden="1">
      <c r="A94" s="5" t="s">
        <v>1</v>
      </c>
      <c r="B94" s="5">
        <f t="shared" si="1"/>
        <v>10</v>
      </c>
      <c r="C94" s="65">
        <v>45938</v>
      </c>
      <c r="D94" s="64" t="s">
        <v>290</v>
      </c>
      <c r="E94" s="65">
        <v>45938</v>
      </c>
      <c r="F94" s="66" t="s">
        <v>291</v>
      </c>
      <c r="G94" s="64" t="s">
        <v>44</v>
      </c>
      <c r="H94" s="68" t="s">
        <v>59</v>
      </c>
      <c r="I94" s="8"/>
      <c r="J94" s="8"/>
      <c r="K94" s="68" t="s">
        <v>59</v>
      </c>
      <c r="L94" s="90">
        <v>832434</v>
      </c>
      <c r="M94" s="82">
        <v>66595</v>
      </c>
      <c r="N94" s="82">
        <v>0</v>
      </c>
      <c r="O94" s="83">
        <v>899029</v>
      </c>
      <c r="P94" s="10"/>
    </row>
    <row r="95" spans="1:16" hidden="1">
      <c r="A95" s="5" t="s">
        <v>1</v>
      </c>
      <c r="B95" s="5">
        <f t="shared" si="1"/>
        <v>10</v>
      </c>
      <c r="C95" s="65">
        <v>45938</v>
      </c>
      <c r="D95" s="64" t="s">
        <v>292</v>
      </c>
      <c r="E95" s="65">
        <v>45938</v>
      </c>
      <c r="F95" s="66" t="s">
        <v>293</v>
      </c>
      <c r="G95" s="64" t="s">
        <v>44</v>
      </c>
      <c r="H95" s="68" t="s">
        <v>112</v>
      </c>
      <c r="I95" s="8"/>
      <c r="J95" s="8"/>
      <c r="K95" s="68" t="s">
        <v>112</v>
      </c>
      <c r="L95" s="90">
        <v>1056547</v>
      </c>
      <c r="M95" s="82">
        <v>84524</v>
      </c>
      <c r="N95" s="82">
        <v>0</v>
      </c>
      <c r="O95" s="83">
        <v>1141071</v>
      </c>
      <c r="P95" s="10"/>
    </row>
    <row r="96" spans="1:16" hidden="1">
      <c r="A96" s="5" t="s">
        <v>1</v>
      </c>
      <c r="B96" s="5">
        <f t="shared" si="1"/>
        <v>10</v>
      </c>
      <c r="C96" s="65">
        <v>45938</v>
      </c>
      <c r="D96" s="64" t="s">
        <v>294</v>
      </c>
      <c r="E96" s="65">
        <v>45938</v>
      </c>
      <c r="F96" s="66" t="s">
        <v>295</v>
      </c>
      <c r="G96" s="64" t="s">
        <v>44</v>
      </c>
      <c r="H96" s="68" t="s">
        <v>164</v>
      </c>
      <c r="I96" s="8"/>
      <c r="J96" s="8"/>
      <c r="K96" s="68" t="s">
        <v>164</v>
      </c>
      <c r="L96" s="90">
        <v>220800</v>
      </c>
      <c r="M96" s="82">
        <v>17664</v>
      </c>
      <c r="N96" s="82">
        <v>0</v>
      </c>
      <c r="O96" s="83">
        <v>238464</v>
      </c>
      <c r="P96" s="10"/>
    </row>
    <row r="97" spans="1:16" hidden="1">
      <c r="A97" s="5" t="s">
        <v>1</v>
      </c>
      <c r="B97" s="5">
        <f t="shared" si="1"/>
        <v>10</v>
      </c>
      <c r="C97" s="65">
        <v>45945</v>
      </c>
      <c r="D97" s="64" t="s">
        <v>296</v>
      </c>
      <c r="E97" s="65">
        <v>45945</v>
      </c>
      <c r="F97" s="66" t="s">
        <v>297</v>
      </c>
      <c r="G97" s="64" t="s">
        <v>44</v>
      </c>
      <c r="H97" s="68" t="s">
        <v>47</v>
      </c>
      <c r="I97" s="8"/>
      <c r="J97" s="8"/>
      <c r="K97" s="68" t="s">
        <v>47</v>
      </c>
      <c r="L97" s="86">
        <v>2183138</v>
      </c>
      <c r="M97" s="82">
        <v>174651</v>
      </c>
      <c r="N97" s="82">
        <v>0</v>
      </c>
      <c r="O97" s="83">
        <v>2357789</v>
      </c>
      <c r="P97" s="10"/>
    </row>
    <row r="98" spans="1:16" hidden="1">
      <c r="A98" s="5" t="s">
        <v>1</v>
      </c>
      <c r="B98" s="5">
        <f t="shared" si="1"/>
        <v>10</v>
      </c>
      <c r="C98" s="65">
        <v>45945</v>
      </c>
      <c r="D98" s="64" t="s">
        <v>298</v>
      </c>
      <c r="E98" s="65">
        <v>45945</v>
      </c>
      <c r="F98" s="66" t="s">
        <v>299</v>
      </c>
      <c r="G98" s="64" t="s">
        <v>44</v>
      </c>
      <c r="H98" s="68" t="s">
        <v>50</v>
      </c>
      <c r="I98" s="8"/>
      <c r="J98" s="8"/>
      <c r="K98" s="68" t="s">
        <v>50</v>
      </c>
      <c r="L98" s="86">
        <v>1418489</v>
      </c>
      <c r="M98" s="82">
        <v>113479</v>
      </c>
      <c r="N98" s="82">
        <v>0</v>
      </c>
      <c r="O98" s="83">
        <v>1531968</v>
      </c>
      <c r="P98" s="10"/>
    </row>
    <row r="99" spans="1:16" hidden="1">
      <c r="A99" s="5" t="s">
        <v>1</v>
      </c>
      <c r="B99" s="5">
        <f t="shared" si="1"/>
        <v>10</v>
      </c>
      <c r="C99" s="65">
        <v>45945</v>
      </c>
      <c r="D99" s="64" t="s">
        <v>300</v>
      </c>
      <c r="E99" s="65">
        <v>45945</v>
      </c>
      <c r="F99" s="66" t="s">
        <v>301</v>
      </c>
      <c r="G99" s="64" t="s">
        <v>44</v>
      </c>
      <c r="H99" s="68" t="s">
        <v>112</v>
      </c>
      <c r="I99" s="8"/>
      <c r="J99" s="8"/>
      <c r="K99" s="68" t="s">
        <v>112</v>
      </c>
      <c r="L99" s="86">
        <v>840957</v>
      </c>
      <c r="M99" s="82">
        <v>67277</v>
      </c>
      <c r="N99" s="82">
        <v>0</v>
      </c>
      <c r="O99" s="83">
        <v>908234</v>
      </c>
      <c r="P99" s="10"/>
    </row>
    <row r="100" spans="1:16" hidden="1">
      <c r="A100" s="5" t="s">
        <v>1</v>
      </c>
      <c r="B100" s="5">
        <f t="shared" si="1"/>
        <v>10</v>
      </c>
      <c r="C100" s="65">
        <v>45945</v>
      </c>
      <c r="D100" s="64" t="s">
        <v>302</v>
      </c>
      <c r="E100" s="65">
        <v>45945</v>
      </c>
      <c r="F100" s="66" t="s">
        <v>303</v>
      </c>
      <c r="G100" s="64" t="s">
        <v>44</v>
      </c>
      <c r="H100" s="68" t="s">
        <v>164</v>
      </c>
      <c r="I100" s="8"/>
      <c r="J100" s="8"/>
      <c r="K100" s="68" t="s">
        <v>164</v>
      </c>
      <c r="L100" s="86">
        <v>352470</v>
      </c>
      <c r="M100" s="82">
        <v>28198</v>
      </c>
      <c r="N100" s="82">
        <v>0</v>
      </c>
      <c r="O100" s="83">
        <v>380668</v>
      </c>
      <c r="P100" s="10"/>
    </row>
    <row r="101" spans="1:16" hidden="1">
      <c r="A101" s="5" t="s">
        <v>1</v>
      </c>
      <c r="B101" s="5">
        <f t="shared" si="1"/>
        <v>10</v>
      </c>
      <c r="C101" s="65">
        <v>45952</v>
      </c>
      <c r="D101" s="64" t="s">
        <v>304</v>
      </c>
      <c r="E101" s="65">
        <v>45952</v>
      </c>
      <c r="F101" s="69" t="s">
        <v>305</v>
      </c>
      <c r="G101" s="64" t="s">
        <v>44</v>
      </c>
      <c r="H101" s="68" t="s">
        <v>306</v>
      </c>
      <c r="I101" s="8"/>
      <c r="J101" s="8"/>
      <c r="K101" s="68" t="s">
        <v>306</v>
      </c>
      <c r="L101" s="91">
        <v>1413810</v>
      </c>
      <c r="M101" s="82">
        <v>113105</v>
      </c>
      <c r="N101" s="82">
        <v>0</v>
      </c>
      <c r="O101" s="83">
        <v>1526915</v>
      </c>
      <c r="P101" s="10"/>
    </row>
    <row r="102" spans="1:16" hidden="1">
      <c r="A102" s="5" t="s">
        <v>1</v>
      </c>
      <c r="B102" s="5">
        <f t="shared" si="1"/>
        <v>10</v>
      </c>
      <c r="C102" s="65">
        <v>45952</v>
      </c>
      <c r="D102" s="70" t="s">
        <v>307</v>
      </c>
      <c r="E102" s="65">
        <v>45952</v>
      </c>
      <c r="F102" s="69" t="s">
        <v>308</v>
      </c>
      <c r="G102" s="64" t="s">
        <v>44</v>
      </c>
      <c r="H102" s="68" t="s">
        <v>309</v>
      </c>
      <c r="I102" s="8"/>
      <c r="J102" s="8"/>
      <c r="K102" s="68" t="s">
        <v>309</v>
      </c>
      <c r="L102" s="91">
        <v>597275</v>
      </c>
      <c r="M102" s="82">
        <v>47782</v>
      </c>
      <c r="N102" s="82">
        <v>0</v>
      </c>
      <c r="O102" s="83">
        <v>645057</v>
      </c>
      <c r="P102" s="10"/>
    </row>
    <row r="103" spans="1:16" hidden="1">
      <c r="A103" s="5" t="s">
        <v>1</v>
      </c>
      <c r="B103" s="5">
        <f t="shared" si="1"/>
        <v>10</v>
      </c>
      <c r="C103" s="65">
        <v>45952</v>
      </c>
      <c r="D103" s="64" t="s">
        <v>310</v>
      </c>
      <c r="E103" s="65">
        <v>45952</v>
      </c>
      <c r="F103" s="69" t="s">
        <v>311</v>
      </c>
      <c r="G103" s="64" t="s">
        <v>44</v>
      </c>
      <c r="H103" s="68" t="s">
        <v>47</v>
      </c>
      <c r="I103" s="8"/>
      <c r="J103" s="8"/>
      <c r="K103" s="68" t="s">
        <v>47</v>
      </c>
      <c r="L103" s="91">
        <v>577200</v>
      </c>
      <c r="M103" s="82">
        <v>46176</v>
      </c>
      <c r="N103" s="82">
        <v>0</v>
      </c>
      <c r="O103" s="83">
        <v>623376</v>
      </c>
      <c r="P103" s="10"/>
    </row>
    <row r="104" spans="1:16" hidden="1">
      <c r="A104" s="5" t="s">
        <v>1</v>
      </c>
      <c r="B104" s="5">
        <f t="shared" si="1"/>
        <v>10</v>
      </c>
      <c r="C104" s="65">
        <v>45952</v>
      </c>
      <c r="D104" s="64" t="s">
        <v>312</v>
      </c>
      <c r="E104" s="65">
        <v>45952</v>
      </c>
      <c r="F104" s="69" t="s">
        <v>313</v>
      </c>
      <c r="G104" s="64" t="s">
        <v>44</v>
      </c>
      <c r="H104" s="68" t="s">
        <v>59</v>
      </c>
      <c r="I104" s="8"/>
      <c r="J104" s="8"/>
      <c r="K104" s="68" t="s">
        <v>59</v>
      </c>
      <c r="L104" s="91">
        <v>1618936</v>
      </c>
      <c r="M104" s="82">
        <v>129515</v>
      </c>
      <c r="N104" s="82">
        <v>0</v>
      </c>
      <c r="O104" s="83">
        <v>1748451</v>
      </c>
      <c r="P104" s="10"/>
    </row>
    <row r="105" spans="1:16" hidden="1">
      <c r="A105" s="5" t="s">
        <v>1</v>
      </c>
      <c r="B105" s="5">
        <f t="shared" si="1"/>
        <v>10</v>
      </c>
      <c r="C105" s="65">
        <v>45959</v>
      </c>
      <c r="D105" s="64" t="s">
        <v>314</v>
      </c>
      <c r="E105" s="65">
        <v>45959</v>
      </c>
      <c r="F105" s="69" t="s">
        <v>315</v>
      </c>
      <c r="G105" s="64" t="s">
        <v>44</v>
      </c>
      <c r="H105" s="68" t="s">
        <v>47</v>
      </c>
      <c r="I105" s="8"/>
      <c r="J105" s="8"/>
      <c r="K105" s="68" t="s">
        <v>47</v>
      </c>
      <c r="L105" s="91">
        <v>662660</v>
      </c>
      <c r="M105" s="82">
        <v>53013</v>
      </c>
      <c r="N105" s="82">
        <v>0</v>
      </c>
      <c r="O105" s="83">
        <v>715673</v>
      </c>
      <c r="P105" s="10"/>
    </row>
    <row r="106" spans="1:16" hidden="1">
      <c r="A106" s="5" t="s">
        <v>1</v>
      </c>
      <c r="B106" s="5">
        <f t="shared" si="1"/>
        <v>10</v>
      </c>
      <c r="C106" s="65">
        <v>45959</v>
      </c>
      <c r="D106" s="64" t="s">
        <v>316</v>
      </c>
      <c r="E106" s="65">
        <v>45959</v>
      </c>
      <c r="F106" s="69" t="s">
        <v>317</v>
      </c>
      <c r="G106" s="64" t="s">
        <v>44</v>
      </c>
      <c r="H106" s="68" t="s">
        <v>50</v>
      </c>
      <c r="I106" s="8"/>
      <c r="J106" s="8"/>
      <c r="K106" s="68" t="s">
        <v>50</v>
      </c>
      <c r="L106" s="91">
        <v>365325</v>
      </c>
      <c r="M106" s="82">
        <v>29226</v>
      </c>
      <c r="N106" s="82">
        <v>0</v>
      </c>
      <c r="O106" s="83">
        <v>394551</v>
      </c>
      <c r="P106" s="10"/>
    </row>
    <row r="107" spans="1:16" hidden="1">
      <c r="A107" s="5" t="s">
        <v>1</v>
      </c>
      <c r="B107" s="5">
        <f t="shared" si="1"/>
        <v>1</v>
      </c>
      <c r="C107" s="63">
        <v>45659</v>
      </c>
      <c r="D107" s="62" t="s">
        <v>323</v>
      </c>
      <c r="E107" s="63">
        <v>45659</v>
      </c>
      <c r="F107" s="6" t="s">
        <v>324</v>
      </c>
      <c r="G107" s="62" t="s">
        <v>321</v>
      </c>
      <c r="H107" s="56" t="s">
        <v>325</v>
      </c>
      <c r="I107" s="8"/>
      <c r="J107" s="8"/>
      <c r="K107" s="56" t="s">
        <v>325</v>
      </c>
      <c r="L107" s="57">
        <v>1584340</v>
      </c>
      <c r="M107" s="58">
        <v>126747</v>
      </c>
      <c r="N107" s="58">
        <v>0</v>
      </c>
      <c r="O107" s="57">
        <v>1711087</v>
      </c>
      <c r="P107" s="10"/>
    </row>
    <row r="108" spans="1:16" hidden="1">
      <c r="A108" s="5" t="s">
        <v>1</v>
      </c>
      <c r="B108" s="5">
        <f t="shared" si="1"/>
        <v>1</v>
      </c>
      <c r="C108" s="63">
        <v>45665</v>
      </c>
      <c r="D108" s="62" t="s">
        <v>326</v>
      </c>
      <c r="E108" s="63">
        <v>45665</v>
      </c>
      <c r="F108" s="6" t="s">
        <v>327</v>
      </c>
      <c r="G108" s="62" t="s">
        <v>321</v>
      </c>
      <c r="H108" s="56" t="s">
        <v>325</v>
      </c>
      <c r="I108" s="8"/>
      <c r="J108" s="8"/>
      <c r="K108" s="56" t="s">
        <v>325</v>
      </c>
      <c r="L108" s="57">
        <v>1561065</v>
      </c>
      <c r="M108" s="58">
        <v>124885</v>
      </c>
      <c r="N108" s="58">
        <v>0</v>
      </c>
      <c r="O108" s="57">
        <v>1685950</v>
      </c>
      <c r="P108" s="10"/>
    </row>
    <row r="109" spans="1:16" hidden="1">
      <c r="A109" s="5" t="s">
        <v>1</v>
      </c>
      <c r="B109" s="5">
        <f t="shared" si="1"/>
        <v>1</v>
      </c>
      <c r="C109" s="63">
        <v>45674</v>
      </c>
      <c r="D109" s="62" t="s">
        <v>328</v>
      </c>
      <c r="E109" s="63">
        <v>45674</v>
      </c>
      <c r="F109" s="6" t="s">
        <v>329</v>
      </c>
      <c r="G109" s="62" t="s">
        <v>321</v>
      </c>
      <c r="H109" s="56" t="s">
        <v>325</v>
      </c>
      <c r="I109" s="8"/>
      <c r="J109" s="8"/>
      <c r="K109" s="56" t="s">
        <v>325</v>
      </c>
      <c r="L109" s="57">
        <v>3605095</v>
      </c>
      <c r="M109" s="58">
        <v>288408</v>
      </c>
      <c r="N109" s="58">
        <v>0</v>
      </c>
      <c r="O109" s="57">
        <v>3893503</v>
      </c>
      <c r="P109" s="10"/>
    </row>
    <row r="110" spans="1:16" hidden="1">
      <c r="A110" s="5" t="s">
        <v>1</v>
      </c>
      <c r="B110" s="5">
        <f t="shared" si="1"/>
        <v>2</v>
      </c>
      <c r="C110" s="63">
        <v>45693</v>
      </c>
      <c r="D110" s="62" t="s">
        <v>330</v>
      </c>
      <c r="E110" s="63">
        <v>45693</v>
      </c>
      <c r="F110" s="6" t="s">
        <v>331</v>
      </c>
      <c r="G110" s="62" t="s">
        <v>321</v>
      </c>
      <c r="H110" s="56" t="s">
        <v>325</v>
      </c>
      <c r="I110" s="8"/>
      <c r="J110" s="8"/>
      <c r="K110" s="56" t="s">
        <v>325</v>
      </c>
      <c r="L110" s="57">
        <v>1245588</v>
      </c>
      <c r="M110" s="58">
        <v>99647</v>
      </c>
      <c r="N110" s="58">
        <v>0</v>
      </c>
      <c r="O110" s="57">
        <v>1345235</v>
      </c>
      <c r="P110" s="10"/>
    </row>
    <row r="111" spans="1:16" hidden="1">
      <c r="A111" s="5" t="s">
        <v>1</v>
      </c>
      <c r="B111" s="5">
        <f t="shared" si="1"/>
        <v>2</v>
      </c>
      <c r="C111" s="63">
        <v>45709</v>
      </c>
      <c r="D111" s="62" t="s">
        <v>332</v>
      </c>
      <c r="E111" s="63">
        <v>45709</v>
      </c>
      <c r="F111" s="6" t="s">
        <v>333</v>
      </c>
      <c r="G111" s="62" t="s">
        <v>321</v>
      </c>
      <c r="H111" s="56" t="s">
        <v>325</v>
      </c>
      <c r="I111" s="8"/>
      <c r="J111" s="8"/>
      <c r="K111" s="56" t="s">
        <v>325</v>
      </c>
      <c r="L111" s="57">
        <v>925740</v>
      </c>
      <c r="M111" s="58">
        <v>74059</v>
      </c>
      <c r="N111" s="58">
        <v>0</v>
      </c>
      <c r="O111" s="57">
        <v>999799</v>
      </c>
      <c r="P111" s="10"/>
    </row>
    <row r="112" spans="1:16" hidden="1">
      <c r="A112" s="5" t="s">
        <v>1</v>
      </c>
      <c r="B112" s="5">
        <f t="shared" si="1"/>
        <v>2</v>
      </c>
      <c r="C112" s="63">
        <v>45714</v>
      </c>
      <c r="D112" s="62" t="s">
        <v>334</v>
      </c>
      <c r="E112" s="63">
        <v>45714</v>
      </c>
      <c r="F112" s="6" t="s">
        <v>335</v>
      </c>
      <c r="G112" s="62" t="s">
        <v>321</v>
      </c>
      <c r="H112" s="56" t="s">
        <v>325</v>
      </c>
      <c r="I112" s="8"/>
      <c r="J112" s="8"/>
      <c r="K112" s="56" t="s">
        <v>325</v>
      </c>
      <c r="L112" s="57">
        <v>1106350</v>
      </c>
      <c r="M112" s="58">
        <v>88508</v>
      </c>
      <c r="N112" s="58">
        <v>0</v>
      </c>
      <c r="O112" s="57">
        <v>1194858</v>
      </c>
      <c r="P112" s="10"/>
    </row>
    <row r="113" spans="1:16" hidden="1">
      <c r="A113" s="5" t="s">
        <v>1</v>
      </c>
      <c r="B113" s="5">
        <f t="shared" si="1"/>
        <v>3</v>
      </c>
      <c r="C113" s="63">
        <v>45728</v>
      </c>
      <c r="D113" s="62" t="s">
        <v>336</v>
      </c>
      <c r="E113" s="63">
        <v>45728</v>
      </c>
      <c r="F113" s="6" t="s">
        <v>337</v>
      </c>
      <c r="G113" s="62" t="s">
        <v>321</v>
      </c>
      <c r="H113" s="56" t="s">
        <v>325</v>
      </c>
      <c r="I113" s="8"/>
      <c r="J113" s="8"/>
      <c r="K113" s="56" t="s">
        <v>325</v>
      </c>
      <c r="L113" s="57">
        <v>623260</v>
      </c>
      <c r="M113" s="58">
        <v>49861</v>
      </c>
      <c r="N113" s="58">
        <v>0</v>
      </c>
      <c r="O113" s="57">
        <v>673121</v>
      </c>
      <c r="P113" s="10"/>
    </row>
    <row r="114" spans="1:16" hidden="1">
      <c r="A114" s="5" t="s">
        <v>1</v>
      </c>
      <c r="B114" s="5">
        <f t="shared" si="1"/>
        <v>4</v>
      </c>
      <c r="C114" s="63">
        <v>45756</v>
      </c>
      <c r="D114" s="62" t="s">
        <v>338</v>
      </c>
      <c r="E114" s="63">
        <v>45756</v>
      </c>
      <c r="F114" s="6" t="s">
        <v>339</v>
      </c>
      <c r="G114" s="62" t="s">
        <v>321</v>
      </c>
      <c r="H114" s="56" t="s">
        <v>325</v>
      </c>
      <c r="I114" s="8"/>
      <c r="J114" s="8"/>
      <c r="K114" s="56" t="s">
        <v>325</v>
      </c>
      <c r="L114" s="57">
        <v>1216605</v>
      </c>
      <c r="M114" s="58">
        <v>97328</v>
      </c>
      <c r="N114" s="58">
        <v>0</v>
      </c>
      <c r="O114" s="57">
        <v>1313933</v>
      </c>
      <c r="P114" s="10"/>
    </row>
    <row r="115" spans="1:16" hidden="1">
      <c r="A115" s="5" t="s">
        <v>1</v>
      </c>
      <c r="B115" s="5">
        <f t="shared" si="1"/>
        <v>4</v>
      </c>
      <c r="C115" s="63">
        <v>45763</v>
      </c>
      <c r="D115" s="62" t="s">
        <v>340</v>
      </c>
      <c r="E115" s="63">
        <v>45763</v>
      </c>
      <c r="F115" s="6" t="s">
        <v>341</v>
      </c>
      <c r="G115" s="62" t="s">
        <v>321</v>
      </c>
      <c r="H115" s="56" t="s">
        <v>325</v>
      </c>
      <c r="I115" s="8"/>
      <c r="J115" s="8"/>
      <c r="K115" s="56" t="s">
        <v>325</v>
      </c>
      <c r="L115" s="57">
        <v>994755</v>
      </c>
      <c r="M115" s="58">
        <v>79580</v>
      </c>
      <c r="N115" s="58">
        <v>0</v>
      </c>
      <c r="O115" s="57">
        <v>1074335</v>
      </c>
      <c r="P115" s="10"/>
    </row>
    <row r="116" spans="1:16" hidden="1">
      <c r="A116" s="5" t="s">
        <v>1</v>
      </c>
      <c r="B116" s="5">
        <f t="shared" si="1"/>
        <v>5</v>
      </c>
      <c r="C116" s="63">
        <v>45784</v>
      </c>
      <c r="D116" s="62" t="s">
        <v>342</v>
      </c>
      <c r="E116" s="63">
        <v>45784</v>
      </c>
      <c r="F116" s="6" t="s">
        <v>343</v>
      </c>
      <c r="G116" s="62" t="s">
        <v>321</v>
      </c>
      <c r="H116" s="56" t="s">
        <v>325</v>
      </c>
      <c r="I116" s="8"/>
      <c r="J116" s="8"/>
      <c r="K116" s="56" t="s">
        <v>325</v>
      </c>
      <c r="L116" s="57">
        <v>557802</v>
      </c>
      <c r="M116" s="58">
        <v>44624</v>
      </c>
      <c r="N116" s="58">
        <v>0</v>
      </c>
      <c r="O116" s="57">
        <v>602426</v>
      </c>
      <c r="P116" s="10"/>
    </row>
    <row r="117" spans="1:16" hidden="1">
      <c r="A117" s="5" t="s">
        <v>1</v>
      </c>
      <c r="B117" s="5">
        <f t="shared" si="1"/>
        <v>5</v>
      </c>
      <c r="C117" s="63">
        <v>45797</v>
      </c>
      <c r="D117" s="62" t="s">
        <v>344</v>
      </c>
      <c r="E117" s="63">
        <v>45797</v>
      </c>
      <c r="F117" s="6" t="s">
        <v>345</v>
      </c>
      <c r="G117" s="62" t="s">
        <v>321</v>
      </c>
      <c r="H117" s="56" t="s">
        <v>325</v>
      </c>
      <c r="I117" s="8"/>
      <c r="J117" s="8"/>
      <c r="K117" s="56" t="s">
        <v>325</v>
      </c>
      <c r="L117" s="57">
        <v>752130</v>
      </c>
      <c r="M117" s="58">
        <v>60170</v>
      </c>
      <c r="N117" s="58">
        <v>0</v>
      </c>
      <c r="O117" s="57">
        <v>812300</v>
      </c>
      <c r="P117" s="10"/>
    </row>
    <row r="118" spans="1:16" hidden="1">
      <c r="A118" s="5" t="s">
        <v>1</v>
      </c>
      <c r="B118" s="5">
        <f t="shared" si="1"/>
        <v>5</v>
      </c>
      <c r="C118" s="63">
        <v>45805</v>
      </c>
      <c r="D118" s="62" t="s">
        <v>346</v>
      </c>
      <c r="E118" s="63">
        <v>45805</v>
      </c>
      <c r="F118" s="6" t="s">
        <v>347</v>
      </c>
      <c r="G118" s="62" t="s">
        <v>321</v>
      </c>
      <c r="H118" s="56" t="s">
        <v>325</v>
      </c>
      <c r="I118" s="8"/>
      <c r="J118" s="8"/>
      <c r="K118" s="56" t="s">
        <v>325</v>
      </c>
      <c r="L118" s="57">
        <v>945815</v>
      </c>
      <c r="M118" s="58">
        <v>75665</v>
      </c>
      <c r="N118" s="58">
        <v>0</v>
      </c>
      <c r="O118" s="57">
        <v>1021480</v>
      </c>
      <c r="P118" s="10"/>
    </row>
    <row r="119" spans="1:16" hidden="1">
      <c r="A119" s="5" t="s">
        <v>1</v>
      </c>
      <c r="B119" s="5">
        <f t="shared" si="1"/>
        <v>6</v>
      </c>
      <c r="C119" s="63">
        <v>45826</v>
      </c>
      <c r="D119" s="62" t="s">
        <v>348</v>
      </c>
      <c r="E119" s="63">
        <v>45826</v>
      </c>
      <c r="F119" s="6" t="s">
        <v>349</v>
      </c>
      <c r="G119" s="62" t="s">
        <v>321</v>
      </c>
      <c r="H119" s="56" t="s">
        <v>325</v>
      </c>
      <c r="I119" s="8"/>
      <c r="J119" s="8"/>
      <c r="K119" s="56" t="s">
        <v>325</v>
      </c>
      <c r="L119" s="57">
        <v>1093886</v>
      </c>
      <c r="M119" s="58">
        <v>87511</v>
      </c>
      <c r="N119" s="58">
        <v>0</v>
      </c>
      <c r="O119" s="57">
        <v>1181397</v>
      </c>
      <c r="P119" s="10"/>
    </row>
    <row r="120" spans="1:16" ht="26.25" hidden="1" customHeight="1">
      <c r="A120" s="5" t="s">
        <v>1</v>
      </c>
      <c r="B120" s="5">
        <f t="shared" si="1"/>
        <v>6</v>
      </c>
      <c r="C120" s="63">
        <v>45833</v>
      </c>
      <c r="D120" s="62" t="s">
        <v>350</v>
      </c>
      <c r="E120" s="63">
        <v>45833</v>
      </c>
      <c r="F120" s="6" t="s">
        <v>351</v>
      </c>
      <c r="G120" s="62" t="s">
        <v>321</v>
      </c>
      <c r="H120" s="56" t="s">
        <v>325</v>
      </c>
      <c r="I120" s="8"/>
      <c r="J120" s="8"/>
      <c r="K120" s="56" t="s">
        <v>325</v>
      </c>
      <c r="L120" s="57">
        <v>804798</v>
      </c>
      <c r="M120" s="58">
        <v>64384</v>
      </c>
      <c r="N120" s="58">
        <v>0</v>
      </c>
      <c r="O120" s="57">
        <v>869182</v>
      </c>
      <c r="P120" s="10"/>
    </row>
    <row r="121" spans="1:16" hidden="1">
      <c r="A121" s="5" t="s">
        <v>1</v>
      </c>
      <c r="B121" s="5">
        <f t="shared" si="1"/>
        <v>7</v>
      </c>
      <c r="C121" s="63">
        <v>45840</v>
      </c>
      <c r="D121" s="62" t="s">
        <v>352</v>
      </c>
      <c r="E121" s="63">
        <v>45840</v>
      </c>
      <c r="F121" s="6" t="s">
        <v>353</v>
      </c>
      <c r="G121" s="62" t="s">
        <v>321</v>
      </c>
      <c r="H121" s="56" t="s">
        <v>325</v>
      </c>
      <c r="I121" s="8"/>
      <c r="J121" s="8"/>
      <c r="K121" s="56" t="s">
        <v>325</v>
      </c>
      <c r="L121" s="57">
        <v>1753000</v>
      </c>
      <c r="M121" s="58">
        <v>140240</v>
      </c>
      <c r="N121" s="58">
        <v>0</v>
      </c>
      <c r="O121" s="57">
        <v>1893240</v>
      </c>
      <c r="P121" s="10"/>
    </row>
    <row r="122" spans="1:16" s="1" customFormat="1" ht="21.95" hidden="1" customHeight="1">
      <c r="A122" s="5" t="s">
        <v>1</v>
      </c>
      <c r="B122" s="5">
        <f t="shared" si="1"/>
        <v>7</v>
      </c>
      <c r="C122" s="63">
        <v>45847</v>
      </c>
      <c r="D122" s="62" t="s">
        <v>354</v>
      </c>
      <c r="E122" s="63">
        <v>45847</v>
      </c>
      <c r="F122" s="6" t="s">
        <v>355</v>
      </c>
      <c r="G122" s="62" t="s">
        <v>321</v>
      </c>
      <c r="H122" s="56" t="s">
        <v>325</v>
      </c>
      <c r="I122" s="8"/>
      <c r="J122" s="8"/>
      <c r="K122" s="56" t="s">
        <v>325</v>
      </c>
      <c r="L122" s="57">
        <v>925740</v>
      </c>
      <c r="M122" s="58">
        <v>74059</v>
      </c>
      <c r="N122" s="58">
        <v>0</v>
      </c>
      <c r="O122" s="57">
        <v>999799</v>
      </c>
      <c r="P122" s="10"/>
    </row>
    <row r="123" spans="1:16" s="1" customFormat="1" ht="21.95" hidden="1" customHeight="1">
      <c r="A123" s="5" t="s">
        <v>1</v>
      </c>
      <c r="B123" s="5">
        <f t="shared" si="1"/>
        <v>7</v>
      </c>
      <c r="C123" s="63">
        <v>45861</v>
      </c>
      <c r="D123" s="62" t="s">
        <v>356</v>
      </c>
      <c r="E123" s="63">
        <v>45861</v>
      </c>
      <c r="F123" s="6" t="s">
        <v>357</v>
      </c>
      <c r="G123" s="62" t="s">
        <v>321</v>
      </c>
      <c r="H123" s="56" t="s">
        <v>325</v>
      </c>
      <c r="I123" s="8"/>
      <c r="J123" s="8"/>
      <c r="K123" s="56" t="s">
        <v>325</v>
      </c>
      <c r="L123" s="57">
        <v>2063663</v>
      </c>
      <c r="M123" s="58">
        <v>165093</v>
      </c>
      <c r="N123" s="58">
        <v>0</v>
      </c>
      <c r="O123" s="57">
        <v>2228756</v>
      </c>
      <c r="P123" s="10"/>
    </row>
    <row r="124" spans="1:16" s="1" customFormat="1" ht="21.95" hidden="1" customHeight="1">
      <c r="A124" s="5" t="s">
        <v>1</v>
      </c>
      <c r="B124" s="5">
        <f t="shared" si="1"/>
        <v>8</v>
      </c>
      <c r="C124" s="63">
        <v>45870</v>
      </c>
      <c r="D124" s="62" t="s">
        <v>358</v>
      </c>
      <c r="E124" s="63">
        <v>45870</v>
      </c>
      <c r="F124" s="6" t="s">
        <v>359</v>
      </c>
      <c r="G124" s="62" t="s">
        <v>321</v>
      </c>
      <c r="H124" s="56" t="s">
        <v>325</v>
      </c>
      <c r="I124" s="8"/>
      <c r="J124" s="8"/>
      <c r="K124" s="56" t="s">
        <v>325</v>
      </c>
      <c r="L124" s="57">
        <v>1347833</v>
      </c>
      <c r="M124" s="58">
        <v>107827</v>
      </c>
      <c r="N124" s="58">
        <v>0</v>
      </c>
      <c r="O124" s="57">
        <v>1455660</v>
      </c>
      <c r="P124" s="10"/>
    </row>
    <row r="125" spans="1:16" s="1" customFormat="1" ht="21.95" hidden="1" customHeight="1">
      <c r="A125" s="5" t="s">
        <v>1</v>
      </c>
      <c r="B125" s="5">
        <f t="shared" si="1"/>
        <v>8</v>
      </c>
      <c r="C125" s="63">
        <v>45875</v>
      </c>
      <c r="D125" s="62" t="s">
        <v>360</v>
      </c>
      <c r="E125" s="63">
        <v>45875</v>
      </c>
      <c r="F125" s="6" t="s">
        <v>361</v>
      </c>
      <c r="G125" s="62" t="s">
        <v>321</v>
      </c>
      <c r="H125" s="56" t="s">
        <v>325</v>
      </c>
      <c r="I125" s="8"/>
      <c r="J125" s="8"/>
      <c r="K125" s="56" t="s">
        <v>325</v>
      </c>
      <c r="L125" s="57">
        <v>1238020</v>
      </c>
      <c r="M125" s="58">
        <v>99042</v>
      </c>
      <c r="N125" s="58">
        <v>0</v>
      </c>
      <c r="O125" s="57">
        <v>1337062</v>
      </c>
      <c r="P125" s="10"/>
    </row>
    <row r="126" spans="1:16" s="1" customFormat="1" ht="21.95" hidden="1" customHeight="1">
      <c r="A126" s="5" t="s">
        <v>1</v>
      </c>
      <c r="B126" s="5">
        <f t="shared" si="1"/>
        <v>8</v>
      </c>
      <c r="C126" s="63">
        <v>45889</v>
      </c>
      <c r="D126" s="62" t="s">
        <v>362</v>
      </c>
      <c r="E126" s="63">
        <v>45889</v>
      </c>
      <c r="F126" s="6" t="s">
        <v>363</v>
      </c>
      <c r="G126" s="62" t="s">
        <v>321</v>
      </c>
      <c r="H126" s="56" t="s">
        <v>325</v>
      </c>
      <c r="I126" s="8"/>
      <c r="J126" s="8"/>
      <c r="K126" s="56" t="s">
        <v>325</v>
      </c>
      <c r="L126" s="57">
        <v>356400</v>
      </c>
      <c r="M126" s="58">
        <v>28512</v>
      </c>
      <c r="N126" s="58">
        <v>0</v>
      </c>
      <c r="O126" s="57">
        <v>384912</v>
      </c>
      <c r="P126" s="10"/>
    </row>
    <row r="127" spans="1:16" s="1" customFormat="1" ht="21.95" hidden="1" customHeight="1">
      <c r="A127" s="5" t="s">
        <v>1</v>
      </c>
      <c r="B127" s="5">
        <f t="shared" si="1"/>
        <v>8</v>
      </c>
      <c r="C127" s="63">
        <v>45896</v>
      </c>
      <c r="D127" s="62" t="s">
        <v>364</v>
      </c>
      <c r="E127" s="63">
        <v>45896</v>
      </c>
      <c r="F127" s="6" t="s">
        <v>365</v>
      </c>
      <c r="G127" s="62" t="s">
        <v>321</v>
      </c>
      <c r="H127" s="56" t="s">
        <v>325</v>
      </c>
      <c r="I127" s="8"/>
      <c r="J127" s="8"/>
      <c r="K127" s="56" t="s">
        <v>325</v>
      </c>
      <c r="L127" s="57">
        <v>889480</v>
      </c>
      <c r="M127" s="58">
        <v>71158</v>
      </c>
      <c r="N127" s="58">
        <v>0</v>
      </c>
      <c r="O127" s="57">
        <v>960638</v>
      </c>
      <c r="P127" s="10"/>
    </row>
    <row r="128" spans="1:16" s="1" customFormat="1" ht="21.95" hidden="1" customHeight="1">
      <c r="A128" s="5" t="s">
        <v>1</v>
      </c>
      <c r="B128" s="5">
        <f t="shared" si="1"/>
        <v>9</v>
      </c>
      <c r="C128" s="63">
        <v>45909</v>
      </c>
      <c r="D128" s="62" t="s">
        <v>366</v>
      </c>
      <c r="E128" s="63">
        <v>45909</v>
      </c>
      <c r="F128" s="6" t="s">
        <v>367</v>
      </c>
      <c r="G128" s="62" t="s">
        <v>321</v>
      </c>
      <c r="H128" s="60" t="s">
        <v>325</v>
      </c>
      <c r="I128" s="8"/>
      <c r="J128" s="8"/>
      <c r="K128" s="60" t="s">
        <v>325</v>
      </c>
      <c r="L128" s="61">
        <v>1815220</v>
      </c>
      <c r="M128" s="58">
        <v>145218</v>
      </c>
      <c r="N128" s="58">
        <v>0</v>
      </c>
      <c r="O128" s="57">
        <v>1960438</v>
      </c>
      <c r="P128" s="10"/>
    </row>
    <row r="129" spans="1:16" s="1" customFormat="1" ht="21.95" hidden="1" customHeight="1">
      <c r="A129" s="5" t="s">
        <v>1</v>
      </c>
      <c r="B129" s="5">
        <f t="shared" si="1"/>
        <v>9</v>
      </c>
      <c r="C129" s="65">
        <v>45916</v>
      </c>
      <c r="D129" s="64" t="s">
        <v>368</v>
      </c>
      <c r="E129" s="65">
        <v>45916</v>
      </c>
      <c r="F129" s="66" t="s">
        <v>369</v>
      </c>
      <c r="G129" s="64" t="s">
        <v>321</v>
      </c>
      <c r="H129" s="73" t="s">
        <v>325</v>
      </c>
      <c r="I129" s="8"/>
      <c r="J129" s="8"/>
      <c r="K129" s="73" t="s">
        <v>325</v>
      </c>
      <c r="L129" s="90">
        <v>704940</v>
      </c>
      <c r="M129" s="82">
        <v>56395</v>
      </c>
      <c r="N129" s="82">
        <v>0</v>
      </c>
      <c r="O129" s="83">
        <v>761335</v>
      </c>
      <c r="P129" s="10"/>
    </row>
    <row r="130" spans="1:16" s="1" customFormat="1" ht="21.95" hidden="1" customHeight="1">
      <c r="A130" s="5" t="s">
        <v>1</v>
      </c>
      <c r="B130" s="5">
        <f t="shared" si="1"/>
        <v>9</v>
      </c>
      <c r="C130" s="65">
        <v>45924</v>
      </c>
      <c r="D130" s="64" t="s">
        <v>370</v>
      </c>
      <c r="E130" s="65">
        <v>45924</v>
      </c>
      <c r="F130" s="66" t="s">
        <v>371</v>
      </c>
      <c r="G130" s="64" t="s">
        <v>321</v>
      </c>
      <c r="H130" s="73" t="s">
        <v>325</v>
      </c>
      <c r="I130" s="8"/>
      <c r="J130" s="8"/>
      <c r="K130" s="73" t="s">
        <v>325</v>
      </c>
      <c r="L130" s="90">
        <v>1013044</v>
      </c>
      <c r="M130" s="82">
        <v>81044</v>
      </c>
      <c r="N130" s="82">
        <v>0</v>
      </c>
      <c r="O130" s="83">
        <v>1094088</v>
      </c>
      <c r="P130" s="10"/>
    </row>
    <row r="131" spans="1:16" s="1" customFormat="1" ht="21.95" hidden="1" customHeight="1">
      <c r="A131" s="5" t="s">
        <v>1</v>
      </c>
      <c r="B131" s="5">
        <f t="shared" si="1"/>
        <v>10</v>
      </c>
      <c r="C131" s="65">
        <v>45931</v>
      </c>
      <c r="D131" s="64" t="s">
        <v>372</v>
      </c>
      <c r="E131" s="65">
        <v>45931</v>
      </c>
      <c r="F131" s="66" t="s">
        <v>373</v>
      </c>
      <c r="G131" s="64" t="s">
        <v>321</v>
      </c>
      <c r="H131" s="73" t="s">
        <v>325</v>
      </c>
      <c r="I131" s="8"/>
      <c r="J131" s="8"/>
      <c r="K131" s="73" t="s">
        <v>325</v>
      </c>
      <c r="L131" s="95">
        <v>1070265</v>
      </c>
      <c r="M131" s="82">
        <v>85621</v>
      </c>
      <c r="N131" s="82">
        <v>0</v>
      </c>
      <c r="O131" s="83">
        <v>1155886</v>
      </c>
      <c r="P131" s="10"/>
    </row>
    <row r="132" spans="1:16" s="1" customFormat="1" ht="21.95" hidden="1" customHeight="1">
      <c r="A132" s="5" t="s">
        <v>1</v>
      </c>
      <c r="B132" s="5">
        <f t="shared" si="1"/>
        <v>10</v>
      </c>
      <c r="C132" s="65">
        <v>45938</v>
      </c>
      <c r="D132" s="64" t="s">
        <v>403</v>
      </c>
      <c r="E132" s="65">
        <v>45938</v>
      </c>
      <c r="F132" s="66" t="s">
        <v>404</v>
      </c>
      <c r="G132" s="64" t="s">
        <v>321</v>
      </c>
      <c r="H132" s="74" t="s">
        <v>325</v>
      </c>
      <c r="I132" s="8"/>
      <c r="J132" s="8"/>
      <c r="K132" s="74" t="s">
        <v>325</v>
      </c>
      <c r="L132" s="74">
        <v>1013044</v>
      </c>
      <c r="M132" s="82">
        <v>81044</v>
      </c>
      <c r="N132" s="82">
        <v>0</v>
      </c>
      <c r="O132" s="83">
        <v>1094088</v>
      </c>
      <c r="P132" s="10"/>
    </row>
    <row r="133" spans="1:16" s="1" customFormat="1" ht="21.95" hidden="1" customHeight="1">
      <c r="A133" s="5" t="s">
        <v>1</v>
      </c>
      <c r="B133" s="5">
        <f t="shared" ref="B133:B191" si="2">MONTH(C133)</f>
        <v>10</v>
      </c>
      <c r="C133" s="65">
        <v>45945</v>
      </c>
      <c r="D133" s="64" t="s">
        <v>405</v>
      </c>
      <c r="E133" s="65">
        <v>45945</v>
      </c>
      <c r="F133" s="66" t="s">
        <v>406</v>
      </c>
      <c r="G133" s="64" t="s">
        <v>321</v>
      </c>
      <c r="H133" s="74" t="s">
        <v>325</v>
      </c>
      <c r="I133" s="8"/>
      <c r="J133" s="8"/>
      <c r="K133" s="74" t="s">
        <v>325</v>
      </c>
      <c r="L133" s="96">
        <v>810085</v>
      </c>
      <c r="M133" s="82">
        <v>64807</v>
      </c>
      <c r="N133" s="82">
        <v>0</v>
      </c>
      <c r="O133" s="83">
        <v>874892</v>
      </c>
      <c r="P133" s="10"/>
    </row>
    <row r="134" spans="1:16" s="1" customFormat="1" ht="21.95" hidden="1" customHeight="1">
      <c r="A134" s="5" t="s">
        <v>1</v>
      </c>
      <c r="B134" s="5">
        <f t="shared" si="2"/>
        <v>10</v>
      </c>
      <c r="C134" s="65">
        <v>45952</v>
      </c>
      <c r="D134" s="64" t="s">
        <v>407</v>
      </c>
      <c r="E134" s="65">
        <v>45952</v>
      </c>
      <c r="F134" s="69" t="s">
        <v>408</v>
      </c>
      <c r="G134" s="64" t="s">
        <v>321</v>
      </c>
      <c r="H134" s="66" t="s">
        <v>409</v>
      </c>
      <c r="I134" s="8"/>
      <c r="J134" s="8"/>
      <c r="K134" s="66" t="s">
        <v>409</v>
      </c>
      <c r="L134" s="87">
        <v>352470</v>
      </c>
      <c r="M134" s="82">
        <v>28198</v>
      </c>
      <c r="N134" s="82">
        <v>0</v>
      </c>
      <c r="O134" s="83">
        <v>380668</v>
      </c>
      <c r="P134" s="10"/>
    </row>
    <row r="135" spans="1:16" hidden="1">
      <c r="A135" s="5" t="s">
        <v>1</v>
      </c>
      <c r="B135" s="5">
        <f t="shared" si="2"/>
        <v>10</v>
      </c>
      <c r="C135" s="65">
        <v>45959</v>
      </c>
      <c r="D135" s="64" t="s">
        <v>410</v>
      </c>
      <c r="E135" s="65">
        <v>45959</v>
      </c>
      <c r="F135" s="69" t="s">
        <v>411</v>
      </c>
      <c r="G135" s="64" t="s">
        <v>321</v>
      </c>
      <c r="H135" s="66" t="s">
        <v>412</v>
      </c>
      <c r="I135" s="8"/>
      <c r="J135" s="8"/>
      <c r="K135" s="66" t="s">
        <v>412</v>
      </c>
      <c r="L135" s="87">
        <v>1295035</v>
      </c>
      <c r="M135" s="82">
        <v>103603</v>
      </c>
      <c r="N135" s="82">
        <v>0</v>
      </c>
      <c r="O135" s="83">
        <v>1398638</v>
      </c>
      <c r="P135" s="10"/>
    </row>
    <row r="136" spans="1:16" hidden="1">
      <c r="A136" s="5" t="s">
        <v>2</v>
      </c>
      <c r="B136" s="5">
        <f t="shared" si="2"/>
        <v>1</v>
      </c>
      <c r="C136" s="63">
        <v>45660</v>
      </c>
      <c r="D136" s="62" t="s">
        <v>51</v>
      </c>
      <c r="E136" s="63"/>
      <c r="F136" s="6"/>
      <c r="G136" s="62" t="s">
        <v>44</v>
      </c>
      <c r="H136" s="13"/>
      <c r="I136" s="8"/>
      <c r="J136" s="8"/>
      <c r="K136" s="6" t="s">
        <v>52</v>
      </c>
      <c r="L136" s="39"/>
      <c r="M136" s="39"/>
      <c r="N136" s="39"/>
      <c r="O136" s="39">
        <v>-1043248</v>
      </c>
      <c r="P136" s="10"/>
    </row>
    <row r="137" spans="1:16" hidden="1">
      <c r="A137" s="5" t="s">
        <v>2</v>
      </c>
      <c r="B137" s="5">
        <f t="shared" si="2"/>
        <v>1</v>
      </c>
      <c r="C137" s="63">
        <v>45676</v>
      </c>
      <c r="D137" s="62" t="s">
        <v>64</v>
      </c>
      <c r="E137" s="63"/>
      <c r="F137" s="6"/>
      <c r="G137" s="62" t="s">
        <v>44</v>
      </c>
      <c r="H137" s="13"/>
      <c r="I137" s="8"/>
      <c r="J137" s="8"/>
      <c r="K137" s="6" t="s">
        <v>52</v>
      </c>
      <c r="L137" s="39"/>
      <c r="M137" s="39"/>
      <c r="N137" s="39"/>
      <c r="O137" s="39">
        <v>-384912</v>
      </c>
      <c r="P137" s="10"/>
    </row>
    <row r="138" spans="1:16" hidden="1">
      <c r="A138" s="5" t="s">
        <v>2</v>
      </c>
      <c r="B138" s="5">
        <f t="shared" si="2"/>
        <v>1</v>
      </c>
      <c r="C138" s="63">
        <v>45676</v>
      </c>
      <c r="D138" s="62" t="s">
        <v>65</v>
      </c>
      <c r="E138" s="63"/>
      <c r="F138" s="6"/>
      <c r="G138" s="62" t="s">
        <v>44</v>
      </c>
      <c r="H138" s="13"/>
      <c r="I138" s="8"/>
      <c r="J138" s="8"/>
      <c r="K138" s="6" t="s">
        <v>66</v>
      </c>
      <c r="L138" s="39"/>
      <c r="M138" s="39"/>
      <c r="N138" s="39"/>
      <c r="O138" s="39">
        <v>-384912</v>
      </c>
      <c r="P138" s="10"/>
    </row>
    <row r="139" spans="1:16" hidden="1">
      <c r="A139" s="5" t="s">
        <v>2</v>
      </c>
      <c r="B139" s="5">
        <f t="shared" si="2"/>
        <v>2</v>
      </c>
      <c r="C139" s="63">
        <v>45692</v>
      </c>
      <c r="D139" s="62" t="s">
        <v>67</v>
      </c>
      <c r="E139" s="63"/>
      <c r="F139" s="6"/>
      <c r="G139" s="62" t="s">
        <v>44</v>
      </c>
      <c r="H139" s="13"/>
      <c r="I139" s="8"/>
      <c r="J139" s="8"/>
      <c r="K139" s="6" t="s">
        <v>68</v>
      </c>
      <c r="L139" s="39"/>
      <c r="M139" s="39"/>
      <c r="N139" s="39"/>
      <c r="O139" s="39">
        <v>-230947</v>
      </c>
      <c r="P139" s="10"/>
    </row>
    <row r="140" spans="1:16" hidden="1">
      <c r="A140" s="5" t="s">
        <v>2</v>
      </c>
      <c r="B140" s="5">
        <f t="shared" si="2"/>
        <v>2</v>
      </c>
      <c r="C140" s="63">
        <v>45694</v>
      </c>
      <c r="D140" s="62" t="s">
        <v>71</v>
      </c>
      <c r="E140" s="63"/>
      <c r="F140" s="6"/>
      <c r="G140" s="62" t="s">
        <v>44</v>
      </c>
      <c r="H140" s="38"/>
      <c r="I140" s="8"/>
      <c r="J140" s="8"/>
      <c r="K140" s="6" t="s">
        <v>72</v>
      </c>
      <c r="L140" s="39"/>
      <c r="M140" s="39"/>
      <c r="N140" s="39"/>
      <c r="O140" s="39">
        <v>-874786</v>
      </c>
      <c r="P140" s="10"/>
    </row>
    <row r="141" spans="1:16" hidden="1">
      <c r="A141" s="5" t="s">
        <v>2</v>
      </c>
      <c r="B141" s="5">
        <f t="shared" si="2"/>
        <v>2</v>
      </c>
      <c r="C141" s="63">
        <v>45716</v>
      </c>
      <c r="D141" s="62" t="s">
        <v>79</v>
      </c>
      <c r="E141" s="63"/>
      <c r="F141" s="6"/>
      <c r="G141" s="62" t="s">
        <v>44</v>
      </c>
      <c r="H141" s="38"/>
      <c r="I141" s="8"/>
      <c r="J141" s="8"/>
      <c r="K141" s="6" t="s">
        <v>52</v>
      </c>
      <c r="L141" s="39"/>
      <c r="M141" s="39"/>
      <c r="N141" s="39"/>
      <c r="O141" s="39">
        <v>-104060</v>
      </c>
      <c r="P141" s="10"/>
    </row>
    <row r="142" spans="1:16" hidden="1">
      <c r="A142" s="5" t="s">
        <v>2</v>
      </c>
      <c r="B142" s="5">
        <f t="shared" si="2"/>
        <v>2</v>
      </c>
      <c r="C142" s="63">
        <v>45716</v>
      </c>
      <c r="D142" s="62" t="s">
        <v>80</v>
      </c>
      <c r="E142" s="63"/>
      <c r="F142" s="6"/>
      <c r="G142" s="62" t="s">
        <v>44</v>
      </c>
      <c r="H142" s="38"/>
      <c r="I142" s="8"/>
      <c r="J142" s="8"/>
      <c r="K142" s="6" t="s">
        <v>68</v>
      </c>
      <c r="L142" s="39"/>
      <c r="M142" s="39"/>
      <c r="N142" s="39"/>
      <c r="O142" s="39">
        <v>-153116</v>
      </c>
      <c r="P142" s="10"/>
    </row>
    <row r="143" spans="1:16" hidden="1">
      <c r="A143" s="5" t="s">
        <v>2</v>
      </c>
      <c r="B143" s="5">
        <f t="shared" si="2"/>
        <v>2</v>
      </c>
      <c r="C143" s="63">
        <v>45716</v>
      </c>
      <c r="D143" s="62" t="s">
        <v>81</v>
      </c>
      <c r="E143" s="63"/>
      <c r="F143" s="6"/>
      <c r="G143" s="62" t="s">
        <v>44</v>
      </c>
      <c r="H143" s="38"/>
      <c r="I143" s="8"/>
      <c r="J143" s="8"/>
      <c r="K143" s="6" t="s">
        <v>82</v>
      </c>
      <c r="L143" s="39"/>
      <c r="M143" s="39"/>
      <c r="N143" s="39"/>
      <c r="O143" s="39">
        <v>-115281</v>
      </c>
      <c r="P143" s="10"/>
    </row>
    <row r="144" spans="1:16" hidden="1">
      <c r="A144" s="5" t="s">
        <v>2</v>
      </c>
      <c r="B144" s="5">
        <f t="shared" si="2"/>
        <v>3</v>
      </c>
      <c r="C144" s="63">
        <v>45719</v>
      </c>
      <c r="D144" s="62" t="s">
        <v>83</v>
      </c>
      <c r="E144" s="63"/>
      <c r="F144" s="6"/>
      <c r="G144" s="62" t="s">
        <v>44</v>
      </c>
      <c r="H144" s="38"/>
      <c r="I144" s="8"/>
      <c r="J144" s="8"/>
      <c r="K144" s="6" t="s">
        <v>84</v>
      </c>
      <c r="L144" s="39"/>
      <c r="M144" s="39"/>
      <c r="N144" s="39"/>
      <c r="O144" s="39">
        <v>-109671</v>
      </c>
      <c r="P144" s="10"/>
    </row>
    <row r="145" spans="1:17" hidden="1">
      <c r="A145" s="5" t="s">
        <v>2</v>
      </c>
      <c r="B145" s="5">
        <f t="shared" si="2"/>
        <v>3</v>
      </c>
      <c r="C145" s="63">
        <v>45737</v>
      </c>
      <c r="D145" s="62" t="s">
        <v>96</v>
      </c>
      <c r="E145" s="63"/>
      <c r="F145" s="6"/>
      <c r="G145" s="62" t="s">
        <v>44</v>
      </c>
      <c r="H145" s="38"/>
      <c r="I145" s="8"/>
      <c r="J145" s="8"/>
      <c r="K145" s="6" t="s">
        <v>52</v>
      </c>
      <c r="L145" s="10"/>
      <c r="M145" s="10"/>
      <c r="N145" s="3"/>
      <c r="O145" s="40">
        <v>-462512</v>
      </c>
      <c r="P145" s="10"/>
    </row>
    <row r="146" spans="1:17" hidden="1">
      <c r="A146" s="5" t="s">
        <v>2</v>
      </c>
      <c r="B146" s="5">
        <f t="shared" si="2"/>
        <v>3</v>
      </c>
      <c r="C146" s="63">
        <v>45744</v>
      </c>
      <c r="D146" s="62" t="s">
        <v>97</v>
      </c>
      <c r="E146" s="63"/>
      <c r="F146" s="6"/>
      <c r="G146" s="62" t="s">
        <v>44</v>
      </c>
      <c r="H146" s="38"/>
      <c r="I146" s="8"/>
      <c r="J146" s="8"/>
      <c r="K146" s="6" t="s">
        <v>98</v>
      </c>
      <c r="L146" s="10"/>
      <c r="M146" s="10"/>
      <c r="N146" s="3"/>
      <c r="O146" s="40">
        <v>-230947</v>
      </c>
      <c r="P146" s="10"/>
    </row>
    <row r="147" spans="1:17" hidden="1">
      <c r="A147" s="5" t="s">
        <v>2</v>
      </c>
      <c r="B147" s="5">
        <f t="shared" si="2"/>
        <v>4</v>
      </c>
      <c r="C147" s="63">
        <v>45751</v>
      </c>
      <c r="D147" s="62" t="s">
        <v>105</v>
      </c>
      <c r="E147" s="63"/>
      <c r="F147" s="6"/>
      <c r="G147" s="62" t="s">
        <v>44</v>
      </c>
      <c r="H147" s="38"/>
      <c r="I147" s="8"/>
      <c r="J147" s="8"/>
      <c r="K147" s="6" t="s">
        <v>52</v>
      </c>
      <c r="L147" s="10"/>
      <c r="M147" s="10"/>
      <c r="N147" s="3"/>
      <c r="O147" s="40">
        <v>-230563</v>
      </c>
      <c r="P147" s="10"/>
    </row>
    <row r="148" spans="1:17" hidden="1">
      <c r="A148" s="5" t="s">
        <v>2</v>
      </c>
      <c r="B148" s="5">
        <f t="shared" si="2"/>
        <v>4</v>
      </c>
      <c r="C148" s="63">
        <v>45769</v>
      </c>
      <c r="D148" s="62" t="s">
        <v>125</v>
      </c>
      <c r="E148" s="63"/>
      <c r="F148" s="6"/>
      <c r="G148" s="62" t="s">
        <v>44</v>
      </c>
      <c r="H148" s="38"/>
      <c r="I148" s="8"/>
      <c r="J148" s="8"/>
      <c r="K148" s="6" t="s">
        <v>126</v>
      </c>
      <c r="L148" s="10"/>
      <c r="M148" s="10"/>
      <c r="N148" s="3"/>
      <c r="O148" s="40">
        <v>-109670</v>
      </c>
      <c r="P148" s="10"/>
    </row>
    <row r="149" spans="1:17" hidden="1">
      <c r="A149" s="5" t="s">
        <v>2</v>
      </c>
      <c r="B149" s="5">
        <f t="shared" si="2"/>
        <v>5</v>
      </c>
      <c r="C149" s="63">
        <v>45780</v>
      </c>
      <c r="D149" s="62" t="s">
        <v>135</v>
      </c>
      <c r="E149" s="63"/>
      <c r="F149" s="6"/>
      <c r="G149" s="62" t="s">
        <v>44</v>
      </c>
      <c r="H149" s="38"/>
      <c r="I149" s="8"/>
      <c r="J149" s="8"/>
      <c r="K149" s="6" t="s">
        <v>136</v>
      </c>
      <c r="L149" s="10"/>
      <c r="M149" s="10"/>
      <c r="N149" s="3"/>
      <c r="O149" s="40">
        <v>-230291</v>
      </c>
      <c r="P149" s="10"/>
    </row>
    <row r="150" spans="1:17" hidden="1">
      <c r="A150" s="5" t="s">
        <v>2</v>
      </c>
      <c r="B150" s="5">
        <f t="shared" si="2"/>
        <v>6</v>
      </c>
      <c r="C150" s="63">
        <v>45814</v>
      </c>
      <c r="D150" s="62" t="s">
        <v>165</v>
      </c>
      <c r="E150" s="63">
        <v>45814</v>
      </c>
      <c r="F150" s="6" t="s">
        <v>166</v>
      </c>
      <c r="G150" s="62" t="s">
        <v>44</v>
      </c>
      <c r="H150" s="38"/>
      <c r="I150" s="8"/>
      <c r="J150" s="8"/>
      <c r="K150" s="6" t="s">
        <v>167</v>
      </c>
      <c r="L150" s="10"/>
      <c r="M150" s="10"/>
      <c r="N150" s="3"/>
      <c r="O150" s="40">
        <v>-230947</v>
      </c>
      <c r="P150" s="10"/>
    </row>
    <row r="151" spans="1:17" hidden="1">
      <c r="A151" s="5" t="s">
        <v>2</v>
      </c>
      <c r="B151" s="5">
        <f t="shared" si="2"/>
        <v>6</v>
      </c>
      <c r="C151" s="63">
        <v>45827</v>
      </c>
      <c r="D151" s="62" t="s">
        <v>176</v>
      </c>
      <c r="E151" s="63">
        <v>45827</v>
      </c>
      <c r="F151" s="6" t="s">
        <v>166</v>
      </c>
      <c r="G151" s="62" t="s">
        <v>44</v>
      </c>
      <c r="H151" s="38"/>
      <c r="I151" s="8"/>
      <c r="J151" s="8"/>
      <c r="K151" s="6" t="s">
        <v>52</v>
      </c>
      <c r="L151" s="43"/>
      <c r="M151" s="43"/>
      <c r="N151" s="43"/>
      <c r="O151" s="44">
        <v>-52029</v>
      </c>
      <c r="P151" s="10"/>
      <c r="Q151" s="2"/>
    </row>
    <row r="152" spans="1:17" hidden="1">
      <c r="A152" s="5" t="s">
        <v>2</v>
      </c>
      <c r="B152" s="5">
        <f t="shared" si="2"/>
        <v>6</v>
      </c>
      <c r="C152" s="63">
        <v>45834</v>
      </c>
      <c r="D152" s="62" t="s">
        <v>188</v>
      </c>
      <c r="E152" s="63">
        <v>45834</v>
      </c>
      <c r="F152" s="6" t="s">
        <v>166</v>
      </c>
      <c r="G152" s="62" t="s">
        <v>44</v>
      </c>
      <c r="H152" s="38"/>
      <c r="I152" s="8"/>
      <c r="J152" s="8"/>
      <c r="K152" s="6" t="s">
        <v>189</v>
      </c>
      <c r="L152" s="45"/>
      <c r="M152" s="45"/>
      <c r="N152" s="45"/>
      <c r="O152" s="45">
        <v>-47693</v>
      </c>
      <c r="P152" s="10"/>
    </row>
    <row r="153" spans="1:17" hidden="1">
      <c r="A153" s="5" t="s">
        <v>2</v>
      </c>
      <c r="B153" s="5">
        <f t="shared" si="2"/>
        <v>7</v>
      </c>
      <c r="C153" s="63">
        <v>45849</v>
      </c>
      <c r="D153" s="62" t="s">
        <v>198</v>
      </c>
      <c r="E153" s="63"/>
      <c r="F153" s="6"/>
      <c r="G153" s="62" t="s">
        <v>44</v>
      </c>
      <c r="H153" s="8"/>
      <c r="I153" s="8"/>
      <c r="J153" s="8"/>
      <c r="K153" s="6" t="s">
        <v>84</v>
      </c>
      <c r="L153" s="45"/>
      <c r="M153" s="45"/>
      <c r="N153" s="45"/>
      <c r="O153" s="45">
        <v>-244292</v>
      </c>
      <c r="P153" s="10"/>
    </row>
    <row r="154" spans="1:17" hidden="1">
      <c r="A154" s="5" t="s">
        <v>2</v>
      </c>
      <c r="B154" s="5">
        <f t="shared" si="2"/>
        <v>7</v>
      </c>
      <c r="C154" s="63">
        <v>45849</v>
      </c>
      <c r="D154" s="62" t="s">
        <v>199</v>
      </c>
      <c r="E154" s="63"/>
      <c r="F154" s="6"/>
      <c r="G154" s="62" t="s">
        <v>44</v>
      </c>
      <c r="H154" s="8"/>
      <c r="I154" s="8"/>
      <c r="J154" s="8"/>
      <c r="K154" s="6" t="s">
        <v>84</v>
      </c>
      <c r="L154" s="45"/>
      <c r="M154" s="45"/>
      <c r="N154" s="45"/>
      <c r="O154" s="45">
        <v>-346228</v>
      </c>
      <c r="P154" s="10"/>
    </row>
    <row r="155" spans="1:17" hidden="1">
      <c r="A155" s="5" t="s">
        <v>2</v>
      </c>
      <c r="B155" s="5">
        <f t="shared" si="2"/>
        <v>7</v>
      </c>
      <c r="C155" s="63">
        <v>45857</v>
      </c>
      <c r="D155" s="62" t="s">
        <v>208</v>
      </c>
      <c r="E155" s="63"/>
      <c r="F155" s="6"/>
      <c r="G155" s="62" t="s">
        <v>44</v>
      </c>
      <c r="H155" s="8"/>
      <c r="I155" s="8"/>
      <c r="J155" s="8"/>
      <c r="K155" s="6" t="s">
        <v>52</v>
      </c>
      <c r="L155" s="45"/>
      <c r="M155" s="45"/>
      <c r="N155" s="45"/>
      <c r="O155" s="45">
        <v>-230947</v>
      </c>
      <c r="P155" s="10"/>
    </row>
    <row r="156" spans="1:17" hidden="1">
      <c r="A156" s="5" t="s">
        <v>2</v>
      </c>
      <c r="B156" s="5">
        <f t="shared" si="2"/>
        <v>7</v>
      </c>
      <c r="C156" s="63">
        <v>45864</v>
      </c>
      <c r="D156" s="62" t="s">
        <v>215</v>
      </c>
      <c r="E156" s="63"/>
      <c r="F156" s="6"/>
      <c r="G156" s="62" t="s">
        <v>44</v>
      </c>
      <c r="H156" s="8"/>
      <c r="I156" s="8"/>
      <c r="J156" s="8"/>
      <c r="K156" s="6" t="s">
        <v>68</v>
      </c>
      <c r="L156" s="10"/>
      <c r="M156" s="10"/>
      <c r="N156" s="10"/>
      <c r="O156" s="10">
        <v>-205994</v>
      </c>
      <c r="P156" s="10"/>
    </row>
    <row r="157" spans="1:17" hidden="1">
      <c r="A157" s="5" t="s">
        <v>2</v>
      </c>
      <c r="B157" s="5">
        <f t="shared" si="2"/>
        <v>8</v>
      </c>
      <c r="C157" s="63">
        <v>45871</v>
      </c>
      <c r="D157" s="62" t="s">
        <v>223</v>
      </c>
      <c r="E157" s="63"/>
      <c r="F157" s="6"/>
      <c r="G157" s="62" t="s">
        <v>44</v>
      </c>
      <c r="H157" s="8"/>
      <c r="I157" s="8"/>
      <c r="J157" s="8"/>
      <c r="K157" s="6" t="s">
        <v>68</v>
      </c>
      <c r="L157" s="10"/>
      <c r="M157" s="10"/>
      <c r="N157" s="3"/>
      <c r="O157" s="54">
        <v>-230429</v>
      </c>
      <c r="P157" s="55"/>
    </row>
    <row r="158" spans="1:17" hidden="1">
      <c r="A158" s="5" t="s">
        <v>2</v>
      </c>
      <c r="B158" s="5">
        <f t="shared" si="2"/>
        <v>8</v>
      </c>
      <c r="C158" s="63">
        <v>45883</v>
      </c>
      <c r="D158" s="62" t="s">
        <v>230</v>
      </c>
      <c r="E158" s="63"/>
      <c r="F158" s="6"/>
      <c r="G158" s="62" t="s">
        <v>44</v>
      </c>
      <c r="H158" s="8"/>
      <c r="I158" s="8"/>
      <c r="J158" s="8"/>
      <c r="K158" s="6" t="s">
        <v>52</v>
      </c>
      <c r="L158" s="10"/>
      <c r="M158" s="10"/>
      <c r="N158" s="3"/>
      <c r="O158" s="54">
        <v>-651491</v>
      </c>
      <c r="P158" s="55"/>
    </row>
    <row r="159" spans="1:17" hidden="1">
      <c r="A159" s="5" t="s">
        <v>2</v>
      </c>
      <c r="B159" s="5">
        <f t="shared" si="2"/>
        <v>9</v>
      </c>
      <c r="C159" s="65">
        <v>45905</v>
      </c>
      <c r="D159" s="64" t="s">
        <v>243</v>
      </c>
      <c r="E159" s="65"/>
      <c r="F159" s="66"/>
      <c r="G159" s="64" t="s">
        <v>44</v>
      </c>
      <c r="H159" s="8"/>
      <c r="I159" s="8"/>
      <c r="J159" s="8"/>
      <c r="K159" s="66" t="s">
        <v>244</v>
      </c>
      <c r="L159" s="57"/>
      <c r="M159" s="58"/>
      <c r="N159" s="10"/>
      <c r="O159" s="10">
        <v>-202966</v>
      </c>
      <c r="P159" s="10"/>
    </row>
    <row r="160" spans="1:17" hidden="1">
      <c r="A160" s="5" t="s">
        <v>2</v>
      </c>
      <c r="B160" s="5">
        <f t="shared" si="2"/>
        <v>9</v>
      </c>
      <c r="C160" s="65">
        <v>45905</v>
      </c>
      <c r="D160" s="64" t="s">
        <v>245</v>
      </c>
      <c r="E160" s="65"/>
      <c r="F160" s="66"/>
      <c r="G160" s="64" t="s">
        <v>44</v>
      </c>
      <c r="H160" s="8"/>
      <c r="I160" s="8"/>
      <c r="J160" s="8"/>
      <c r="K160" s="66" t="s">
        <v>246</v>
      </c>
      <c r="L160" s="57"/>
      <c r="M160" s="58"/>
      <c r="N160" s="10"/>
      <c r="O160" s="10">
        <v>-620610</v>
      </c>
      <c r="P160" s="10"/>
    </row>
    <row r="161" spans="1:16" hidden="1">
      <c r="A161" s="5" t="s">
        <v>2</v>
      </c>
      <c r="B161" s="5">
        <f t="shared" si="2"/>
        <v>9</v>
      </c>
      <c r="C161" s="65">
        <v>45905</v>
      </c>
      <c r="D161" s="64" t="s">
        <v>247</v>
      </c>
      <c r="E161" s="65"/>
      <c r="F161" s="66"/>
      <c r="G161" s="64" t="s">
        <v>44</v>
      </c>
      <c r="H161" s="8"/>
      <c r="I161" s="8"/>
      <c r="J161" s="8"/>
      <c r="K161" s="66" t="s">
        <v>248</v>
      </c>
      <c r="L161" s="57"/>
      <c r="M161" s="58"/>
      <c r="N161" s="10"/>
      <c r="O161" s="59">
        <v>-261407</v>
      </c>
      <c r="P161" s="10"/>
    </row>
    <row r="162" spans="1:16" hidden="1">
      <c r="A162" s="5" t="s">
        <v>2</v>
      </c>
      <c r="B162" s="5">
        <f t="shared" si="2"/>
        <v>9</v>
      </c>
      <c r="C162" s="65">
        <v>45906</v>
      </c>
      <c r="D162" s="64" t="s">
        <v>249</v>
      </c>
      <c r="E162" s="65"/>
      <c r="F162" s="66"/>
      <c r="G162" s="64" t="s">
        <v>44</v>
      </c>
      <c r="H162" s="8"/>
      <c r="I162" s="8"/>
      <c r="J162" s="8"/>
      <c r="K162" s="66" t="s">
        <v>250</v>
      </c>
      <c r="L162" s="57"/>
      <c r="M162" s="58"/>
      <c r="N162" s="10"/>
      <c r="O162" s="59">
        <v>-291286</v>
      </c>
      <c r="P162" s="10"/>
    </row>
    <row r="163" spans="1:16" hidden="1">
      <c r="A163" s="5" t="s">
        <v>2</v>
      </c>
      <c r="B163" s="5">
        <f t="shared" si="2"/>
        <v>9</v>
      </c>
      <c r="C163" s="65">
        <v>45916</v>
      </c>
      <c r="D163" s="64" t="s">
        <v>267</v>
      </c>
      <c r="E163" s="65"/>
      <c r="F163" s="66"/>
      <c r="G163" s="64" t="s">
        <v>44</v>
      </c>
      <c r="H163" s="8"/>
      <c r="I163" s="8"/>
      <c r="J163" s="8"/>
      <c r="K163" s="66" t="s">
        <v>268</v>
      </c>
      <c r="L163" s="57"/>
      <c r="M163" s="58"/>
      <c r="N163" s="10"/>
      <c r="O163" s="10">
        <v>-192905</v>
      </c>
      <c r="P163" s="10"/>
    </row>
    <row r="164" spans="1:16" hidden="1">
      <c r="A164" s="5" t="s">
        <v>2</v>
      </c>
      <c r="B164" s="5">
        <f t="shared" si="2"/>
        <v>9</v>
      </c>
      <c r="C164" s="65">
        <v>45918</v>
      </c>
      <c r="D164" s="64" t="s">
        <v>269</v>
      </c>
      <c r="E164" s="65"/>
      <c r="F164" s="66"/>
      <c r="G164" s="64" t="s">
        <v>44</v>
      </c>
      <c r="H164" s="8"/>
      <c r="I164" s="8"/>
      <c r="J164" s="8"/>
      <c r="K164" s="66" t="s">
        <v>270</v>
      </c>
      <c r="L164" s="57"/>
      <c r="M164" s="58"/>
      <c r="N164" s="10"/>
      <c r="O164" s="10">
        <v>-234392</v>
      </c>
      <c r="P164" s="10"/>
    </row>
    <row r="165" spans="1:16" hidden="1">
      <c r="A165" s="5" t="s">
        <v>2</v>
      </c>
      <c r="B165" s="5">
        <f t="shared" si="2"/>
        <v>8</v>
      </c>
      <c r="C165" s="63">
        <v>45891</v>
      </c>
      <c r="D165" s="62" t="s">
        <v>319</v>
      </c>
      <c r="E165" s="63">
        <v>45891</v>
      </c>
      <c r="F165" s="6"/>
      <c r="G165" s="62" t="s">
        <v>318</v>
      </c>
      <c r="H165" s="8"/>
      <c r="I165" s="8"/>
      <c r="J165" s="8"/>
      <c r="K165" s="72" t="s">
        <v>320</v>
      </c>
      <c r="L165" s="57"/>
      <c r="M165" s="58"/>
      <c r="N165" s="10"/>
      <c r="O165" s="59">
        <v>-50182</v>
      </c>
      <c r="P165" s="10"/>
    </row>
    <row r="166" spans="1:16" hidden="1">
      <c r="A166" s="5" t="s">
        <v>2</v>
      </c>
      <c r="B166" s="5">
        <f t="shared" si="2"/>
        <v>1</v>
      </c>
      <c r="C166" s="63">
        <v>45660</v>
      </c>
      <c r="D166" s="62" t="s">
        <v>374</v>
      </c>
      <c r="E166" s="63">
        <v>45660</v>
      </c>
      <c r="F166" s="6"/>
      <c r="G166" s="62" t="s">
        <v>321</v>
      </c>
      <c r="H166" s="8"/>
      <c r="I166" s="8"/>
      <c r="J166" s="8"/>
      <c r="K166" s="56" t="s">
        <v>375</v>
      </c>
      <c r="L166" s="57"/>
      <c r="M166" s="58"/>
      <c r="N166" s="10"/>
      <c r="O166" s="10">
        <v>-842149</v>
      </c>
      <c r="P166" s="10"/>
    </row>
    <row r="167" spans="1:16" hidden="1">
      <c r="A167" s="5" t="s">
        <v>2</v>
      </c>
      <c r="B167" s="5">
        <f t="shared" si="2"/>
        <v>1</v>
      </c>
      <c r="C167" s="63">
        <v>45662</v>
      </c>
      <c r="D167" s="62" t="s">
        <v>376</v>
      </c>
      <c r="E167" s="63">
        <v>45662</v>
      </c>
      <c r="F167" s="6"/>
      <c r="G167" s="62" t="s">
        <v>321</v>
      </c>
      <c r="H167" s="8"/>
      <c r="I167" s="8"/>
      <c r="J167" s="8"/>
      <c r="K167" s="56" t="s">
        <v>377</v>
      </c>
      <c r="L167" s="57"/>
      <c r="M167" s="58"/>
      <c r="N167" s="10"/>
      <c r="O167" s="59">
        <v>-104060</v>
      </c>
      <c r="P167" s="10"/>
    </row>
    <row r="168" spans="1:16" hidden="1">
      <c r="A168" s="5" t="s">
        <v>2</v>
      </c>
      <c r="B168" s="5">
        <f t="shared" si="2"/>
        <v>1</v>
      </c>
      <c r="C168" s="63">
        <v>45677</v>
      </c>
      <c r="D168" s="62" t="s">
        <v>378</v>
      </c>
      <c r="E168" s="63">
        <v>45677</v>
      </c>
      <c r="F168" s="6"/>
      <c r="G168" s="62" t="s">
        <v>321</v>
      </c>
      <c r="H168" s="8"/>
      <c r="I168" s="8"/>
      <c r="J168" s="8"/>
      <c r="K168" s="56" t="s">
        <v>375</v>
      </c>
      <c r="L168" s="57"/>
      <c r="M168" s="58"/>
      <c r="N168" s="10"/>
      <c r="O168" s="10">
        <v>-51488</v>
      </c>
      <c r="P168" s="10"/>
    </row>
    <row r="169" spans="1:16" hidden="1">
      <c r="A169" s="5" t="s">
        <v>2</v>
      </c>
      <c r="B169" s="5">
        <f t="shared" si="2"/>
        <v>1</v>
      </c>
      <c r="C169" s="63">
        <v>45677</v>
      </c>
      <c r="D169" s="62" t="s">
        <v>379</v>
      </c>
      <c r="E169" s="63">
        <v>45677</v>
      </c>
      <c r="F169" s="6"/>
      <c r="G169" s="62" t="s">
        <v>321</v>
      </c>
      <c r="H169" s="8"/>
      <c r="I169" s="8"/>
      <c r="J169" s="8"/>
      <c r="K169" s="56" t="s">
        <v>377</v>
      </c>
      <c r="L169" s="57"/>
      <c r="M169" s="58"/>
      <c r="N169" s="10"/>
      <c r="O169" s="10">
        <v>-52030</v>
      </c>
      <c r="P169" s="10"/>
    </row>
    <row r="170" spans="1:16" hidden="1">
      <c r="A170" s="5" t="s">
        <v>2</v>
      </c>
      <c r="B170" s="5">
        <f t="shared" si="2"/>
        <v>3</v>
      </c>
      <c r="C170" s="63">
        <v>45727</v>
      </c>
      <c r="D170" s="62" t="s">
        <v>380</v>
      </c>
      <c r="E170" s="63">
        <v>45727</v>
      </c>
      <c r="F170" s="6"/>
      <c r="G170" s="62" t="s">
        <v>321</v>
      </c>
      <c r="H170" s="8"/>
      <c r="I170" s="8"/>
      <c r="J170" s="8"/>
      <c r="K170" s="56" t="s">
        <v>381</v>
      </c>
      <c r="L170" s="57"/>
      <c r="M170" s="58"/>
      <c r="N170" s="10"/>
      <c r="O170" s="59">
        <v>-928232</v>
      </c>
      <c r="P170" s="10"/>
    </row>
    <row r="171" spans="1:16" hidden="1">
      <c r="A171" s="5" t="s">
        <v>2</v>
      </c>
      <c r="B171" s="5">
        <f t="shared" si="2"/>
        <v>4</v>
      </c>
      <c r="C171" s="63">
        <v>45757</v>
      </c>
      <c r="D171" s="62" t="s">
        <v>382</v>
      </c>
      <c r="E171" s="63">
        <v>45757</v>
      </c>
      <c r="F171" s="6"/>
      <c r="G171" s="62" t="s">
        <v>321</v>
      </c>
      <c r="H171" s="8"/>
      <c r="I171" s="8"/>
      <c r="J171" s="8"/>
      <c r="K171" s="56" t="s">
        <v>383</v>
      </c>
      <c r="L171" s="57"/>
      <c r="M171" s="58"/>
      <c r="N171" s="10"/>
      <c r="O171" s="59">
        <v>-175857</v>
      </c>
      <c r="P171" s="10"/>
    </row>
    <row r="172" spans="1:16" hidden="1">
      <c r="A172" s="5" t="s">
        <v>2</v>
      </c>
      <c r="B172" s="5">
        <f t="shared" si="2"/>
        <v>4</v>
      </c>
      <c r="C172" s="63">
        <v>45768</v>
      </c>
      <c r="D172" s="62" t="s">
        <v>384</v>
      </c>
      <c r="E172" s="63">
        <v>45768</v>
      </c>
      <c r="F172" s="6"/>
      <c r="G172" s="62" t="s">
        <v>321</v>
      </c>
      <c r="H172" s="8"/>
      <c r="K172" s="56" t="s">
        <v>385</v>
      </c>
      <c r="L172" s="57"/>
      <c r="M172" s="58"/>
      <c r="N172" s="10"/>
      <c r="O172" s="10">
        <v>-200719</v>
      </c>
    </row>
    <row r="173" spans="1:16" hidden="1">
      <c r="A173" s="5" t="s">
        <v>2</v>
      </c>
      <c r="B173" s="5">
        <f t="shared" si="2"/>
        <v>6</v>
      </c>
      <c r="C173" s="63">
        <v>45810</v>
      </c>
      <c r="D173" s="62" t="s">
        <v>386</v>
      </c>
      <c r="E173" s="63">
        <v>45870</v>
      </c>
      <c r="F173" s="6" t="s">
        <v>387</v>
      </c>
      <c r="G173" s="62" t="s">
        <v>321</v>
      </c>
      <c r="H173" s="8"/>
      <c r="K173" s="56" t="s">
        <v>383</v>
      </c>
      <c r="L173" s="57"/>
      <c r="M173" s="58"/>
      <c r="N173" s="10"/>
      <c r="O173" s="10">
        <v>-282320</v>
      </c>
    </row>
    <row r="174" spans="1:16" hidden="1">
      <c r="A174" s="5" t="s">
        <v>2</v>
      </c>
      <c r="B174" s="5">
        <f t="shared" si="2"/>
        <v>7</v>
      </c>
      <c r="C174" s="63">
        <v>45855</v>
      </c>
      <c r="D174" s="62" t="s">
        <v>388</v>
      </c>
      <c r="E174" s="63">
        <v>45888</v>
      </c>
      <c r="F174" s="6" t="s">
        <v>389</v>
      </c>
      <c r="G174" s="62" t="s">
        <v>321</v>
      </c>
      <c r="H174" s="8"/>
      <c r="K174" s="56" t="s">
        <v>383</v>
      </c>
      <c r="L174" s="57"/>
      <c r="M174" s="58"/>
      <c r="N174" s="10"/>
      <c r="O174" s="59">
        <v>-307273</v>
      </c>
      <c r="P174" s="14"/>
    </row>
    <row r="175" spans="1:16" hidden="1">
      <c r="A175" s="5" t="s">
        <v>2</v>
      </c>
      <c r="B175" s="5">
        <f t="shared" si="2"/>
        <v>9</v>
      </c>
      <c r="C175" s="63">
        <v>45911</v>
      </c>
      <c r="D175" s="62" t="s">
        <v>390</v>
      </c>
      <c r="E175" s="63">
        <v>45911</v>
      </c>
      <c r="F175" s="6"/>
      <c r="G175" s="62" t="s">
        <v>321</v>
      </c>
      <c r="H175" s="8"/>
      <c r="K175" s="56" t="s">
        <v>391</v>
      </c>
      <c r="L175" s="57"/>
      <c r="M175" s="58"/>
      <c r="N175" s="10"/>
      <c r="O175" s="10">
        <v>-150904</v>
      </c>
      <c r="P175" s="14"/>
    </row>
    <row r="176" spans="1:16" hidden="1">
      <c r="A176" s="5"/>
      <c r="B176" s="5"/>
      <c r="C176" s="63">
        <v>45900</v>
      </c>
      <c r="D176" s="62" t="s">
        <v>239</v>
      </c>
      <c r="E176" s="63"/>
      <c r="F176" s="6"/>
      <c r="G176" s="62" t="s">
        <v>44</v>
      </c>
      <c r="H176" s="8"/>
      <c r="K176" s="6" t="s">
        <v>240</v>
      </c>
      <c r="L176" s="57"/>
      <c r="M176" s="58"/>
      <c r="N176" s="10"/>
      <c r="O176" s="10">
        <v>-207571</v>
      </c>
    </row>
    <row r="177" spans="1:17" hidden="1">
      <c r="A177" s="5"/>
      <c r="B177" s="5"/>
      <c r="C177" s="63">
        <v>45869</v>
      </c>
      <c r="D177" s="62" t="s">
        <v>401</v>
      </c>
      <c r="E177" s="63">
        <v>45869</v>
      </c>
      <c r="F177" s="6"/>
      <c r="G177" s="62" t="s">
        <v>321</v>
      </c>
      <c r="H177" s="8"/>
      <c r="K177" s="56" t="s">
        <v>402</v>
      </c>
      <c r="L177" s="57"/>
      <c r="M177" s="58"/>
      <c r="N177" s="10"/>
      <c r="O177" s="10">
        <v>-77119</v>
      </c>
    </row>
    <row r="178" spans="1:17" hidden="1">
      <c r="A178" s="5"/>
      <c r="B178" s="5"/>
      <c r="C178" s="75">
        <v>45900</v>
      </c>
      <c r="D178" s="62"/>
      <c r="E178" s="75">
        <v>45900</v>
      </c>
      <c r="F178" s="76"/>
      <c r="G178" s="62" t="s">
        <v>321</v>
      </c>
      <c r="H178" s="8"/>
      <c r="K178" s="13" t="s">
        <v>413</v>
      </c>
      <c r="L178" s="57"/>
      <c r="M178" s="58"/>
      <c r="N178" s="10"/>
      <c r="O178" s="10">
        <v>-77125</v>
      </c>
      <c r="P178" s="14"/>
    </row>
    <row r="179" spans="1:17" hidden="1">
      <c r="A179" s="5" t="s">
        <v>4</v>
      </c>
      <c r="B179" s="5">
        <f t="shared" si="2"/>
        <v>3</v>
      </c>
      <c r="C179" s="63">
        <v>45736</v>
      </c>
      <c r="D179" s="62" t="s">
        <v>94</v>
      </c>
      <c r="E179" s="63"/>
      <c r="F179" s="6"/>
      <c r="G179" s="62" t="s">
        <v>44</v>
      </c>
      <c r="H179" s="8"/>
      <c r="K179" s="6" t="s">
        <v>95</v>
      </c>
      <c r="L179" s="61"/>
      <c r="M179" s="58"/>
      <c r="N179" s="10"/>
      <c r="O179" s="78">
        <v>-17264391</v>
      </c>
    </row>
    <row r="180" spans="1:17" hidden="1">
      <c r="A180" s="5" t="s">
        <v>4</v>
      </c>
      <c r="B180" s="5">
        <f t="shared" si="2"/>
        <v>4</v>
      </c>
      <c r="C180" s="63">
        <v>45768</v>
      </c>
      <c r="D180" s="62" t="s">
        <v>123</v>
      </c>
      <c r="E180" s="63"/>
      <c r="F180" s="6"/>
      <c r="G180" s="62" t="s">
        <v>44</v>
      </c>
      <c r="H180" s="8"/>
      <c r="K180" s="6" t="s">
        <v>124</v>
      </c>
      <c r="L180" s="61"/>
      <c r="M180" s="58"/>
      <c r="N180" s="10"/>
      <c r="O180" s="78">
        <v>-9945930</v>
      </c>
    </row>
    <row r="181" spans="1:17" hidden="1">
      <c r="A181" s="5" t="s">
        <v>4</v>
      </c>
      <c r="B181" s="5">
        <f t="shared" si="2"/>
        <v>5</v>
      </c>
      <c r="C181" s="63">
        <v>45797</v>
      </c>
      <c r="D181" s="62" t="s">
        <v>145</v>
      </c>
      <c r="E181" s="63"/>
      <c r="F181" s="6"/>
      <c r="G181" s="62" t="s">
        <v>44</v>
      </c>
      <c r="H181" s="8"/>
      <c r="K181" s="6" t="s">
        <v>124</v>
      </c>
      <c r="L181" s="61"/>
      <c r="M181" s="58"/>
      <c r="N181" s="10"/>
      <c r="O181" s="78">
        <v>-9866353</v>
      </c>
      <c r="Q181" s="15"/>
    </row>
    <row r="182" spans="1:17" hidden="1">
      <c r="A182" s="5" t="s">
        <v>4</v>
      </c>
      <c r="B182" s="5">
        <f t="shared" si="2"/>
        <v>6</v>
      </c>
      <c r="C182" s="63">
        <v>45828</v>
      </c>
      <c r="D182" s="62" t="s">
        <v>177</v>
      </c>
      <c r="E182" s="63"/>
      <c r="F182" s="6"/>
      <c r="G182" s="62" t="s">
        <v>44</v>
      </c>
      <c r="H182" s="8"/>
      <c r="K182" s="6" t="s">
        <v>124</v>
      </c>
      <c r="L182" s="61"/>
      <c r="M182" s="58"/>
      <c r="N182" s="10"/>
      <c r="O182" s="78">
        <v>-11000694</v>
      </c>
      <c r="Q182" s="15"/>
    </row>
    <row r="183" spans="1:17" hidden="1">
      <c r="A183" s="5" t="s">
        <v>4</v>
      </c>
      <c r="B183" s="5">
        <f t="shared" si="2"/>
        <v>7</v>
      </c>
      <c r="C183" s="63">
        <v>45868</v>
      </c>
      <c r="D183" s="62" t="s">
        <v>216</v>
      </c>
      <c r="E183" s="63"/>
      <c r="F183" s="6"/>
      <c r="G183" s="62" t="s">
        <v>44</v>
      </c>
      <c r="H183" s="8"/>
      <c r="K183" s="6" t="s">
        <v>124</v>
      </c>
      <c r="L183" s="61"/>
      <c r="M183" s="58"/>
      <c r="N183" s="10"/>
      <c r="O183" s="78">
        <v>-9016316</v>
      </c>
      <c r="Q183" s="15"/>
    </row>
    <row r="184" spans="1:17" hidden="1">
      <c r="A184" s="5" t="s">
        <v>4</v>
      </c>
      <c r="B184" s="5">
        <f t="shared" si="2"/>
        <v>8</v>
      </c>
      <c r="C184" s="63">
        <v>45889</v>
      </c>
      <c r="D184" s="62" t="s">
        <v>231</v>
      </c>
      <c r="E184" s="63"/>
      <c r="F184" s="6"/>
      <c r="G184" s="62" t="s">
        <v>44</v>
      </c>
      <c r="H184" s="8"/>
      <c r="K184" s="6" t="s">
        <v>232</v>
      </c>
      <c r="L184" s="61"/>
      <c r="M184" s="58"/>
      <c r="N184" s="10"/>
      <c r="O184" s="78">
        <v>-13627933</v>
      </c>
      <c r="Q184" s="15"/>
    </row>
    <row r="185" spans="1:17" hidden="1">
      <c r="A185" s="5" t="s">
        <v>4</v>
      </c>
      <c r="B185" s="5">
        <f t="shared" si="2"/>
        <v>9</v>
      </c>
      <c r="C185" s="65">
        <v>45926</v>
      </c>
      <c r="D185" s="64" t="s">
        <v>277</v>
      </c>
      <c r="E185" s="65">
        <v>45926</v>
      </c>
      <c r="F185" s="66"/>
      <c r="G185" s="64" t="s">
        <v>44</v>
      </c>
      <c r="H185" s="8"/>
      <c r="K185" s="66" t="s">
        <v>232</v>
      </c>
      <c r="O185" s="85">
        <v>-10119712</v>
      </c>
      <c r="Q185" s="15"/>
    </row>
    <row r="186" spans="1:17" hidden="1">
      <c r="A186" s="5" t="s">
        <v>4</v>
      </c>
      <c r="B186" s="5">
        <f t="shared" si="2"/>
        <v>3</v>
      </c>
      <c r="C186" s="63">
        <v>45736</v>
      </c>
      <c r="D186" s="62" t="s">
        <v>392</v>
      </c>
      <c r="E186" s="63">
        <v>45736</v>
      </c>
      <c r="F186" s="6"/>
      <c r="G186" s="62" t="s">
        <v>321</v>
      </c>
      <c r="H186" s="8"/>
      <c r="K186" s="56" t="s">
        <v>393</v>
      </c>
      <c r="O186" s="78">
        <v>-9635530</v>
      </c>
      <c r="Q186" s="15"/>
    </row>
    <row r="187" spans="1:17" hidden="1">
      <c r="A187" s="5" t="s">
        <v>4</v>
      </c>
      <c r="B187" s="5">
        <f t="shared" si="2"/>
        <v>5</v>
      </c>
      <c r="C187" s="63">
        <v>45797</v>
      </c>
      <c r="D187" s="62" t="s">
        <v>394</v>
      </c>
      <c r="E187" s="63">
        <v>45797</v>
      </c>
      <c r="F187" s="6"/>
      <c r="G187" s="62" t="s">
        <v>321</v>
      </c>
      <c r="H187" s="8"/>
      <c r="K187" s="56" t="s">
        <v>393</v>
      </c>
      <c r="O187" s="78">
        <v>-1721447</v>
      </c>
      <c r="Q187" s="15"/>
    </row>
    <row r="188" spans="1:17" hidden="1">
      <c r="A188" s="5" t="s">
        <v>4</v>
      </c>
      <c r="B188" s="5">
        <f t="shared" si="2"/>
        <v>6</v>
      </c>
      <c r="C188" s="63">
        <v>45828</v>
      </c>
      <c r="D188" s="62" t="s">
        <v>395</v>
      </c>
      <c r="E188" s="63">
        <v>45828</v>
      </c>
      <c r="F188" s="6"/>
      <c r="G188" s="62" t="s">
        <v>321</v>
      </c>
      <c r="H188" s="8"/>
      <c r="K188" s="56" t="s">
        <v>396</v>
      </c>
      <c r="O188" s="78">
        <v>-2387482</v>
      </c>
      <c r="Q188" s="15"/>
    </row>
    <row r="189" spans="1:17" hidden="1">
      <c r="A189" s="5" t="s">
        <v>4</v>
      </c>
      <c r="B189" s="5">
        <f t="shared" si="2"/>
        <v>7</v>
      </c>
      <c r="C189" s="63">
        <v>45868</v>
      </c>
      <c r="D189" s="62" t="s">
        <v>397</v>
      </c>
      <c r="E189" s="63">
        <v>45868</v>
      </c>
      <c r="F189" s="6"/>
      <c r="G189" s="62" t="s">
        <v>321</v>
      </c>
      <c r="H189" s="8"/>
      <c r="K189" s="56" t="s">
        <v>398</v>
      </c>
      <c r="O189" s="78">
        <v>-1732894</v>
      </c>
      <c r="Q189" s="15"/>
    </row>
    <row r="190" spans="1:17" hidden="1">
      <c r="A190" s="5" t="s">
        <v>4</v>
      </c>
      <c r="B190" s="5">
        <f t="shared" si="2"/>
        <v>8</v>
      </c>
      <c r="C190" s="63">
        <v>45889</v>
      </c>
      <c r="D190" s="62" t="s">
        <v>399</v>
      </c>
      <c r="E190" s="63">
        <v>45889</v>
      </c>
      <c r="F190" s="6"/>
      <c r="G190" s="62" t="s">
        <v>321</v>
      </c>
      <c r="H190" s="8"/>
      <c r="K190" s="56" t="s">
        <v>398</v>
      </c>
      <c r="O190" s="78">
        <v>-4718232</v>
      </c>
      <c r="Q190" s="15"/>
    </row>
    <row r="191" spans="1:17" hidden="1">
      <c r="A191" s="5" t="s">
        <v>4</v>
      </c>
      <c r="B191" s="5">
        <f t="shared" si="2"/>
        <v>9</v>
      </c>
      <c r="C191" s="63">
        <v>45926</v>
      </c>
      <c r="D191" s="62" t="s">
        <v>400</v>
      </c>
      <c r="E191" s="63">
        <v>45926</v>
      </c>
      <c r="F191" s="6"/>
      <c r="G191" s="62" t="s">
        <v>321</v>
      </c>
      <c r="H191" s="8"/>
      <c r="K191" s="56" t="s">
        <v>398</v>
      </c>
      <c r="O191" s="78">
        <v>-4055507</v>
      </c>
      <c r="Q191" s="15"/>
    </row>
    <row r="192" spans="1:17" hidden="1">
      <c r="A192" s="5"/>
      <c r="B192" s="5"/>
      <c r="C192" s="63"/>
      <c r="D192" s="62"/>
      <c r="E192" s="63"/>
      <c r="F192" s="6"/>
      <c r="G192" s="62"/>
      <c r="K192" s="56"/>
      <c r="O192" s="78"/>
      <c r="Q192" s="15"/>
    </row>
    <row r="193" spans="1:15">
      <c r="A193" s="5" t="s">
        <v>25</v>
      </c>
      <c r="B193" s="5">
        <v>1</v>
      </c>
      <c r="C193" s="97"/>
      <c r="O193" s="98">
        <v>-331171.16000000003</v>
      </c>
    </row>
    <row r="194" spans="1:15">
      <c r="A194" s="5" t="s">
        <v>25</v>
      </c>
      <c r="B194">
        <v>2</v>
      </c>
      <c r="O194" s="2">
        <v>-171873.08000000002</v>
      </c>
    </row>
    <row r="195" spans="1:15">
      <c r="A195" s="5" t="s">
        <v>25</v>
      </c>
      <c r="B195" s="5">
        <v>3</v>
      </c>
      <c r="O195" s="2">
        <v>-197874.12</v>
      </c>
    </row>
    <row r="196" spans="1:15">
      <c r="A196" s="5" t="s">
        <v>25</v>
      </c>
      <c r="B196">
        <v>4</v>
      </c>
      <c r="O196" s="2">
        <v>-241588</v>
      </c>
    </row>
    <row r="197" spans="1:15">
      <c r="A197" s="5" t="s">
        <v>25</v>
      </c>
      <c r="B197" s="5">
        <v>5</v>
      </c>
      <c r="O197" s="2">
        <v>-273228.03999999998</v>
      </c>
    </row>
    <row r="198" spans="1:15">
      <c r="A198" s="5" t="s">
        <v>25</v>
      </c>
      <c r="B198">
        <v>6</v>
      </c>
      <c r="O198" s="2">
        <v>-219371.62</v>
      </c>
    </row>
    <row r="199" spans="1:15">
      <c r="A199" s="5" t="s">
        <v>25</v>
      </c>
      <c r="B199" s="5">
        <v>7</v>
      </c>
      <c r="O199" s="2">
        <v>-374411.64</v>
      </c>
    </row>
    <row r="200" spans="1:15">
      <c r="A200" s="5" t="s">
        <v>25</v>
      </c>
      <c r="B200">
        <v>8</v>
      </c>
      <c r="O200" s="2">
        <v>-289290.16000000003</v>
      </c>
    </row>
    <row r="201" spans="1:15">
      <c r="A201" s="5" t="s">
        <v>25</v>
      </c>
      <c r="B201" s="5">
        <v>9</v>
      </c>
      <c r="O201" s="98">
        <v>-308744.86</v>
      </c>
    </row>
    <row r="202" spans="1:15">
      <c r="A202" s="5" t="s">
        <v>25</v>
      </c>
      <c r="B202">
        <v>10</v>
      </c>
      <c r="O202" s="2">
        <v>-480336.26</v>
      </c>
    </row>
    <row r="203" spans="1:15">
      <c r="A203" s="5" t="s">
        <v>25</v>
      </c>
      <c r="B203" s="5">
        <v>11</v>
      </c>
    </row>
    <row r="204" spans="1:15">
      <c r="A204" s="5" t="s">
        <v>25</v>
      </c>
      <c r="B204">
        <v>12</v>
      </c>
    </row>
  </sheetData>
  <autoFilter ref="A3:Q204" xr:uid="{00000000-0001-0000-0100-000000000000}">
    <filterColumn colId="0">
      <filters>
        <filter val="GT"/>
      </filters>
    </filterColumn>
  </autoFilter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378E6-C30E-4278-B273-5EF75544C138}">
  <sheetPr filterMode="1"/>
  <dimension ref="A1:X198"/>
  <sheetViews>
    <sheetView topLeftCell="B1" workbookViewId="0">
      <selection activeCell="O12" sqref="O12:O154"/>
    </sheetView>
  </sheetViews>
  <sheetFormatPr defaultRowHeight="15"/>
  <cols>
    <col min="15" max="15" width="15.140625" customWidth="1"/>
  </cols>
  <sheetData>
    <row r="1" spans="1:24" ht="15.75">
      <c r="O1" s="28">
        <v>1525344</v>
      </c>
      <c r="P1">
        <f>SUBTOTAL(9,O2:O9000)</f>
        <v>8593654</v>
      </c>
    </row>
    <row r="2" spans="1:24" hidden="1">
      <c r="A2" s="62" t="s">
        <v>44</v>
      </c>
      <c r="B2" s="62"/>
      <c r="C2" s="63">
        <v>45659</v>
      </c>
      <c r="D2" s="62" t="s">
        <v>45</v>
      </c>
      <c r="E2" s="63">
        <v>45659</v>
      </c>
      <c r="F2" s="6" t="s">
        <v>46</v>
      </c>
      <c r="G2" s="6" t="s">
        <v>47</v>
      </c>
      <c r="H2" s="6">
        <v>2306388</v>
      </c>
      <c r="I2" s="58">
        <v>184511</v>
      </c>
      <c r="J2" s="57">
        <v>2490899</v>
      </c>
      <c r="K2" s="6">
        <v>0</v>
      </c>
      <c r="L2" s="58">
        <v>0</v>
      </c>
      <c r="M2" s="77"/>
      <c r="N2" s="57">
        <v>2490899</v>
      </c>
      <c r="O2" s="78">
        <v>2490899</v>
      </c>
      <c r="P2" s="79"/>
      <c r="Q2" s="80"/>
      <c r="R2" s="6"/>
      <c r="S2" s="6"/>
      <c r="T2" s="6"/>
      <c r="U2" s="6"/>
      <c r="V2" s="81" t="s">
        <v>1</v>
      </c>
      <c r="W2" s="6" t="s">
        <v>414</v>
      </c>
      <c r="X2" s="6" t="s">
        <v>415</v>
      </c>
    </row>
    <row r="3" spans="1:24" hidden="1">
      <c r="A3" s="62" t="s">
        <v>44</v>
      </c>
      <c r="B3" s="62"/>
      <c r="C3" s="63">
        <v>45659</v>
      </c>
      <c r="D3" s="62" t="s">
        <v>48</v>
      </c>
      <c r="E3" s="63">
        <v>45659</v>
      </c>
      <c r="F3" s="6" t="s">
        <v>49</v>
      </c>
      <c r="G3" s="6" t="s">
        <v>50</v>
      </c>
      <c r="H3" s="6">
        <v>693203</v>
      </c>
      <c r="I3" s="58">
        <v>55456</v>
      </c>
      <c r="J3" s="57">
        <v>748659</v>
      </c>
      <c r="K3" s="6">
        <v>0</v>
      </c>
      <c r="L3" s="58">
        <v>0</v>
      </c>
      <c r="M3" s="77"/>
      <c r="N3" s="57">
        <v>748659</v>
      </c>
      <c r="O3" s="78">
        <v>748659</v>
      </c>
      <c r="P3" s="79"/>
      <c r="Q3" s="80"/>
      <c r="R3" s="6"/>
      <c r="S3" s="6"/>
      <c r="T3" s="6"/>
      <c r="U3" s="6"/>
      <c r="V3" s="81" t="s">
        <v>1</v>
      </c>
      <c r="W3" s="6" t="s">
        <v>414</v>
      </c>
      <c r="X3" s="6" t="s">
        <v>415</v>
      </c>
    </row>
    <row r="4" spans="1:24" hidden="1">
      <c r="A4" s="62" t="s">
        <v>44</v>
      </c>
      <c r="B4" s="62"/>
      <c r="C4" s="63">
        <v>45660</v>
      </c>
      <c r="D4" s="62" t="s">
        <v>51</v>
      </c>
      <c r="E4" s="63"/>
      <c r="F4" s="6"/>
      <c r="G4" s="6" t="s">
        <v>52</v>
      </c>
      <c r="H4" s="6"/>
      <c r="I4" s="58">
        <v>0</v>
      </c>
      <c r="J4" s="57">
        <v>0</v>
      </c>
      <c r="K4" s="6">
        <v>1043248</v>
      </c>
      <c r="L4" s="58">
        <v>0</v>
      </c>
      <c r="M4" s="77"/>
      <c r="N4" s="57">
        <v>0</v>
      </c>
      <c r="O4" s="78">
        <v>-1043248</v>
      </c>
      <c r="P4" s="79"/>
      <c r="Q4" s="80"/>
      <c r="R4" s="6"/>
      <c r="S4" s="6"/>
      <c r="T4" s="6"/>
      <c r="U4" s="6"/>
      <c r="V4" s="81" t="s">
        <v>2</v>
      </c>
      <c r="W4" s="6" t="s">
        <v>414</v>
      </c>
      <c r="X4" s="6" t="s">
        <v>415</v>
      </c>
    </row>
    <row r="5" spans="1:24" hidden="1">
      <c r="A5" s="62" t="s">
        <v>44</v>
      </c>
      <c r="B5" s="62"/>
      <c r="C5" s="63">
        <v>45665</v>
      </c>
      <c r="D5" s="62" t="s">
        <v>53</v>
      </c>
      <c r="E5" s="63">
        <v>45665</v>
      </c>
      <c r="F5" s="6" t="s">
        <v>54</v>
      </c>
      <c r="G5" s="6" t="s">
        <v>50</v>
      </c>
      <c r="H5" s="6">
        <v>1505690</v>
      </c>
      <c r="I5" s="58">
        <v>120455</v>
      </c>
      <c r="J5" s="57">
        <v>1626145</v>
      </c>
      <c r="K5" s="6">
        <v>0</v>
      </c>
      <c r="L5" s="58">
        <v>0</v>
      </c>
      <c r="M5" s="77"/>
      <c r="N5" s="57">
        <v>1626145</v>
      </c>
      <c r="O5" s="78">
        <v>1626145</v>
      </c>
      <c r="P5" s="79"/>
      <c r="Q5" s="80"/>
      <c r="R5" s="6"/>
      <c r="S5" s="6"/>
      <c r="T5" s="6"/>
      <c r="U5" s="6"/>
      <c r="V5" s="81" t="s">
        <v>1</v>
      </c>
      <c r="W5" s="6" t="s">
        <v>414</v>
      </c>
      <c r="X5" s="6" t="s">
        <v>415</v>
      </c>
    </row>
    <row r="6" spans="1:24" hidden="1">
      <c r="A6" s="62" t="s">
        <v>44</v>
      </c>
      <c r="B6" s="62"/>
      <c r="C6" s="63">
        <v>45665</v>
      </c>
      <c r="D6" s="62" t="s">
        <v>55</v>
      </c>
      <c r="E6" s="63">
        <v>45665</v>
      </c>
      <c r="F6" s="6" t="s">
        <v>56</v>
      </c>
      <c r="G6" s="6" t="s">
        <v>47</v>
      </c>
      <c r="H6" s="6">
        <v>971800</v>
      </c>
      <c r="I6" s="58">
        <v>77744</v>
      </c>
      <c r="J6" s="57">
        <v>1049544</v>
      </c>
      <c r="K6" s="6">
        <v>0</v>
      </c>
      <c r="L6" s="58">
        <v>0</v>
      </c>
      <c r="M6" s="77"/>
      <c r="N6" s="57">
        <v>1049544</v>
      </c>
      <c r="O6" s="78">
        <v>1049544</v>
      </c>
      <c r="P6" s="79"/>
      <c r="Q6" s="80"/>
      <c r="R6" s="6"/>
      <c r="S6" s="6"/>
      <c r="T6" s="6"/>
      <c r="U6" s="6"/>
      <c r="V6" s="81" t="s">
        <v>1</v>
      </c>
      <c r="W6" s="6" t="s">
        <v>414</v>
      </c>
      <c r="X6" s="6" t="s">
        <v>415</v>
      </c>
    </row>
    <row r="7" spans="1:24" hidden="1">
      <c r="A7" s="62" t="s">
        <v>44</v>
      </c>
      <c r="B7" s="62"/>
      <c r="C7" s="63">
        <v>45674</v>
      </c>
      <c r="D7" s="62" t="s">
        <v>57</v>
      </c>
      <c r="E7" s="63">
        <v>45674</v>
      </c>
      <c r="F7" s="6" t="s">
        <v>58</v>
      </c>
      <c r="G7" s="6" t="s">
        <v>59</v>
      </c>
      <c r="H7" s="6">
        <v>507735</v>
      </c>
      <c r="I7" s="58">
        <v>40619</v>
      </c>
      <c r="J7" s="57">
        <v>548354</v>
      </c>
      <c r="K7" s="6">
        <v>0</v>
      </c>
      <c r="L7" s="58">
        <v>0</v>
      </c>
      <c r="M7" s="77"/>
      <c r="N7" s="57">
        <v>548354</v>
      </c>
      <c r="O7" s="78">
        <v>548354</v>
      </c>
      <c r="P7" s="79"/>
      <c r="Q7" s="80"/>
      <c r="R7" s="6"/>
      <c r="S7" s="6"/>
      <c r="T7" s="6"/>
      <c r="U7" s="6"/>
      <c r="V7" s="81" t="s">
        <v>1</v>
      </c>
      <c r="W7" s="6" t="s">
        <v>414</v>
      </c>
      <c r="X7" s="6" t="s">
        <v>415</v>
      </c>
    </row>
    <row r="8" spans="1:24" hidden="1">
      <c r="A8" s="62" t="s">
        <v>44</v>
      </c>
      <c r="B8" s="62"/>
      <c r="C8" s="63">
        <v>45674</v>
      </c>
      <c r="D8" s="62" t="s">
        <v>60</v>
      </c>
      <c r="E8" s="63">
        <v>45674</v>
      </c>
      <c r="F8" s="6" t="s">
        <v>61</v>
      </c>
      <c r="G8" s="6" t="s">
        <v>47</v>
      </c>
      <c r="H8" s="6">
        <v>3688715</v>
      </c>
      <c r="I8" s="58">
        <v>295097</v>
      </c>
      <c r="J8" s="57">
        <v>3983812</v>
      </c>
      <c r="K8" s="6">
        <v>0</v>
      </c>
      <c r="L8" s="58">
        <v>0</v>
      </c>
      <c r="M8" s="77"/>
      <c r="N8" s="57">
        <v>3983812</v>
      </c>
      <c r="O8" s="78">
        <v>3983812</v>
      </c>
      <c r="P8" s="79"/>
      <c r="Q8" s="80"/>
      <c r="R8" s="6"/>
      <c r="S8" s="6"/>
      <c r="T8" s="6"/>
      <c r="U8" s="6"/>
      <c r="V8" s="81" t="s">
        <v>1</v>
      </c>
      <c r="W8" s="6" t="s">
        <v>414</v>
      </c>
      <c r="X8" s="6" t="s">
        <v>415</v>
      </c>
    </row>
    <row r="9" spans="1:24" hidden="1">
      <c r="A9" s="62" t="s">
        <v>44</v>
      </c>
      <c r="B9" s="62"/>
      <c r="C9" s="63">
        <v>45674</v>
      </c>
      <c r="D9" s="62" t="s">
        <v>62</v>
      </c>
      <c r="E9" s="63">
        <v>45674</v>
      </c>
      <c r="F9" s="6" t="s">
        <v>63</v>
      </c>
      <c r="G9" s="6" t="s">
        <v>50</v>
      </c>
      <c r="H9" s="6">
        <v>1558707</v>
      </c>
      <c r="I9" s="58">
        <v>124697</v>
      </c>
      <c r="J9" s="57">
        <v>1683404</v>
      </c>
      <c r="K9" s="6">
        <v>0</v>
      </c>
      <c r="L9" s="58">
        <v>0</v>
      </c>
      <c r="M9" s="77"/>
      <c r="N9" s="57">
        <v>1683404</v>
      </c>
      <c r="O9" s="78">
        <v>1683404</v>
      </c>
      <c r="P9" s="79"/>
      <c r="Q9" s="80"/>
      <c r="R9" s="6"/>
      <c r="S9" s="6"/>
      <c r="T9" s="6"/>
      <c r="U9" s="6"/>
      <c r="V9" s="81" t="s">
        <v>1</v>
      </c>
      <c r="W9" s="6" t="s">
        <v>414</v>
      </c>
      <c r="X9" s="6" t="s">
        <v>415</v>
      </c>
    </row>
    <row r="10" spans="1:24" hidden="1">
      <c r="A10" s="62" t="s">
        <v>44</v>
      </c>
      <c r="B10" s="62"/>
      <c r="C10" s="63">
        <v>45676</v>
      </c>
      <c r="D10" s="62" t="s">
        <v>64</v>
      </c>
      <c r="E10" s="63"/>
      <c r="F10" s="6"/>
      <c r="G10" s="6" t="s">
        <v>52</v>
      </c>
      <c r="H10" s="6">
        <v>0</v>
      </c>
      <c r="I10" s="58">
        <v>0</v>
      </c>
      <c r="J10" s="57">
        <v>0</v>
      </c>
      <c r="K10" s="6">
        <v>384912</v>
      </c>
      <c r="L10" s="58">
        <v>0</v>
      </c>
      <c r="M10" s="77"/>
      <c r="N10" s="57">
        <v>0</v>
      </c>
      <c r="O10" s="78">
        <v>-384912</v>
      </c>
      <c r="P10" s="79"/>
      <c r="Q10" s="80"/>
      <c r="R10" s="6"/>
      <c r="S10" s="6"/>
      <c r="T10" s="6"/>
      <c r="U10" s="6"/>
      <c r="V10" s="81" t="s">
        <v>2</v>
      </c>
      <c r="W10" s="6" t="s">
        <v>414</v>
      </c>
      <c r="X10" s="6" t="s">
        <v>415</v>
      </c>
    </row>
    <row r="11" spans="1:24" hidden="1">
      <c r="A11" s="62" t="s">
        <v>44</v>
      </c>
      <c r="B11" s="62"/>
      <c r="C11" s="63">
        <v>45676</v>
      </c>
      <c r="D11" s="62" t="s">
        <v>65</v>
      </c>
      <c r="E11" s="63"/>
      <c r="F11" s="6"/>
      <c r="G11" s="6" t="s">
        <v>66</v>
      </c>
      <c r="H11" s="6">
        <v>0</v>
      </c>
      <c r="I11" s="58">
        <v>0</v>
      </c>
      <c r="J11" s="57">
        <v>0</v>
      </c>
      <c r="K11" s="6">
        <v>384912</v>
      </c>
      <c r="L11" s="58">
        <v>0</v>
      </c>
      <c r="M11" s="77"/>
      <c r="N11" s="57">
        <v>0</v>
      </c>
      <c r="O11" s="78">
        <v>-384912</v>
      </c>
      <c r="P11" s="79"/>
      <c r="Q11" s="80"/>
      <c r="R11" s="6"/>
      <c r="S11" s="6"/>
      <c r="T11" s="6"/>
      <c r="U11" s="6"/>
      <c r="V11" s="81" t="s">
        <v>2</v>
      </c>
      <c r="W11" s="6" t="s">
        <v>414</v>
      </c>
      <c r="X11" s="6" t="s">
        <v>415</v>
      </c>
    </row>
    <row r="12" spans="1:24">
      <c r="A12" s="62" t="s">
        <v>44</v>
      </c>
      <c r="B12" s="62"/>
      <c r="C12" s="63">
        <v>45692</v>
      </c>
      <c r="D12" s="62" t="s">
        <v>67</v>
      </c>
      <c r="E12" s="63"/>
      <c r="F12" s="6"/>
      <c r="G12" s="6" t="s">
        <v>68</v>
      </c>
      <c r="H12" s="6">
        <v>0</v>
      </c>
      <c r="I12" s="58">
        <v>0</v>
      </c>
      <c r="J12" s="57">
        <v>0</v>
      </c>
      <c r="K12" s="6">
        <v>230947</v>
      </c>
      <c r="L12" s="58">
        <v>0</v>
      </c>
      <c r="M12" s="77"/>
      <c r="N12" s="57">
        <v>0</v>
      </c>
      <c r="O12" s="78">
        <v>-230947</v>
      </c>
      <c r="P12" s="79"/>
      <c r="Q12" s="80"/>
      <c r="R12" s="6"/>
      <c r="S12" s="6"/>
      <c r="T12" s="6"/>
      <c r="U12" s="6"/>
      <c r="V12" s="81" t="s">
        <v>2</v>
      </c>
      <c r="W12" s="6" t="s">
        <v>416</v>
      </c>
      <c r="X12" s="6" t="s">
        <v>417</v>
      </c>
    </row>
    <row r="13" spans="1:24">
      <c r="A13" s="62" t="s">
        <v>44</v>
      </c>
      <c r="B13" s="62"/>
      <c r="C13" s="63">
        <v>45693</v>
      </c>
      <c r="D13" s="62" t="s">
        <v>69</v>
      </c>
      <c r="E13" s="63">
        <v>45693</v>
      </c>
      <c r="F13" s="6" t="s">
        <v>70</v>
      </c>
      <c r="G13" s="6" t="s">
        <v>47</v>
      </c>
      <c r="H13" s="6">
        <v>1815220</v>
      </c>
      <c r="I13" s="58">
        <v>145218</v>
      </c>
      <c r="J13" s="57">
        <v>1960438</v>
      </c>
      <c r="K13" s="6">
        <v>0</v>
      </c>
      <c r="L13" s="58">
        <v>0</v>
      </c>
      <c r="M13" s="77"/>
      <c r="N13" s="57">
        <v>1960438</v>
      </c>
      <c r="O13" s="78">
        <v>1960438</v>
      </c>
      <c r="P13" s="79"/>
      <c r="Q13" s="80"/>
      <c r="R13" s="6"/>
      <c r="S13" s="6"/>
      <c r="T13" s="6"/>
      <c r="U13" s="6"/>
      <c r="V13" s="81" t="s">
        <v>1</v>
      </c>
      <c r="W13" s="6" t="s">
        <v>416</v>
      </c>
      <c r="X13" s="6" t="s">
        <v>417</v>
      </c>
    </row>
    <row r="14" spans="1:24">
      <c r="A14" s="62" t="s">
        <v>44</v>
      </c>
      <c r="B14" s="62"/>
      <c r="C14" s="63">
        <v>45694</v>
      </c>
      <c r="D14" s="62" t="s">
        <v>71</v>
      </c>
      <c r="E14" s="63"/>
      <c r="F14" s="6"/>
      <c r="G14" s="6" t="s">
        <v>72</v>
      </c>
      <c r="H14" s="6">
        <v>0</v>
      </c>
      <c r="I14" s="58">
        <v>0</v>
      </c>
      <c r="J14" s="57">
        <v>0</v>
      </c>
      <c r="K14" s="6">
        <v>874786</v>
      </c>
      <c r="L14" s="58">
        <v>0</v>
      </c>
      <c r="M14" s="77"/>
      <c r="N14" s="57">
        <v>0</v>
      </c>
      <c r="O14" s="78">
        <v>-874786</v>
      </c>
      <c r="P14" s="79"/>
      <c r="Q14" s="80"/>
      <c r="R14" s="6"/>
      <c r="S14" s="6"/>
      <c r="T14" s="6"/>
      <c r="U14" s="6"/>
      <c r="V14" s="81" t="s">
        <v>2</v>
      </c>
      <c r="W14" s="6" t="s">
        <v>416</v>
      </c>
      <c r="X14" s="6" t="s">
        <v>417</v>
      </c>
    </row>
    <row r="15" spans="1:24">
      <c r="A15" s="62" t="s">
        <v>44</v>
      </c>
      <c r="B15" s="62"/>
      <c r="C15" s="63">
        <v>45709</v>
      </c>
      <c r="D15" s="62" t="s">
        <v>73</v>
      </c>
      <c r="E15" s="63">
        <v>45709</v>
      </c>
      <c r="F15" s="6" t="s">
        <v>74</v>
      </c>
      <c r="G15" s="6" t="s">
        <v>47</v>
      </c>
      <c r="H15" s="6">
        <v>1512448</v>
      </c>
      <c r="I15" s="58">
        <v>120996</v>
      </c>
      <c r="J15" s="57">
        <v>1633444</v>
      </c>
      <c r="K15" s="6">
        <v>0</v>
      </c>
      <c r="L15" s="58">
        <v>0</v>
      </c>
      <c r="M15" s="77"/>
      <c r="N15" s="57">
        <v>1633444</v>
      </c>
      <c r="O15" s="78">
        <v>1633444</v>
      </c>
      <c r="P15" s="79"/>
      <c r="Q15" s="80"/>
      <c r="R15" s="6"/>
      <c r="S15" s="6"/>
      <c r="T15" s="6"/>
      <c r="U15" s="6"/>
      <c r="V15" s="81" t="s">
        <v>1</v>
      </c>
      <c r="W15" s="6" t="s">
        <v>416</v>
      </c>
      <c r="X15" s="6" t="s">
        <v>417</v>
      </c>
    </row>
    <row r="16" spans="1:24">
      <c r="A16" s="62" t="s">
        <v>44</v>
      </c>
      <c r="B16" s="62"/>
      <c r="C16" s="63">
        <v>45714</v>
      </c>
      <c r="D16" s="62" t="s">
        <v>75</v>
      </c>
      <c r="E16" s="63">
        <v>45714</v>
      </c>
      <c r="F16" s="6" t="s">
        <v>76</v>
      </c>
      <c r="G16" s="6" t="s">
        <v>47</v>
      </c>
      <c r="H16" s="6">
        <v>1261615</v>
      </c>
      <c r="I16" s="58">
        <v>100929</v>
      </c>
      <c r="J16" s="57">
        <v>1362544</v>
      </c>
      <c r="K16" s="6">
        <v>0</v>
      </c>
      <c r="L16" s="58">
        <v>0</v>
      </c>
      <c r="M16" s="77"/>
      <c r="N16" s="57">
        <v>1362544</v>
      </c>
      <c r="O16" s="78">
        <v>1362544</v>
      </c>
      <c r="P16" s="79"/>
      <c r="Q16" s="80"/>
      <c r="R16" s="6"/>
      <c r="S16" s="6"/>
      <c r="T16" s="6"/>
      <c r="U16" s="6"/>
      <c r="V16" s="81" t="s">
        <v>1</v>
      </c>
      <c r="W16" s="6" t="s">
        <v>416</v>
      </c>
      <c r="X16" s="6" t="s">
        <v>417</v>
      </c>
    </row>
    <row r="17" spans="1:24">
      <c r="A17" s="62" t="s">
        <v>44</v>
      </c>
      <c r="B17" s="62"/>
      <c r="C17" s="63">
        <v>45714</v>
      </c>
      <c r="D17" s="62" t="s">
        <v>77</v>
      </c>
      <c r="E17" s="63">
        <v>45714</v>
      </c>
      <c r="F17" s="6" t="s">
        <v>78</v>
      </c>
      <c r="G17" s="6" t="s">
        <v>50</v>
      </c>
      <c r="H17" s="6">
        <v>1458820</v>
      </c>
      <c r="I17" s="58">
        <v>116706</v>
      </c>
      <c r="J17" s="57">
        <v>1575526</v>
      </c>
      <c r="K17" s="6">
        <v>0</v>
      </c>
      <c r="L17" s="58">
        <v>0</v>
      </c>
      <c r="M17" s="77"/>
      <c r="N17" s="57">
        <v>1575526</v>
      </c>
      <c r="O17" s="78">
        <v>1575526</v>
      </c>
      <c r="P17" s="79"/>
      <c r="Q17" s="80"/>
      <c r="R17" s="6"/>
      <c r="S17" s="6"/>
      <c r="T17" s="6"/>
      <c r="U17" s="6"/>
      <c r="V17" s="81" t="s">
        <v>1</v>
      </c>
      <c r="W17" s="6" t="s">
        <v>416</v>
      </c>
      <c r="X17" s="6" t="s">
        <v>417</v>
      </c>
    </row>
    <row r="18" spans="1:24">
      <c r="A18" s="62" t="s">
        <v>44</v>
      </c>
      <c r="B18" s="62"/>
      <c r="C18" s="63">
        <v>45716</v>
      </c>
      <c r="D18" s="62" t="s">
        <v>79</v>
      </c>
      <c r="E18" s="63"/>
      <c r="F18" s="6"/>
      <c r="G18" s="6" t="s">
        <v>52</v>
      </c>
      <c r="H18" s="6">
        <v>0</v>
      </c>
      <c r="I18" s="58">
        <v>0</v>
      </c>
      <c r="J18" s="57">
        <v>0</v>
      </c>
      <c r="K18" s="6">
        <v>104060</v>
      </c>
      <c r="L18" s="58">
        <v>0</v>
      </c>
      <c r="M18" s="77"/>
      <c r="N18" s="57">
        <v>0</v>
      </c>
      <c r="O18" s="78">
        <v>-104060</v>
      </c>
      <c r="P18" s="79"/>
      <c r="Q18" s="80"/>
      <c r="R18" s="6"/>
      <c r="S18" s="6"/>
      <c r="T18" s="6"/>
      <c r="U18" s="6"/>
      <c r="V18" s="81" t="s">
        <v>2</v>
      </c>
      <c r="W18" s="6" t="s">
        <v>416</v>
      </c>
      <c r="X18" s="6" t="s">
        <v>417</v>
      </c>
    </row>
    <row r="19" spans="1:24">
      <c r="A19" s="62" t="s">
        <v>44</v>
      </c>
      <c r="B19" s="62"/>
      <c r="C19" s="63">
        <v>45716</v>
      </c>
      <c r="D19" s="62" t="s">
        <v>80</v>
      </c>
      <c r="E19" s="63"/>
      <c r="F19" s="6"/>
      <c r="G19" s="6" t="s">
        <v>68</v>
      </c>
      <c r="H19" s="6">
        <v>0</v>
      </c>
      <c r="I19" s="58">
        <v>0</v>
      </c>
      <c r="J19" s="57">
        <v>0</v>
      </c>
      <c r="K19" s="6">
        <v>153116</v>
      </c>
      <c r="L19" s="58">
        <v>0</v>
      </c>
      <c r="M19" s="77"/>
      <c r="N19" s="57">
        <v>0</v>
      </c>
      <c r="O19" s="78">
        <v>-153116</v>
      </c>
      <c r="P19" s="79"/>
      <c r="Q19" s="80"/>
      <c r="R19" s="6"/>
      <c r="S19" s="6"/>
      <c r="T19" s="6"/>
      <c r="U19" s="6"/>
      <c r="V19" s="81" t="s">
        <v>2</v>
      </c>
      <c r="W19" s="6" t="s">
        <v>416</v>
      </c>
      <c r="X19" s="6" t="s">
        <v>417</v>
      </c>
    </row>
    <row r="20" spans="1:24">
      <c r="A20" s="62" t="s">
        <v>44</v>
      </c>
      <c r="B20" s="62"/>
      <c r="C20" s="63">
        <v>45716</v>
      </c>
      <c r="D20" s="62" t="s">
        <v>81</v>
      </c>
      <c r="E20" s="63"/>
      <c r="F20" s="6"/>
      <c r="G20" s="6" t="s">
        <v>82</v>
      </c>
      <c r="H20" s="6">
        <v>0</v>
      </c>
      <c r="I20" s="58">
        <v>0</v>
      </c>
      <c r="J20" s="57">
        <v>0</v>
      </c>
      <c r="K20" s="6">
        <v>115281</v>
      </c>
      <c r="L20" s="58">
        <v>0</v>
      </c>
      <c r="M20" s="77"/>
      <c r="N20" s="57">
        <v>0</v>
      </c>
      <c r="O20" s="78">
        <v>-115281</v>
      </c>
      <c r="P20" s="79"/>
      <c r="Q20" s="80"/>
      <c r="R20" s="6"/>
      <c r="S20" s="6"/>
      <c r="T20" s="6"/>
      <c r="U20" s="6"/>
      <c r="V20" s="81" t="s">
        <v>2</v>
      </c>
      <c r="W20" s="6" t="s">
        <v>416</v>
      </c>
      <c r="X20" s="6" t="s">
        <v>417</v>
      </c>
    </row>
    <row r="21" spans="1:24" hidden="1">
      <c r="A21" s="62" t="s">
        <v>44</v>
      </c>
      <c r="B21" s="62"/>
      <c r="C21" s="63">
        <v>45719</v>
      </c>
      <c r="D21" s="62" t="s">
        <v>83</v>
      </c>
      <c r="E21" s="63"/>
      <c r="F21" s="6"/>
      <c r="G21" s="6" t="s">
        <v>84</v>
      </c>
      <c r="H21" s="6">
        <v>0</v>
      </c>
      <c r="I21" s="58">
        <v>0</v>
      </c>
      <c r="J21" s="57">
        <v>0</v>
      </c>
      <c r="K21" s="6">
        <v>109671</v>
      </c>
      <c r="L21" s="58">
        <v>0</v>
      </c>
      <c r="M21" s="77"/>
      <c r="N21" s="57">
        <v>0</v>
      </c>
      <c r="O21" s="78">
        <v>-109671</v>
      </c>
      <c r="P21" s="79"/>
      <c r="Q21" s="80"/>
      <c r="R21" s="6"/>
      <c r="S21" s="6"/>
      <c r="T21" s="6"/>
      <c r="U21" s="6"/>
      <c r="V21" s="81" t="s">
        <v>2</v>
      </c>
      <c r="W21" s="6" t="s">
        <v>418</v>
      </c>
      <c r="X21" s="6" t="s">
        <v>419</v>
      </c>
    </row>
    <row r="22" spans="1:24" hidden="1">
      <c r="A22" s="62" t="s">
        <v>44</v>
      </c>
      <c r="B22" s="62"/>
      <c r="C22" s="63">
        <v>45728</v>
      </c>
      <c r="D22" s="62" t="s">
        <v>85</v>
      </c>
      <c r="E22" s="63">
        <v>45728</v>
      </c>
      <c r="F22" s="6" t="s">
        <v>86</v>
      </c>
      <c r="G22" s="6" t="s">
        <v>50</v>
      </c>
      <c r="H22" s="6">
        <v>929670</v>
      </c>
      <c r="I22" s="58">
        <v>74374</v>
      </c>
      <c r="J22" s="57">
        <v>1004044</v>
      </c>
      <c r="K22" s="6">
        <v>0</v>
      </c>
      <c r="L22" s="58">
        <v>0</v>
      </c>
      <c r="M22" s="77"/>
      <c r="N22" s="57">
        <v>1004044</v>
      </c>
      <c r="O22" s="78">
        <v>1004044</v>
      </c>
      <c r="P22" s="79"/>
      <c r="Q22" s="80"/>
      <c r="R22" s="6"/>
      <c r="S22" s="6"/>
      <c r="T22" s="6"/>
      <c r="U22" s="6"/>
      <c r="V22" s="81" t="s">
        <v>1</v>
      </c>
      <c r="W22" s="6" t="s">
        <v>418</v>
      </c>
      <c r="X22" s="6" t="s">
        <v>419</v>
      </c>
    </row>
    <row r="23" spans="1:24" hidden="1">
      <c r="A23" s="62" t="s">
        <v>44</v>
      </c>
      <c r="B23" s="62"/>
      <c r="C23" s="63">
        <v>45728</v>
      </c>
      <c r="D23" s="62" t="s">
        <v>87</v>
      </c>
      <c r="E23" s="63">
        <v>45728</v>
      </c>
      <c r="F23" s="6" t="s">
        <v>88</v>
      </c>
      <c r="G23" s="6" t="s">
        <v>47</v>
      </c>
      <c r="H23" s="6">
        <v>2082080</v>
      </c>
      <c r="I23" s="58">
        <v>166566</v>
      </c>
      <c r="J23" s="57">
        <v>2248646</v>
      </c>
      <c r="K23" s="6">
        <v>0</v>
      </c>
      <c r="L23" s="58">
        <v>0</v>
      </c>
      <c r="M23" s="77"/>
      <c r="N23" s="57">
        <v>2248646</v>
      </c>
      <c r="O23" s="78">
        <v>2248646</v>
      </c>
      <c r="P23" s="79"/>
      <c r="Q23" s="80"/>
      <c r="R23" s="6"/>
      <c r="S23" s="6"/>
      <c r="T23" s="6"/>
      <c r="U23" s="6"/>
      <c r="V23" s="81" t="s">
        <v>1</v>
      </c>
      <c r="W23" s="6" t="s">
        <v>418</v>
      </c>
      <c r="X23" s="6" t="s">
        <v>419</v>
      </c>
    </row>
    <row r="24" spans="1:24" hidden="1">
      <c r="A24" s="62" t="s">
        <v>44</v>
      </c>
      <c r="B24" s="62"/>
      <c r="C24" s="63">
        <v>45728</v>
      </c>
      <c r="D24" s="62" t="s">
        <v>89</v>
      </c>
      <c r="E24" s="63">
        <v>45728</v>
      </c>
      <c r="F24" s="6" t="s">
        <v>90</v>
      </c>
      <c r="G24" s="6" t="s">
        <v>59</v>
      </c>
      <c r="H24" s="6">
        <v>1729610</v>
      </c>
      <c r="I24" s="58">
        <v>138369</v>
      </c>
      <c r="J24" s="57">
        <v>1867979</v>
      </c>
      <c r="K24" s="6">
        <v>0</v>
      </c>
      <c r="L24" s="58">
        <v>0</v>
      </c>
      <c r="M24" s="77"/>
      <c r="N24" s="57">
        <v>1867979</v>
      </c>
      <c r="O24" s="78">
        <v>1867979</v>
      </c>
      <c r="P24" s="79"/>
      <c r="Q24" s="80"/>
      <c r="R24" s="6"/>
      <c r="S24" s="6"/>
      <c r="T24" s="6"/>
      <c r="U24" s="6"/>
      <c r="V24" s="81" t="s">
        <v>1</v>
      </c>
      <c r="W24" s="6" t="s">
        <v>418</v>
      </c>
      <c r="X24" s="6" t="s">
        <v>419</v>
      </c>
    </row>
    <row r="25" spans="1:24" hidden="1">
      <c r="A25" s="62" t="s">
        <v>44</v>
      </c>
      <c r="B25" s="62"/>
      <c r="C25" s="63">
        <v>45735</v>
      </c>
      <c r="D25" s="62" t="s">
        <v>91</v>
      </c>
      <c r="E25" s="63">
        <v>45735</v>
      </c>
      <c r="F25" s="6" t="s">
        <v>92</v>
      </c>
      <c r="G25" s="6" t="s">
        <v>93</v>
      </c>
      <c r="H25" s="6">
        <v>1970485</v>
      </c>
      <c r="I25" s="58">
        <v>141875</v>
      </c>
      <c r="J25" s="57">
        <v>2112360</v>
      </c>
      <c r="K25" s="6">
        <v>0</v>
      </c>
      <c r="L25" s="58">
        <v>197049</v>
      </c>
      <c r="M25" s="77"/>
      <c r="N25" s="57">
        <v>1915311</v>
      </c>
      <c r="O25" s="78">
        <v>1915311</v>
      </c>
      <c r="P25" s="79"/>
      <c r="Q25" s="80"/>
      <c r="R25" s="6"/>
      <c r="S25" s="6"/>
      <c r="T25" s="6"/>
      <c r="U25" s="6"/>
      <c r="V25" s="81" t="s">
        <v>1</v>
      </c>
      <c r="W25" s="6" t="s">
        <v>418</v>
      </c>
      <c r="X25" s="6" t="s">
        <v>419</v>
      </c>
    </row>
    <row r="26" spans="1:24" hidden="1">
      <c r="A26" s="62" t="s">
        <v>44</v>
      </c>
      <c r="B26" s="62"/>
      <c r="C26" s="63">
        <v>45736</v>
      </c>
      <c r="D26" s="62" t="s">
        <v>94</v>
      </c>
      <c r="E26" s="63"/>
      <c r="F26" s="6"/>
      <c r="G26" s="6" t="s">
        <v>95</v>
      </c>
      <c r="H26" s="6">
        <v>0</v>
      </c>
      <c r="I26" s="58">
        <v>0</v>
      </c>
      <c r="J26" s="57">
        <v>0</v>
      </c>
      <c r="K26" s="6"/>
      <c r="L26" s="58">
        <v>0</v>
      </c>
      <c r="M26" s="6">
        <v>17264391</v>
      </c>
      <c r="N26" s="57">
        <v>0</v>
      </c>
      <c r="O26" s="78">
        <v>-17264391</v>
      </c>
      <c r="P26" s="79"/>
      <c r="Q26" s="80"/>
      <c r="R26" s="6"/>
      <c r="S26" s="6"/>
      <c r="T26" s="6"/>
      <c r="U26" s="6"/>
      <c r="V26" s="81" t="s">
        <v>4</v>
      </c>
      <c r="W26" s="6" t="s">
        <v>418</v>
      </c>
      <c r="X26" s="6" t="s">
        <v>419</v>
      </c>
    </row>
    <row r="27" spans="1:24" hidden="1">
      <c r="A27" s="62" t="s">
        <v>44</v>
      </c>
      <c r="B27" s="62"/>
      <c r="C27" s="63">
        <v>45737</v>
      </c>
      <c r="D27" s="62" t="s">
        <v>96</v>
      </c>
      <c r="E27" s="63"/>
      <c r="F27" s="6"/>
      <c r="G27" s="6" t="s">
        <v>52</v>
      </c>
      <c r="H27" s="6">
        <v>0</v>
      </c>
      <c r="I27" s="58">
        <v>0</v>
      </c>
      <c r="J27" s="57">
        <v>0</v>
      </c>
      <c r="K27" s="6">
        <v>462512</v>
      </c>
      <c r="L27" s="58">
        <v>0</v>
      </c>
      <c r="M27" s="77"/>
      <c r="N27" s="57">
        <v>0</v>
      </c>
      <c r="O27" s="78">
        <v>-462512</v>
      </c>
      <c r="P27" s="79"/>
      <c r="Q27" s="80"/>
      <c r="R27" s="6"/>
      <c r="S27" s="6"/>
      <c r="T27" s="6"/>
      <c r="U27" s="6"/>
      <c r="V27" s="81" t="s">
        <v>2</v>
      </c>
      <c r="W27" s="6" t="s">
        <v>418</v>
      </c>
      <c r="X27" s="6" t="s">
        <v>419</v>
      </c>
    </row>
    <row r="28" spans="1:24" hidden="1">
      <c r="A28" s="62" t="s">
        <v>44</v>
      </c>
      <c r="B28" s="62"/>
      <c r="C28" s="63">
        <v>45744</v>
      </c>
      <c r="D28" s="62" t="s">
        <v>97</v>
      </c>
      <c r="E28" s="63"/>
      <c r="F28" s="6"/>
      <c r="G28" s="6" t="s">
        <v>98</v>
      </c>
      <c r="H28" s="6">
        <v>0</v>
      </c>
      <c r="I28" s="58">
        <v>0</v>
      </c>
      <c r="J28" s="57">
        <v>0</v>
      </c>
      <c r="K28" s="6">
        <v>230947</v>
      </c>
      <c r="L28" s="58">
        <v>0</v>
      </c>
      <c r="M28" s="77"/>
      <c r="N28" s="57">
        <v>0</v>
      </c>
      <c r="O28" s="78">
        <v>-230947</v>
      </c>
      <c r="P28" s="79"/>
      <c r="Q28" s="80"/>
      <c r="R28" s="6"/>
      <c r="S28" s="6"/>
      <c r="T28" s="6"/>
      <c r="U28" s="6"/>
      <c r="V28" s="81" t="s">
        <v>2</v>
      </c>
      <c r="W28" s="6" t="s">
        <v>418</v>
      </c>
      <c r="X28" s="6" t="s">
        <v>419</v>
      </c>
    </row>
    <row r="29" spans="1:24" hidden="1">
      <c r="A29" s="62" t="s">
        <v>44</v>
      </c>
      <c r="B29" s="62"/>
      <c r="C29" s="63">
        <v>45745</v>
      </c>
      <c r="D29" s="62" t="s">
        <v>99</v>
      </c>
      <c r="E29" s="63">
        <v>45745</v>
      </c>
      <c r="F29" s="6" t="s">
        <v>100</v>
      </c>
      <c r="G29" s="6" t="s">
        <v>47</v>
      </c>
      <c r="H29" s="6">
        <v>1789875</v>
      </c>
      <c r="I29" s="58">
        <v>143190</v>
      </c>
      <c r="J29" s="57">
        <v>1933065</v>
      </c>
      <c r="K29" s="6">
        <v>0</v>
      </c>
      <c r="L29" s="58">
        <v>0</v>
      </c>
      <c r="M29" s="77"/>
      <c r="N29" s="57">
        <v>1933065</v>
      </c>
      <c r="O29" s="78">
        <v>1933065</v>
      </c>
      <c r="P29" s="79"/>
      <c r="Q29" s="80"/>
      <c r="R29" s="6"/>
      <c r="S29" s="6"/>
      <c r="T29" s="6"/>
      <c r="U29" s="6"/>
      <c r="V29" s="81" t="s">
        <v>1</v>
      </c>
      <c r="W29" s="6" t="s">
        <v>418</v>
      </c>
      <c r="X29" s="6" t="s">
        <v>419</v>
      </c>
    </row>
    <row r="30" spans="1:24" hidden="1">
      <c r="A30" s="62" t="s">
        <v>44</v>
      </c>
      <c r="B30" s="62"/>
      <c r="C30" s="63">
        <v>45745</v>
      </c>
      <c r="D30" s="62" t="s">
        <v>101</v>
      </c>
      <c r="E30" s="63">
        <v>45745</v>
      </c>
      <c r="F30" s="6" t="s">
        <v>102</v>
      </c>
      <c r="G30" s="6" t="s">
        <v>50</v>
      </c>
      <c r="H30" s="6">
        <v>1836105</v>
      </c>
      <c r="I30" s="58">
        <v>146888</v>
      </c>
      <c r="J30" s="57">
        <v>1982993</v>
      </c>
      <c r="K30" s="6">
        <v>0</v>
      </c>
      <c r="L30" s="58">
        <v>0</v>
      </c>
      <c r="M30" s="77"/>
      <c r="N30" s="57">
        <v>1982993</v>
      </c>
      <c r="O30" s="78">
        <v>1982993</v>
      </c>
      <c r="P30" s="79"/>
      <c r="Q30" s="80"/>
      <c r="R30" s="6"/>
      <c r="S30" s="6"/>
      <c r="T30" s="6"/>
      <c r="U30" s="6"/>
      <c r="V30" s="81" t="s">
        <v>1</v>
      </c>
      <c r="W30" s="6" t="s">
        <v>418</v>
      </c>
      <c r="X30" s="6" t="s">
        <v>419</v>
      </c>
    </row>
    <row r="31" spans="1:24" hidden="1">
      <c r="A31" s="62" t="s">
        <v>44</v>
      </c>
      <c r="B31" s="62"/>
      <c r="C31" s="63">
        <v>45748</v>
      </c>
      <c r="D31" s="62" t="s">
        <v>103</v>
      </c>
      <c r="E31" s="63">
        <v>45748</v>
      </c>
      <c r="F31" s="6" t="s">
        <v>104</v>
      </c>
      <c r="G31" s="6" t="s">
        <v>59</v>
      </c>
      <c r="H31" s="6">
        <v>593345</v>
      </c>
      <c r="I31" s="58">
        <v>47468</v>
      </c>
      <c r="J31" s="57">
        <v>640813</v>
      </c>
      <c r="K31" s="6">
        <v>0</v>
      </c>
      <c r="L31" s="58">
        <v>0</v>
      </c>
      <c r="M31" s="77"/>
      <c r="N31" s="57">
        <v>640813</v>
      </c>
      <c r="O31" s="78">
        <v>640813</v>
      </c>
      <c r="P31" s="79"/>
      <c r="Q31" s="80"/>
      <c r="R31" s="6"/>
      <c r="S31" s="6"/>
      <c r="T31" s="6"/>
      <c r="U31" s="6"/>
      <c r="V31" s="81" t="s">
        <v>1</v>
      </c>
      <c r="W31" s="6" t="s">
        <v>420</v>
      </c>
      <c r="X31" s="6" t="s">
        <v>421</v>
      </c>
    </row>
    <row r="32" spans="1:24" hidden="1">
      <c r="A32" s="62" t="s">
        <v>44</v>
      </c>
      <c r="B32" s="62"/>
      <c r="C32" s="63">
        <v>45751</v>
      </c>
      <c r="D32" s="62" t="s">
        <v>105</v>
      </c>
      <c r="E32" s="63"/>
      <c r="F32" s="6"/>
      <c r="G32" s="6" t="s">
        <v>52</v>
      </c>
      <c r="H32" s="6">
        <v>0</v>
      </c>
      <c r="I32" s="58">
        <v>0</v>
      </c>
      <c r="J32" s="57">
        <v>0</v>
      </c>
      <c r="K32" s="6">
        <v>230563</v>
      </c>
      <c r="L32" s="58">
        <v>0</v>
      </c>
      <c r="M32" s="77"/>
      <c r="N32" s="57">
        <v>0</v>
      </c>
      <c r="O32" s="78">
        <v>-230563</v>
      </c>
      <c r="P32" s="79"/>
      <c r="Q32" s="80"/>
      <c r="R32" s="6"/>
      <c r="S32" s="6"/>
      <c r="T32" s="6"/>
      <c r="U32" s="6"/>
      <c r="V32" s="81" t="s">
        <v>2</v>
      </c>
      <c r="W32" s="6" t="s">
        <v>420</v>
      </c>
      <c r="X32" s="6" t="s">
        <v>421</v>
      </c>
    </row>
    <row r="33" spans="1:24" hidden="1">
      <c r="A33" s="62" t="s">
        <v>44</v>
      </c>
      <c r="B33" s="62"/>
      <c r="C33" s="63">
        <v>45756</v>
      </c>
      <c r="D33" s="62" t="s">
        <v>106</v>
      </c>
      <c r="E33" s="63">
        <v>45756</v>
      </c>
      <c r="F33" s="6" t="s">
        <v>107</v>
      </c>
      <c r="G33" s="6" t="s">
        <v>59</v>
      </c>
      <c r="H33" s="6">
        <v>929670</v>
      </c>
      <c r="I33" s="58">
        <v>74374</v>
      </c>
      <c r="J33" s="57">
        <v>1004044</v>
      </c>
      <c r="K33" s="6">
        <v>0</v>
      </c>
      <c r="L33" s="58">
        <v>0</v>
      </c>
      <c r="M33" s="77"/>
      <c r="N33" s="57">
        <v>1004044</v>
      </c>
      <c r="O33" s="78">
        <v>1004044</v>
      </c>
      <c r="P33" s="79"/>
      <c r="Q33" s="80"/>
      <c r="R33" s="6"/>
      <c r="S33" s="6"/>
      <c r="T33" s="6"/>
      <c r="U33" s="6"/>
      <c r="V33" s="81" t="s">
        <v>1</v>
      </c>
      <c r="W33" s="6" t="s">
        <v>420</v>
      </c>
      <c r="X33" s="6" t="s">
        <v>421</v>
      </c>
    </row>
    <row r="34" spans="1:24" hidden="1">
      <c r="A34" s="62" t="s">
        <v>44</v>
      </c>
      <c r="B34" s="62"/>
      <c r="C34" s="63">
        <v>45756</v>
      </c>
      <c r="D34" s="62" t="s">
        <v>108</v>
      </c>
      <c r="E34" s="63">
        <v>45756</v>
      </c>
      <c r="F34" s="6" t="s">
        <v>109</v>
      </c>
      <c r="G34" s="6" t="s">
        <v>47</v>
      </c>
      <c r="H34" s="6">
        <v>1176844</v>
      </c>
      <c r="I34" s="58">
        <v>94148</v>
      </c>
      <c r="J34" s="57">
        <v>1270992</v>
      </c>
      <c r="K34" s="6">
        <v>0</v>
      </c>
      <c r="L34" s="58">
        <v>0</v>
      </c>
      <c r="M34" s="77"/>
      <c r="N34" s="57">
        <v>1270992</v>
      </c>
      <c r="O34" s="78">
        <v>1270992</v>
      </c>
      <c r="P34" s="79"/>
      <c r="Q34" s="80"/>
      <c r="R34" s="6"/>
      <c r="S34" s="6"/>
      <c r="T34" s="6"/>
      <c r="U34" s="6"/>
      <c r="V34" s="81" t="s">
        <v>1</v>
      </c>
      <c r="W34" s="6" t="s">
        <v>420</v>
      </c>
      <c r="X34" s="6" t="s">
        <v>421</v>
      </c>
    </row>
    <row r="35" spans="1:24" hidden="1">
      <c r="A35" s="62" t="s">
        <v>44</v>
      </c>
      <c r="B35" s="62"/>
      <c r="C35" s="63">
        <v>45756</v>
      </c>
      <c r="D35" s="62" t="s">
        <v>110</v>
      </c>
      <c r="E35" s="63">
        <v>45756</v>
      </c>
      <c r="F35" s="6" t="s">
        <v>111</v>
      </c>
      <c r="G35" s="6" t="s">
        <v>112</v>
      </c>
      <c r="H35" s="6">
        <v>1347225</v>
      </c>
      <c r="I35" s="58">
        <v>107778</v>
      </c>
      <c r="J35" s="57">
        <v>1455003</v>
      </c>
      <c r="K35" s="6">
        <v>0</v>
      </c>
      <c r="L35" s="58">
        <v>0</v>
      </c>
      <c r="M35" s="77"/>
      <c r="N35" s="57">
        <v>1455003</v>
      </c>
      <c r="O35" s="78">
        <v>1455003</v>
      </c>
      <c r="P35" s="79"/>
      <c r="Q35" s="80"/>
      <c r="R35" s="6"/>
      <c r="S35" s="6"/>
      <c r="T35" s="6"/>
      <c r="U35" s="6"/>
      <c r="V35" s="81" t="s">
        <v>1</v>
      </c>
      <c r="W35" s="6" t="s">
        <v>420</v>
      </c>
      <c r="X35" s="6" t="s">
        <v>421</v>
      </c>
    </row>
    <row r="36" spans="1:24" hidden="1">
      <c r="A36" s="62" t="s">
        <v>44</v>
      </c>
      <c r="B36" s="62"/>
      <c r="C36" s="63">
        <v>45757</v>
      </c>
      <c r="D36" s="62" t="s">
        <v>113</v>
      </c>
      <c r="E36" s="63">
        <v>45757</v>
      </c>
      <c r="F36" s="6" t="s">
        <v>114</v>
      </c>
      <c r="G36" s="6" t="s">
        <v>50</v>
      </c>
      <c r="H36" s="6">
        <v>352470</v>
      </c>
      <c r="I36" s="58">
        <v>28198</v>
      </c>
      <c r="J36" s="57">
        <v>380668</v>
      </c>
      <c r="K36" s="6">
        <v>0</v>
      </c>
      <c r="L36" s="58">
        <v>0</v>
      </c>
      <c r="M36" s="77"/>
      <c r="N36" s="57">
        <v>380668</v>
      </c>
      <c r="O36" s="78">
        <v>380668</v>
      </c>
      <c r="P36" s="79"/>
      <c r="Q36" s="80"/>
      <c r="R36" s="6"/>
      <c r="S36" s="6"/>
      <c r="T36" s="6"/>
      <c r="U36" s="6"/>
      <c r="V36" s="81" t="s">
        <v>1</v>
      </c>
      <c r="W36" s="6" t="s">
        <v>420</v>
      </c>
      <c r="X36" s="6" t="s">
        <v>421</v>
      </c>
    </row>
    <row r="37" spans="1:24" hidden="1">
      <c r="A37" s="62" t="s">
        <v>44</v>
      </c>
      <c r="B37" s="62"/>
      <c r="C37" s="63">
        <v>45763</v>
      </c>
      <c r="D37" s="62" t="s">
        <v>115</v>
      </c>
      <c r="E37" s="63">
        <v>45763</v>
      </c>
      <c r="F37" s="6" t="s">
        <v>116</v>
      </c>
      <c r="G37" s="6" t="s">
        <v>112</v>
      </c>
      <c r="H37" s="6">
        <v>266860</v>
      </c>
      <c r="I37" s="58">
        <v>21349</v>
      </c>
      <c r="J37" s="57">
        <v>288209</v>
      </c>
      <c r="K37" s="6">
        <v>0</v>
      </c>
      <c r="L37" s="58">
        <v>0</v>
      </c>
      <c r="M37" s="77"/>
      <c r="N37" s="57">
        <v>288209</v>
      </c>
      <c r="O37" s="78">
        <v>288209</v>
      </c>
      <c r="P37" s="79"/>
      <c r="Q37" s="80"/>
      <c r="R37" s="6"/>
      <c r="S37" s="6"/>
      <c r="T37" s="6"/>
      <c r="U37" s="6"/>
      <c r="V37" s="81" t="s">
        <v>1</v>
      </c>
      <c r="W37" s="6" t="s">
        <v>420</v>
      </c>
      <c r="X37" s="6" t="s">
        <v>421</v>
      </c>
    </row>
    <row r="38" spans="1:24" hidden="1">
      <c r="A38" s="62" t="s">
        <v>44</v>
      </c>
      <c r="B38" s="62"/>
      <c r="C38" s="63">
        <v>45763</v>
      </c>
      <c r="D38" s="62" t="s">
        <v>117</v>
      </c>
      <c r="E38" s="63">
        <v>45763</v>
      </c>
      <c r="F38" s="6" t="s">
        <v>118</v>
      </c>
      <c r="G38" s="6" t="s">
        <v>47</v>
      </c>
      <c r="H38" s="6">
        <v>784752</v>
      </c>
      <c r="I38" s="58">
        <v>62780</v>
      </c>
      <c r="J38" s="57">
        <v>847532</v>
      </c>
      <c r="K38" s="6">
        <v>0</v>
      </c>
      <c r="L38" s="58">
        <v>0</v>
      </c>
      <c r="M38" s="77"/>
      <c r="N38" s="57">
        <v>847532</v>
      </c>
      <c r="O38" s="78">
        <v>847532</v>
      </c>
      <c r="P38" s="79"/>
      <c r="Q38" s="80"/>
      <c r="R38" s="6"/>
      <c r="S38" s="6"/>
      <c r="T38" s="6"/>
      <c r="U38" s="6"/>
      <c r="V38" s="81" t="s">
        <v>1</v>
      </c>
      <c r="W38" s="6" t="s">
        <v>420</v>
      </c>
      <c r="X38" s="6" t="s">
        <v>421</v>
      </c>
    </row>
    <row r="39" spans="1:24" hidden="1">
      <c r="A39" s="62" t="s">
        <v>44</v>
      </c>
      <c r="B39" s="62"/>
      <c r="C39" s="63">
        <v>45763</v>
      </c>
      <c r="D39" s="62" t="s">
        <v>119</v>
      </c>
      <c r="E39" s="63">
        <v>45763</v>
      </c>
      <c r="F39" s="6" t="s">
        <v>120</v>
      </c>
      <c r="G39" s="6" t="s">
        <v>59</v>
      </c>
      <c r="H39" s="6">
        <v>533080</v>
      </c>
      <c r="I39" s="58">
        <v>42646</v>
      </c>
      <c r="J39" s="57">
        <v>575726</v>
      </c>
      <c r="K39" s="6">
        <v>0</v>
      </c>
      <c r="L39" s="58">
        <v>0</v>
      </c>
      <c r="M39" s="77"/>
      <c r="N39" s="57">
        <v>575726</v>
      </c>
      <c r="O39" s="78">
        <v>575726</v>
      </c>
      <c r="P39" s="79"/>
      <c r="Q39" s="80"/>
      <c r="R39" s="6"/>
      <c r="S39" s="6"/>
      <c r="T39" s="6"/>
      <c r="U39" s="6"/>
      <c r="V39" s="81" t="s">
        <v>1</v>
      </c>
      <c r="W39" s="6" t="s">
        <v>420</v>
      </c>
      <c r="X39" s="6" t="s">
        <v>421</v>
      </c>
    </row>
    <row r="40" spans="1:24" hidden="1">
      <c r="A40" s="62" t="s">
        <v>44</v>
      </c>
      <c r="B40" s="62"/>
      <c r="C40" s="63">
        <v>45763</v>
      </c>
      <c r="D40" s="62" t="s">
        <v>121</v>
      </c>
      <c r="E40" s="63">
        <v>45763</v>
      </c>
      <c r="F40" s="6" t="s">
        <v>122</v>
      </c>
      <c r="G40" s="6" t="s">
        <v>50</v>
      </c>
      <c r="H40" s="6">
        <v>885550</v>
      </c>
      <c r="I40" s="58">
        <v>70844</v>
      </c>
      <c r="J40" s="57">
        <v>956394</v>
      </c>
      <c r="K40" s="6">
        <v>0</v>
      </c>
      <c r="L40" s="58">
        <v>0</v>
      </c>
      <c r="M40" s="77"/>
      <c r="N40" s="57">
        <v>956394</v>
      </c>
      <c r="O40" s="78">
        <v>956394</v>
      </c>
      <c r="P40" s="79"/>
      <c r="Q40" s="80"/>
      <c r="R40" s="6"/>
      <c r="S40" s="6"/>
      <c r="T40" s="6"/>
      <c r="U40" s="6"/>
      <c r="V40" s="81" t="s">
        <v>1</v>
      </c>
      <c r="W40" s="6" t="s">
        <v>420</v>
      </c>
      <c r="X40" s="6" t="s">
        <v>421</v>
      </c>
    </row>
    <row r="41" spans="1:24" hidden="1">
      <c r="A41" s="62" t="s">
        <v>44</v>
      </c>
      <c r="B41" s="62"/>
      <c r="C41" s="63">
        <v>45768</v>
      </c>
      <c r="D41" s="62" t="s">
        <v>123</v>
      </c>
      <c r="E41" s="63"/>
      <c r="F41" s="6"/>
      <c r="G41" s="6" t="s">
        <v>124</v>
      </c>
      <c r="H41" s="6">
        <v>0</v>
      </c>
      <c r="I41" s="58">
        <v>0</v>
      </c>
      <c r="J41" s="57">
        <v>0</v>
      </c>
      <c r="K41" s="6"/>
      <c r="L41" s="58">
        <v>0</v>
      </c>
      <c r="M41" s="6">
        <v>9945930</v>
      </c>
      <c r="N41" s="57">
        <v>0</v>
      </c>
      <c r="O41" s="78">
        <v>-9945930</v>
      </c>
      <c r="P41" s="79"/>
      <c r="Q41" s="80"/>
      <c r="R41" s="6"/>
      <c r="S41" s="6"/>
      <c r="T41" s="6"/>
      <c r="U41" s="6"/>
      <c r="V41" s="81" t="s">
        <v>4</v>
      </c>
      <c r="W41" s="6" t="s">
        <v>420</v>
      </c>
      <c r="X41" s="6" t="s">
        <v>421</v>
      </c>
    </row>
    <row r="42" spans="1:24" hidden="1">
      <c r="A42" s="62" t="s">
        <v>44</v>
      </c>
      <c r="B42" s="62"/>
      <c r="C42" s="63">
        <v>45769</v>
      </c>
      <c r="D42" s="62" t="s">
        <v>125</v>
      </c>
      <c r="E42" s="63"/>
      <c r="F42" s="6"/>
      <c r="G42" s="6" t="s">
        <v>126</v>
      </c>
      <c r="H42" s="6">
        <v>0</v>
      </c>
      <c r="I42" s="58">
        <v>0</v>
      </c>
      <c r="J42" s="57">
        <v>0</v>
      </c>
      <c r="K42" s="6">
        <v>109670</v>
      </c>
      <c r="L42" s="58">
        <v>0</v>
      </c>
      <c r="M42" s="77"/>
      <c r="N42" s="57">
        <v>0</v>
      </c>
      <c r="O42" s="78">
        <v>-109670</v>
      </c>
      <c r="P42" s="79"/>
      <c r="Q42" s="80"/>
      <c r="R42" s="6"/>
      <c r="S42" s="6"/>
      <c r="T42" s="6"/>
      <c r="U42" s="6"/>
      <c r="V42" s="81" t="s">
        <v>2</v>
      </c>
      <c r="W42" s="6" t="s">
        <v>420</v>
      </c>
      <c r="X42" s="6" t="s">
        <v>421</v>
      </c>
    </row>
    <row r="43" spans="1:24" hidden="1">
      <c r="A43" s="62" t="s">
        <v>44</v>
      </c>
      <c r="B43" s="62"/>
      <c r="C43" s="63">
        <v>45770</v>
      </c>
      <c r="D43" s="62" t="s">
        <v>127</v>
      </c>
      <c r="E43" s="63">
        <v>45770</v>
      </c>
      <c r="F43" s="6" t="s">
        <v>128</v>
      </c>
      <c r="G43" s="6" t="s">
        <v>59</v>
      </c>
      <c r="H43" s="6">
        <v>563952</v>
      </c>
      <c r="I43" s="58">
        <v>45116</v>
      </c>
      <c r="J43" s="57">
        <v>609068</v>
      </c>
      <c r="K43" s="6">
        <v>0</v>
      </c>
      <c r="L43" s="58">
        <v>0</v>
      </c>
      <c r="M43" s="77"/>
      <c r="N43" s="57">
        <v>609068</v>
      </c>
      <c r="O43" s="78">
        <v>609068</v>
      </c>
      <c r="P43" s="79"/>
      <c r="Q43" s="80"/>
      <c r="R43" s="6"/>
      <c r="S43" s="6"/>
      <c r="T43" s="6"/>
      <c r="U43" s="6"/>
      <c r="V43" s="81" t="s">
        <v>1</v>
      </c>
      <c r="W43" s="6" t="s">
        <v>420</v>
      </c>
      <c r="X43" s="6" t="s">
        <v>421</v>
      </c>
    </row>
    <row r="44" spans="1:24" hidden="1">
      <c r="A44" s="62" t="s">
        <v>44</v>
      </c>
      <c r="B44" s="62"/>
      <c r="C44" s="63">
        <v>45770</v>
      </c>
      <c r="D44" s="62" t="s">
        <v>129</v>
      </c>
      <c r="E44" s="63">
        <v>45770</v>
      </c>
      <c r="F44" s="6" t="s">
        <v>130</v>
      </c>
      <c r="G44" s="6" t="s">
        <v>47</v>
      </c>
      <c r="H44" s="6">
        <v>1301607</v>
      </c>
      <c r="I44" s="58">
        <v>104129</v>
      </c>
      <c r="J44" s="57">
        <v>1405736</v>
      </c>
      <c r="K44" s="6">
        <v>0</v>
      </c>
      <c r="L44" s="58">
        <v>0</v>
      </c>
      <c r="M44" s="77"/>
      <c r="N44" s="57">
        <v>1405736</v>
      </c>
      <c r="O44" s="78">
        <v>1405736</v>
      </c>
      <c r="P44" s="79"/>
      <c r="Q44" s="80"/>
      <c r="R44" s="6"/>
      <c r="S44" s="6"/>
      <c r="T44" s="6"/>
      <c r="U44" s="6"/>
      <c r="V44" s="81" t="s">
        <v>1</v>
      </c>
      <c r="W44" s="6" t="s">
        <v>420</v>
      </c>
      <c r="X44" s="6" t="s">
        <v>421</v>
      </c>
    </row>
    <row r="45" spans="1:24" hidden="1">
      <c r="A45" s="62" t="s">
        <v>44</v>
      </c>
      <c r="B45" s="62"/>
      <c r="C45" s="63">
        <v>45770</v>
      </c>
      <c r="D45" s="62" t="s">
        <v>131</v>
      </c>
      <c r="E45" s="63">
        <v>45770</v>
      </c>
      <c r="F45" s="6" t="s">
        <v>132</v>
      </c>
      <c r="G45" s="6" t="s">
        <v>50</v>
      </c>
      <c r="H45" s="6">
        <v>352470</v>
      </c>
      <c r="I45" s="58">
        <v>28198</v>
      </c>
      <c r="J45" s="57">
        <v>380668</v>
      </c>
      <c r="K45" s="6">
        <v>0</v>
      </c>
      <c r="L45" s="58">
        <v>0</v>
      </c>
      <c r="M45" s="77"/>
      <c r="N45" s="57">
        <v>380668</v>
      </c>
      <c r="O45" s="78">
        <v>380668</v>
      </c>
      <c r="P45" s="79"/>
      <c r="Q45" s="80"/>
      <c r="R45" s="6"/>
      <c r="S45" s="6"/>
      <c r="T45" s="6"/>
      <c r="U45" s="6"/>
      <c r="V45" s="81" t="s">
        <v>1</v>
      </c>
      <c r="W45" s="6" t="s">
        <v>420</v>
      </c>
      <c r="X45" s="6" t="s">
        <v>421</v>
      </c>
    </row>
    <row r="46" spans="1:24" hidden="1">
      <c r="A46" s="62" t="s">
        <v>44</v>
      </c>
      <c r="B46" s="62"/>
      <c r="C46" s="63">
        <v>45770</v>
      </c>
      <c r="D46" s="62" t="s">
        <v>133</v>
      </c>
      <c r="E46" s="63">
        <v>45770</v>
      </c>
      <c r="F46" s="6" t="s">
        <v>134</v>
      </c>
      <c r="G46" s="6" t="s">
        <v>112</v>
      </c>
      <c r="H46" s="6">
        <v>549156</v>
      </c>
      <c r="I46" s="58">
        <v>43932</v>
      </c>
      <c r="J46" s="57">
        <v>593088</v>
      </c>
      <c r="K46" s="6">
        <v>0</v>
      </c>
      <c r="L46" s="58">
        <v>0</v>
      </c>
      <c r="M46" s="77"/>
      <c r="N46" s="57">
        <v>593088</v>
      </c>
      <c r="O46" s="78">
        <v>593088</v>
      </c>
      <c r="P46" s="79"/>
      <c r="Q46" s="80"/>
      <c r="R46" s="6"/>
      <c r="S46" s="6"/>
      <c r="T46" s="6"/>
      <c r="U46" s="6"/>
      <c r="V46" s="81" t="s">
        <v>1</v>
      </c>
      <c r="W46" s="6" t="s">
        <v>420</v>
      </c>
      <c r="X46" s="6" t="s">
        <v>421</v>
      </c>
    </row>
    <row r="47" spans="1:24" hidden="1">
      <c r="A47" s="62" t="s">
        <v>44</v>
      </c>
      <c r="B47" s="62"/>
      <c r="C47" s="63">
        <v>45780</v>
      </c>
      <c r="D47" s="62" t="s">
        <v>135</v>
      </c>
      <c r="E47" s="63"/>
      <c r="F47" s="6"/>
      <c r="G47" s="6" t="s">
        <v>136</v>
      </c>
      <c r="H47" s="6">
        <v>0</v>
      </c>
      <c r="I47" s="58">
        <v>0</v>
      </c>
      <c r="J47" s="57">
        <v>0</v>
      </c>
      <c r="K47" s="57">
        <v>230291</v>
      </c>
      <c r="L47" s="58">
        <v>0</v>
      </c>
      <c r="M47" s="77"/>
      <c r="N47" s="57">
        <v>0</v>
      </c>
      <c r="O47" s="78">
        <v>-230291</v>
      </c>
      <c r="P47" s="79"/>
      <c r="Q47" s="80"/>
      <c r="R47" s="6"/>
      <c r="S47" s="6"/>
      <c r="T47" s="6"/>
      <c r="U47" s="6"/>
      <c r="V47" s="81" t="s">
        <v>2</v>
      </c>
      <c r="W47" s="6" t="s">
        <v>422</v>
      </c>
      <c r="X47" s="6" t="s">
        <v>423</v>
      </c>
    </row>
    <row r="48" spans="1:24" hidden="1">
      <c r="A48" s="62" t="s">
        <v>44</v>
      </c>
      <c r="B48" s="62"/>
      <c r="C48" s="63">
        <v>45784</v>
      </c>
      <c r="D48" s="62" t="s">
        <v>137</v>
      </c>
      <c r="E48" s="63">
        <v>45784</v>
      </c>
      <c r="F48" s="6" t="s">
        <v>138</v>
      </c>
      <c r="G48" s="6" t="s">
        <v>59</v>
      </c>
      <c r="H48" s="6">
        <v>484950</v>
      </c>
      <c r="I48" s="58">
        <v>38796</v>
      </c>
      <c r="J48" s="57">
        <v>523746</v>
      </c>
      <c r="K48" s="6">
        <v>0</v>
      </c>
      <c r="L48" s="58">
        <v>0</v>
      </c>
      <c r="M48" s="77"/>
      <c r="N48" s="57">
        <v>523746</v>
      </c>
      <c r="O48" s="78">
        <v>523746</v>
      </c>
      <c r="P48" s="79"/>
      <c r="Q48" s="80"/>
      <c r="R48" s="6"/>
      <c r="S48" s="6"/>
      <c r="T48" s="6"/>
      <c r="U48" s="6"/>
      <c r="V48" s="81" t="s">
        <v>1</v>
      </c>
      <c r="W48" s="6" t="s">
        <v>422</v>
      </c>
      <c r="X48" s="6" t="s">
        <v>423</v>
      </c>
    </row>
    <row r="49" spans="1:24" hidden="1">
      <c r="A49" s="62" t="s">
        <v>44</v>
      </c>
      <c r="B49" s="62"/>
      <c r="C49" s="63">
        <v>45784</v>
      </c>
      <c r="D49" s="62" t="s">
        <v>139</v>
      </c>
      <c r="E49" s="63">
        <v>45784</v>
      </c>
      <c r="F49" s="6" t="s">
        <v>140</v>
      </c>
      <c r="G49" s="6" t="s">
        <v>47</v>
      </c>
      <c r="H49" s="6">
        <v>974261</v>
      </c>
      <c r="I49" s="58">
        <v>77941</v>
      </c>
      <c r="J49" s="57">
        <v>1052202</v>
      </c>
      <c r="K49" s="6">
        <v>0</v>
      </c>
      <c r="L49" s="58">
        <v>0</v>
      </c>
      <c r="M49" s="77"/>
      <c r="N49" s="57">
        <v>1052202</v>
      </c>
      <c r="O49" s="78">
        <v>1052202</v>
      </c>
      <c r="P49" s="79"/>
      <c r="Q49" s="80"/>
      <c r="R49" s="6"/>
      <c r="S49" s="6"/>
      <c r="T49" s="6"/>
      <c r="U49" s="6"/>
      <c r="V49" s="81" t="s">
        <v>1</v>
      </c>
      <c r="W49" s="6" t="s">
        <v>422</v>
      </c>
      <c r="X49" s="6" t="s">
        <v>423</v>
      </c>
    </row>
    <row r="50" spans="1:24" hidden="1">
      <c r="A50" s="62" t="s">
        <v>44</v>
      </c>
      <c r="B50" s="62"/>
      <c r="C50" s="63">
        <v>45784</v>
      </c>
      <c r="D50" s="62" t="s">
        <v>141</v>
      </c>
      <c r="E50" s="63">
        <v>45784</v>
      </c>
      <c r="F50" s="6" t="s">
        <v>142</v>
      </c>
      <c r="G50" s="6" t="s">
        <v>50</v>
      </c>
      <c r="H50" s="6">
        <v>487660</v>
      </c>
      <c r="I50" s="58">
        <v>39013</v>
      </c>
      <c r="J50" s="57">
        <v>526673</v>
      </c>
      <c r="K50" s="6">
        <v>0</v>
      </c>
      <c r="L50" s="58">
        <v>0</v>
      </c>
      <c r="M50" s="77"/>
      <c r="N50" s="57">
        <v>526673</v>
      </c>
      <c r="O50" s="78">
        <v>526673</v>
      </c>
      <c r="P50" s="79"/>
      <c r="Q50" s="80"/>
      <c r="R50" s="6"/>
      <c r="S50" s="6"/>
      <c r="T50" s="6"/>
      <c r="U50" s="6"/>
      <c r="V50" s="81" t="s">
        <v>1</v>
      </c>
      <c r="W50" s="6" t="s">
        <v>422</v>
      </c>
      <c r="X50" s="6" t="s">
        <v>423</v>
      </c>
    </row>
    <row r="51" spans="1:24" hidden="1">
      <c r="A51" s="62" t="s">
        <v>44</v>
      </c>
      <c r="B51" s="62"/>
      <c r="C51" s="63">
        <v>45784</v>
      </c>
      <c r="D51" s="62" t="s">
        <v>143</v>
      </c>
      <c r="E51" s="63">
        <v>45784</v>
      </c>
      <c r="F51" s="6" t="s">
        <v>144</v>
      </c>
      <c r="G51" s="6" t="s">
        <v>112</v>
      </c>
      <c r="H51" s="6">
        <v>502776</v>
      </c>
      <c r="I51" s="58">
        <v>40222</v>
      </c>
      <c r="J51" s="57">
        <v>542998</v>
      </c>
      <c r="K51" s="6">
        <v>0</v>
      </c>
      <c r="L51" s="58">
        <v>0</v>
      </c>
      <c r="M51" s="77"/>
      <c r="N51" s="57">
        <v>542998</v>
      </c>
      <c r="O51" s="78">
        <v>542998</v>
      </c>
      <c r="P51" s="79"/>
      <c r="Q51" s="80"/>
      <c r="R51" s="6"/>
      <c r="S51" s="6"/>
      <c r="T51" s="6"/>
      <c r="U51" s="6"/>
      <c r="V51" s="81" t="s">
        <v>1</v>
      </c>
      <c r="W51" s="6" t="s">
        <v>422</v>
      </c>
      <c r="X51" s="6" t="s">
        <v>423</v>
      </c>
    </row>
    <row r="52" spans="1:24" hidden="1">
      <c r="A52" s="62" t="s">
        <v>44</v>
      </c>
      <c r="B52" s="62"/>
      <c r="C52" s="63">
        <v>45797</v>
      </c>
      <c r="D52" s="62" t="s">
        <v>145</v>
      </c>
      <c r="E52" s="63"/>
      <c r="F52" s="6"/>
      <c r="G52" s="6" t="s">
        <v>124</v>
      </c>
      <c r="H52" s="6">
        <v>0</v>
      </c>
      <c r="I52" s="58">
        <v>0</v>
      </c>
      <c r="J52" s="57">
        <v>0</v>
      </c>
      <c r="K52" s="6"/>
      <c r="L52" s="58">
        <v>0</v>
      </c>
      <c r="M52" s="6">
        <v>9866353</v>
      </c>
      <c r="N52" s="57">
        <v>0</v>
      </c>
      <c r="O52" s="78">
        <v>-9866353</v>
      </c>
      <c r="P52" s="79"/>
      <c r="Q52" s="80"/>
      <c r="R52" s="6"/>
      <c r="S52" s="6"/>
      <c r="T52" s="6"/>
      <c r="U52" s="6"/>
      <c r="V52" s="81" t="s">
        <v>4</v>
      </c>
      <c r="W52" s="6" t="s">
        <v>422</v>
      </c>
      <c r="X52" s="6" t="s">
        <v>423</v>
      </c>
    </row>
    <row r="53" spans="1:24" hidden="1">
      <c r="A53" s="62" t="s">
        <v>44</v>
      </c>
      <c r="B53" s="62"/>
      <c r="C53" s="63">
        <v>45797</v>
      </c>
      <c r="D53" s="62" t="s">
        <v>146</v>
      </c>
      <c r="E53" s="63">
        <v>45797</v>
      </c>
      <c r="F53" s="6" t="s">
        <v>147</v>
      </c>
      <c r="G53" s="6" t="s">
        <v>59</v>
      </c>
      <c r="H53" s="6">
        <v>717795</v>
      </c>
      <c r="I53" s="58">
        <v>57424</v>
      </c>
      <c r="J53" s="57">
        <v>775219</v>
      </c>
      <c r="K53" s="6">
        <v>0</v>
      </c>
      <c r="L53" s="58">
        <v>0</v>
      </c>
      <c r="M53" s="77"/>
      <c r="N53" s="57">
        <v>775219</v>
      </c>
      <c r="O53" s="78">
        <v>775219</v>
      </c>
      <c r="P53" s="79"/>
      <c r="Q53" s="80"/>
      <c r="R53" s="6"/>
      <c r="S53" s="6"/>
      <c r="T53" s="6"/>
      <c r="U53" s="6"/>
      <c r="V53" s="81" t="s">
        <v>1</v>
      </c>
      <c r="W53" s="6" t="s">
        <v>422</v>
      </c>
      <c r="X53" s="6" t="s">
        <v>423</v>
      </c>
    </row>
    <row r="54" spans="1:24" hidden="1">
      <c r="A54" s="62" t="s">
        <v>44</v>
      </c>
      <c r="B54" s="62"/>
      <c r="C54" s="63">
        <v>45797</v>
      </c>
      <c r="D54" s="62" t="s">
        <v>148</v>
      </c>
      <c r="E54" s="63">
        <v>45797</v>
      </c>
      <c r="F54" s="6" t="s">
        <v>149</v>
      </c>
      <c r="G54" s="6" t="s">
        <v>47</v>
      </c>
      <c r="H54" s="6">
        <v>566310</v>
      </c>
      <c r="I54" s="58">
        <v>45305</v>
      </c>
      <c r="J54" s="57">
        <v>611615</v>
      </c>
      <c r="K54" s="6">
        <v>0</v>
      </c>
      <c r="L54" s="58">
        <v>0</v>
      </c>
      <c r="M54" s="77"/>
      <c r="N54" s="57">
        <v>611615</v>
      </c>
      <c r="O54" s="78">
        <v>611615</v>
      </c>
      <c r="P54" s="79"/>
      <c r="Q54" s="80"/>
      <c r="R54" s="6"/>
      <c r="S54" s="6"/>
      <c r="T54" s="6"/>
      <c r="U54" s="6"/>
      <c r="V54" s="81" t="s">
        <v>1</v>
      </c>
      <c r="W54" s="6" t="s">
        <v>422</v>
      </c>
      <c r="X54" s="6" t="s">
        <v>423</v>
      </c>
    </row>
    <row r="55" spans="1:24" hidden="1">
      <c r="A55" s="62" t="s">
        <v>44</v>
      </c>
      <c r="B55" s="62"/>
      <c r="C55" s="63">
        <v>45797</v>
      </c>
      <c r="D55" s="62" t="s">
        <v>150</v>
      </c>
      <c r="E55" s="63">
        <v>45797</v>
      </c>
      <c r="F55" s="6" t="s">
        <v>151</v>
      </c>
      <c r="G55" s="6" t="s">
        <v>50</v>
      </c>
      <c r="H55" s="6">
        <v>1074195</v>
      </c>
      <c r="I55" s="58">
        <v>85936</v>
      </c>
      <c r="J55" s="57">
        <v>1160131</v>
      </c>
      <c r="K55" s="6">
        <v>0</v>
      </c>
      <c r="L55" s="58">
        <v>0</v>
      </c>
      <c r="M55" s="77"/>
      <c r="N55" s="57">
        <v>1160131</v>
      </c>
      <c r="O55" s="78">
        <v>1160131</v>
      </c>
      <c r="P55" s="79"/>
      <c r="Q55" s="80"/>
      <c r="R55" s="6"/>
      <c r="S55" s="6"/>
      <c r="T55" s="6"/>
      <c r="U55" s="6"/>
      <c r="V55" s="81" t="s">
        <v>1</v>
      </c>
      <c r="W55" s="6" t="s">
        <v>422</v>
      </c>
      <c r="X55" s="6" t="s">
        <v>423</v>
      </c>
    </row>
    <row r="56" spans="1:24" hidden="1">
      <c r="A56" s="62" t="s">
        <v>44</v>
      </c>
      <c r="B56" s="62"/>
      <c r="C56" s="63">
        <v>45797</v>
      </c>
      <c r="D56" s="62" t="s">
        <v>152</v>
      </c>
      <c r="E56" s="63">
        <v>45797</v>
      </c>
      <c r="F56" s="6" t="s">
        <v>153</v>
      </c>
      <c r="G56" s="6" t="s">
        <v>112</v>
      </c>
      <c r="H56" s="6">
        <v>896655</v>
      </c>
      <c r="I56" s="58">
        <v>71732</v>
      </c>
      <c r="J56" s="57">
        <v>968387</v>
      </c>
      <c r="K56" s="6">
        <v>0</v>
      </c>
      <c r="L56" s="58">
        <v>0</v>
      </c>
      <c r="M56" s="77"/>
      <c r="N56" s="57">
        <v>968387</v>
      </c>
      <c r="O56" s="78">
        <v>968387</v>
      </c>
      <c r="P56" s="79"/>
      <c r="Q56" s="80"/>
      <c r="R56" s="6"/>
      <c r="S56" s="6"/>
      <c r="T56" s="6"/>
      <c r="U56" s="6"/>
      <c r="V56" s="81" t="s">
        <v>1</v>
      </c>
      <c r="W56" s="6" t="s">
        <v>422</v>
      </c>
      <c r="X56" s="6" t="s">
        <v>423</v>
      </c>
    </row>
    <row r="57" spans="1:24" hidden="1">
      <c r="A57" s="62" t="s">
        <v>44</v>
      </c>
      <c r="B57" s="62"/>
      <c r="C57" s="63">
        <v>45805</v>
      </c>
      <c r="D57" s="62" t="s">
        <v>154</v>
      </c>
      <c r="E57" s="63">
        <v>45805</v>
      </c>
      <c r="F57" s="6" t="s">
        <v>155</v>
      </c>
      <c r="G57" s="6" t="s">
        <v>59</v>
      </c>
      <c r="H57" s="6">
        <v>1590490</v>
      </c>
      <c r="I57" s="58">
        <v>127239</v>
      </c>
      <c r="J57" s="57">
        <v>1717729</v>
      </c>
      <c r="K57" s="6">
        <v>0</v>
      </c>
      <c r="L57" s="58">
        <v>0</v>
      </c>
      <c r="M57" s="77"/>
      <c r="N57" s="57">
        <v>1717729</v>
      </c>
      <c r="O57" s="78">
        <v>1717729</v>
      </c>
      <c r="P57" s="79"/>
      <c r="Q57" s="80"/>
      <c r="R57" s="6"/>
      <c r="S57" s="6"/>
      <c r="T57" s="6"/>
      <c r="U57" s="6"/>
      <c r="V57" s="81" t="s">
        <v>1</v>
      </c>
      <c r="W57" s="6" t="s">
        <v>422</v>
      </c>
      <c r="X57" s="6" t="s">
        <v>423</v>
      </c>
    </row>
    <row r="58" spans="1:24" hidden="1">
      <c r="A58" s="62" t="s">
        <v>44</v>
      </c>
      <c r="B58" s="62"/>
      <c r="C58" s="63">
        <v>45805</v>
      </c>
      <c r="D58" s="62" t="s">
        <v>156</v>
      </c>
      <c r="E58" s="63">
        <v>45805</v>
      </c>
      <c r="F58" s="6" t="s">
        <v>157</v>
      </c>
      <c r="G58" s="6" t="s">
        <v>47</v>
      </c>
      <c r="H58" s="6">
        <v>573270</v>
      </c>
      <c r="I58" s="58">
        <v>45862</v>
      </c>
      <c r="J58" s="57">
        <v>619132</v>
      </c>
      <c r="K58" s="6">
        <v>0</v>
      </c>
      <c r="L58" s="58">
        <v>0</v>
      </c>
      <c r="M58" s="77"/>
      <c r="N58" s="57">
        <v>619132</v>
      </c>
      <c r="O58" s="78">
        <v>619132</v>
      </c>
      <c r="P58" s="79"/>
      <c r="Q58" s="80"/>
      <c r="R58" s="6"/>
      <c r="S58" s="6"/>
      <c r="T58" s="6"/>
      <c r="U58" s="6"/>
      <c r="V58" s="81" t="s">
        <v>1</v>
      </c>
      <c r="W58" s="6" t="s">
        <v>422</v>
      </c>
      <c r="X58" s="6" t="s">
        <v>423</v>
      </c>
    </row>
    <row r="59" spans="1:24" hidden="1">
      <c r="A59" s="62" t="s">
        <v>44</v>
      </c>
      <c r="B59" s="62"/>
      <c r="C59" s="63">
        <v>45805</v>
      </c>
      <c r="D59" s="62" t="s">
        <v>158</v>
      </c>
      <c r="E59" s="63">
        <v>45805</v>
      </c>
      <c r="F59" s="6" t="s">
        <v>159</v>
      </c>
      <c r="G59" s="6" t="s">
        <v>50</v>
      </c>
      <c r="H59" s="6">
        <v>1523015</v>
      </c>
      <c r="I59" s="58">
        <v>121841</v>
      </c>
      <c r="J59" s="57">
        <v>1644856</v>
      </c>
      <c r="K59" s="6">
        <v>0</v>
      </c>
      <c r="L59" s="58">
        <v>0</v>
      </c>
      <c r="M59" s="77"/>
      <c r="N59" s="57">
        <v>1644856</v>
      </c>
      <c r="O59" s="78">
        <v>1644856</v>
      </c>
      <c r="P59" s="79"/>
      <c r="Q59" s="80"/>
      <c r="R59" s="6"/>
      <c r="S59" s="6"/>
      <c r="T59" s="6"/>
      <c r="U59" s="6"/>
      <c r="V59" s="81" t="s">
        <v>1</v>
      </c>
      <c r="W59" s="6" t="s">
        <v>422</v>
      </c>
      <c r="X59" s="6" t="s">
        <v>423</v>
      </c>
    </row>
    <row r="60" spans="1:24" hidden="1">
      <c r="A60" s="62" t="s">
        <v>44</v>
      </c>
      <c r="B60" s="62"/>
      <c r="C60" s="63">
        <v>45805</v>
      </c>
      <c r="D60" s="62" t="s">
        <v>160</v>
      </c>
      <c r="E60" s="63">
        <v>45805</v>
      </c>
      <c r="F60" s="6" t="s">
        <v>161</v>
      </c>
      <c r="G60" s="6" t="s">
        <v>112</v>
      </c>
      <c r="H60" s="6">
        <v>994755</v>
      </c>
      <c r="I60" s="58">
        <v>79580</v>
      </c>
      <c r="J60" s="57">
        <v>1074335</v>
      </c>
      <c r="K60" s="6">
        <v>0</v>
      </c>
      <c r="L60" s="58">
        <v>0</v>
      </c>
      <c r="M60" s="77"/>
      <c r="N60" s="57">
        <v>1074335</v>
      </c>
      <c r="O60" s="78">
        <v>1074335</v>
      </c>
      <c r="P60" s="79"/>
      <c r="Q60" s="80"/>
      <c r="R60" s="6"/>
      <c r="S60" s="6"/>
      <c r="T60" s="6"/>
      <c r="U60" s="6"/>
      <c r="V60" s="81" t="s">
        <v>1</v>
      </c>
      <c r="W60" s="6" t="s">
        <v>422</v>
      </c>
      <c r="X60" s="6" t="s">
        <v>423</v>
      </c>
    </row>
    <row r="61" spans="1:24" hidden="1">
      <c r="A61" s="62" t="s">
        <v>44</v>
      </c>
      <c r="B61" s="62"/>
      <c r="C61" s="63">
        <v>45805</v>
      </c>
      <c r="D61" s="62" t="s">
        <v>162</v>
      </c>
      <c r="E61" s="63">
        <v>45805</v>
      </c>
      <c r="F61" s="6" t="s">
        <v>163</v>
      </c>
      <c r="G61" s="6" t="s">
        <v>164</v>
      </c>
      <c r="H61" s="6">
        <v>220800</v>
      </c>
      <c r="I61" s="58">
        <v>17664</v>
      </c>
      <c r="J61" s="57">
        <v>238464</v>
      </c>
      <c r="K61" s="6">
        <v>0</v>
      </c>
      <c r="L61" s="58">
        <v>0</v>
      </c>
      <c r="M61" s="77"/>
      <c r="N61" s="57">
        <v>238464</v>
      </c>
      <c r="O61" s="78">
        <v>238464</v>
      </c>
      <c r="P61" s="79"/>
      <c r="Q61" s="80"/>
      <c r="R61" s="6"/>
      <c r="S61" s="6"/>
      <c r="T61" s="6"/>
      <c r="U61" s="6"/>
      <c r="V61" s="81" t="s">
        <v>1</v>
      </c>
      <c r="W61" s="6" t="s">
        <v>422</v>
      </c>
      <c r="X61" s="6" t="s">
        <v>423</v>
      </c>
    </row>
    <row r="62" spans="1:24" hidden="1">
      <c r="A62" s="62" t="s">
        <v>44</v>
      </c>
      <c r="B62" s="62"/>
      <c r="C62" s="63">
        <v>45814</v>
      </c>
      <c r="D62" s="62" t="s">
        <v>165</v>
      </c>
      <c r="E62" s="63">
        <v>45814</v>
      </c>
      <c r="F62" s="6" t="s">
        <v>166</v>
      </c>
      <c r="G62" s="6" t="s">
        <v>167</v>
      </c>
      <c r="H62" s="6">
        <v>0</v>
      </c>
      <c r="I62" s="58">
        <v>0</v>
      </c>
      <c r="J62" s="57">
        <v>0</v>
      </c>
      <c r="K62" s="57">
        <v>230947</v>
      </c>
      <c r="L62" s="58">
        <v>0</v>
      </c>
      <c r="M62" s="77"/>
      <c r="N62" s="57">
        <v>0</v>
      </c>
      <c r="O62" s="78">
        <v>-230947</v>
      </c>
      <c r="P62" s="79"/>
      <c r="Q62" s="80"/>
      <c r="R62" s="6"/>
      <c r="S62" s="6"/>
      <c r="T62" s="6"/>
      <c r="U62" s="6"/>
      <c r="V62" s="81" t="s">
        <v>2</v>
      </c>
      <c r="W62" s="6" t="s">
        <v>424</v>
      </c>
      <c r="X62" s="6" t="s">
        <v>425</v>
      </c>
    </row>
    <row r="63" spans="1:24" hidden="1">
      <c r="A63" s="62" t="s">
        <v>44</v>
      </c>
      <c r="B63" s="62"/>
      <c r="C63" s="63">
        <v>45826</v>
      </c>
      <c r="D63" s="62" t="s">
        <v>168</v>
      </c>
      <c r="E63" s="63">
        <v>45826</v>
      </c>
      <c r="F63" s="6" t="s">
        <v>169</v>
      </c>
      <c r="G63" s="6" t="s">
        <v>59</v>
      </c>
      <c r="H63" s="6">
        <v>837420</v>
      </c>
      <c r="I63" s="58">
        <v>66994</v>
      </c>
      <c r="J63" s="57">
        <v>904414</v>
      </c>
      <c r="K63" s="6">
        <v>0</v>
      </c>
      <c r="L63" s="58">
        <v>0</v>
      </c>
      <c r="M63" s="77"/>
      <c r="N63" s="57">
        <v>904414</v>
      </c>
      <c r="O63" s="78">
        <v>904414</v>
      </c>
      <c r="P63" s="79"/>
      <c r="Q63" s="80"/>
      <c r="R63" s="6"/>
      <c r="S63" s="6"/>
      <c r="T63" s="6"/>
      <c r="U63" s="6"/>
      <c r="V63" s="81" t="s">
        <v>1</v>
      </c>
      <c r="W63" s="6" t="s">
        <v>424</v>
      </c>
      <c r="X63" s="6" t="s">
        <v>425</v>
      </c>
    </row>
    <row r="64" spans="1:24" hidden="1">
      <c r="A64" s="62" t="s">
        <v>44</v>
      </c>
      <c r="B64" s="62"/>
      <c r="C64" s="63">
        <v>45826</v>
      </c>
      <c r="D64" s="62" t="s">
        <v>170</v>
      </c>
      <c r="E64" s="63">
        <v>45826</v>
      </c>
      <c r="F64" s="6" t="s">
        <v>171</v>
      </c>
      <c r="G64" s="6" t="s">
        <v>47</v>
      </c>
      <c r="H64" s="6">
        <v>914604</v>
      </c>
      <c r="I64" s="58">
        <v>73168</v>
      </c>
      <c r="J64" s="57">
        <v>987772</v>
      </c>
      <c r="K64" s="6">
        <v>0</v>
      </c>
      <c r="L64" s="58">
        <v>0</v>
      </c>
      <c r="M64" s="77"/>
      <c r="N64" s="57">
        <v>987772</v>
      </c>
      <c r="O64" s="78">
        <v>987772</v>
      </c>
      <c r="P64" s="79"/>
      <c r="Q64" s="80"/>
      <c r="R64" s="6"/>
      <c r="S64" s="6"/>
      <c r="T64" s="6"/>
      <c r="U64" s="6"/>
      <c r="V64" s="81" t="s">
        <v>1</v>
      </c>
      <c r="W64" s="6" t="s">
        <v>424</v>
      </c>
      <c r="X64" s="6" t="s">
        <v>425</v>
      </c>
    </row>
    <row r="65" spans="1:24" hidden="1">
      <c r="A65" s="62" t="s">
        <v>44</v>
      </c>
      <c r="B65" s="62"/>
      <c r="C65" s="63">
        <v>45826</v>
      </c>
      <c r="D65" s="62" t="s">
        <v>172</v>
      </c>
      <c r="E65" s="63">
        <v>45826</v>
      </c>
      <c r="F65" s="6" t="s">
        <v>173</v>
      </c>
      <c r="G65" s="6" t="s">
        <v>50</v>
      </c>
      <c r="H65" s="6">
        <v>804798</v>
      </c>
      <c r="I65" s="58">
        <v>64384</v>
      </c>
      <c r="J65" s="57">
        <v>869182</v>
      </c>
      <c r="K65" s="6">
        <v>0</v>
      </c>
      <c r="L65" s="58">
        <v>0</v>
      </c>
      <c r="M65" s="77"/>
      <c r="N65" s="57">
        <v>869182</v>
      </c>
      <c r="O65" s="78">
        <v>869182</v>
      </c>
      <c r="P65" s="79"/>
      <c r="Q65" s="80"/>
      <c r="R65" s="6"/>
      <c r="S65" s="6"/>
      <c r="T65" s="6"/>
      <c r="U65" s="6"/>
      <c r="V65" s="81" t="s">
        <v>1</v>
      </c>
      <c r="W65" s="6" t="s">
        <v>424</v>
      </c>
      <c r="X65" s="6" t="s">
        <v>425</v>
      </c>
    </row>
    <row r="66" spans="1:24" hidden="1">
      <c r="A66" s="62" t="s">
        <v>44</v>
      </c>
      <c r="B66" s="62"/>
      <c r="C66" s="63">
        <v>45826</v>
      </c>
      <c r="D66" s="62" t="s">
        <v>174</v>
      </c>
      <c r="E66" s="63">
        <v>45826</v>
      </c>
      <c r="F66" s="6" t="s">
        <v>175</v>
      </c>
      <c r="G66" s="6" t="s">
        <v>112</v>
      </c>
      <c r="H66" s="6">
        <v>417993</v>
      </c>
      <c r="I66" s="58">
        <v>33439</v>
      </c>
      <c r="J66" s="57">
        <v>451432</v>
      </c>
      <c r="K66" s="6">
        <v>0</v>
      </c>
      <c r="L66" s="58">
        <v>0</v>
      </c>
      <c r="M66" s="77"/>
      <c r="N66" s="57">
        <v>451432</v>
      </c>
      <c r="O66" s="78">
        <v>451432</v>
      </c>
      <c r="P66" s="79"/>
      <c r="Q66" s="80"/>
      <c r="R66" s="6"/>
      <c r="S66" s="6"/>
      <c r="T66" s="6"/>
      <c r="U66" s="6"/>
      <c r="V66" s="81" t="s">
        <v>1</v>
      </c>
      <c r="W66" s="6" t="s">
        <v>424</v>
      </c>
      <c r="X66" s="6" t="s">
        <v>425</v>
      </c>
    </row>
    <row r="67" spans="1:24" hidden="1">
      <c r="A67" s="62" t="s">
        <v>44</v>
      </c>
      <c r="B67" s="62"/>
      <c r="C67" s="63">
        <v>45827</v>
      </c>
      <c r="D67" s="62" t="s">
        <v>176</v>
      </c>
      <c r="E67" s="63">
        <v>45827</v>
      </c>
      <c r="F67" s="6" t="s">
        <v>166</v>
      </c>
      <c r="G67" s="6" t="s">
        <v>52</v>
      </c>
      <c r="H67" s="6">
        <v>0</v>
      </c>
      <c r="I67" s="58">
        <v>0</v>
      </c>
      <c r="J67" s="57">
        <v>0</v>
      </c>
      <c r="K67" s="6">
        <v>52029</v>
      </c>
      <c r="L67" s="58">
        <v>0</v>
      </c>
      <c r="M67" s="77"/>
      <c r="N67" s="57">
        <v>0</v>
      </c>
      <c r="O67" s="78">
        <v>-52029</v>
      </c>
      <c r="P67" s="79"/>
      <c r="Q67" s="80"/>
      <c r="R67" s="6"/>
      <c r="S67" s="6"/>
      <c r="T67" s="6"/>
      <c r="U67" s="6"/>
      <c r="V67" s="81" t="s">
        <v>2</v>
      </c>
      <c r="W67" s="6" t="s">
        <v>424</v>
      </c>
      <c r="X67" s="6" t="s">
        <v>425</v>
      </c>
    </row>
    <row r="68" spans="1:24" hidden="1">
      <c r="A68" s="62" t="s">
        <v>44</v>
      </c>
      <c r="B68" s="62"/>
      <c r="C68" s="63">
        <v>45828</v>
      </c>
      <c r="D68" s="62" t="s">
        <v>177</v>
      </c>
      <c r="E68" s="63"/>
      <c r="F68" s="6"/>
      <c r="G68" s="6" t="s">
        <v>124</v>
      </c>
      <c r="H68" s="6">
        <v>0</v>
      </c>
      <c r="I68" s="58">
        <v>0</v>
      </c>
      <c r="J68" s="57">
        <v>0</v>
      </c>
      <c r="K68" s="6"/>
      <c r="L68" s="58">
        <v>0</v>
      </c>
      <c r="M68" s="6">
        <v>11000694</v>
      </c>
      <c r="N68" s="57">
        <v>0</v>
      </c>
      <c r="O68" s="78">
        <v>-11000694</v>
      </c>
      <c r="P68" s="79"/>
      <c r="Q68" s="80"/>
      <c r="R68" s="6"/>
      <c r="S68" s="6"/>
      <c r="T68" s="6"/>
      <c r="U68" s="6"/>
      <c r="V68" s="81" t="s">
        <v>4</v>
      </c>
      <c r="W68" s="6" t="s">
        <v>424</v>
      </c>
      <c r="X68" s="6" t="s">
        <v>425</v>
      </c>
    </row>
    <row r="69" spans="1:24" hidden="1">
      <c r="A69" s="62" t="s">
        <v>44</v>
      </c>
      <c r="B69" s="62"/>
      <c r="C69" s="63">
        <v>45833</v>
      </c>
      <c r="D69" s="62" t="s">
        <v>178</v>
      </c>
      <c r="E69" s="63">
        <v>45833</v>
      </c>
      <c r="F69" s="6" t="s">
        <v>179</v>
      </c>
      <c r="G69" s="6" t="s">
        <v>59</v>
      </c>
      <c r="H69" s="6">
        <v>1983150</v>
      </c>
      <c r="I69" s="58">
        <v>158652</v>
      </c>
      <c r="J69" s="57">
        <v>2141802</v>
      </c>
      <c r="K69" s="6">
        <v>0</v>
      </c>
      <c r="L69" s="58">
        <v>0</v>
      </c>
      <c r="M69" s="77"/>
      <c r="N69" s="57">
        <v>2141802</v>
      </c>
      <c r="O69" s="78">
        <v>2141802</v>
      </c>
      <c r="P69" s="79"/>
      <c r="Q69" s="80"/>
      <c r="R69" s="6"/>
      <c r="S69" s="6"/>
      <c r="T69" s="6"/>
      <c r="U69" s="6"/>
      <c r="V69" s="81" t="s">
        <v>1</v>
      </c>
      <c r="W69" s="6" t="s">
        <v>424</v>
      </c>
      <c r="X69" s="6" t="s">
        <v>425</v>
      </c>
    </row>
    <row r="70" spans="1:24" hidden="1">
      <c r="A70" s="62" t="s">
        <v>44</v>
      </c>
      <c r="B70" s="62"/>
      <c r="C70" s="63">
        <v>45833</v>
      </c>
      <c r="D70" s="62" t="s">
        <v>180</v>
      </c>
      <c r="E70" s="63">
        <v>45833</v>
      </c>
      <c r="F70" s="6" t="s">
        <v>181</v>
      </c>
      <c r="G70" s="6" t="s">
        <v>47</v>
      </c>
      <c r="H70" s="6">
        <v>824539</v>
      </c>
      <c r="I70" s="58">
        <v>65963</v>
      </c>
      <c r="J70" s="57">
        <v>890502</v>
      </c>
      <c r="K70" s="6">
        <v>0</v>
      </c>
      <c r="L70" s="58">
        <v>0</v>
      </c>
      <c r="M70" s="77"/>
      <c r="N70" s="57">
        <v>890502</v>
      </c>
      <c r="O70" s="78">
        <v>890502</v>
      </c>
      <c r="P70" s="79"/>
      <c r="Q70" s="80"/>
      <c r="R70" s="6"/>
      <c r="S70" s="6"/>
      <c r="T70" s="6"/>
      <c r="U70" s="6"/>
      <c r="V70" s="81" t="s">
        <v>1</v>
      </c>
      <c r="W70" s="6" t="s">
        <v>424</v>
      </c>
      <c r="X70" s="6" t="s">
        <v>425</v>
      </c>
    </row>
    <row r="71" spans="1:24" hidden="1">
      <c r="A71" s="62" t="s">
        <v>44</v>
      </c>
      <c r="B71" s="62"/>
      <c r="C71" s="63">
        <v>45833</v>
      </c>
      <c r="D71" s="62" t="s">
        <v>182</v>
      </c>
      <c r="E71" s="63">
        <v>45833</v>
      </c>
      <c r="F71" s="6" t="s">
        <v>183</v>
      </c>
      <c r="G71" s="6" t="s">
        <v>50</v>
      </c>
      <c r="H71" s="6">
        <v>1618943</v>
      </c>
      <c r="I71" s="58">
        <v>129515</v>
      </c>
      <c r="J71" s="57">
        <v>1748458</v>
      </c>
      <c r="K71" s="6">
        <v>0</v>
      </c>
      <c r="L71" s="58">
        <v>0</v>
      </c>
      <c r="M71" s="77"/>
      <c r="N71" s="57">
        <v>1748458</v>
      </c>
      <c r="O71" s="78">
        <v>1748458</v>
      </c>
      <c r="P71" s="79"/>
      <c r="Q71" s="80"/>
      <c r="R71" s="6"/>
      <c r="S71" s="6"/>
      <c r="T71" s="6"/>
      <c r="U71" s="6"/>
      <c r="V71" s="81" t="s">
        <v>1</v>
      </c>
      <c r="W71" s="6" t="s">
        <v>424</v>
      </c>
      <c r="X71" s="6" t="s">
        <v>425</v>
      </c>
    </row>
    <row r="72" spans="1:24" hidden="1">
      <c r="A72" s="62" t="s">
        <v>44</v>
      </c>
      <c r="B72" s="62"/>
      <c r="C72" s="63">
        <v>45833</v>
      </c>
      <c r="D72" s="62" t="s">
        <v>184</v>
      </c>
      <c r="E72" s="63">
        <v>45833</v>
      </c>
      <c r="F72" s="6" t="s">
        <v>185</v>
      </c>
      <c r="G72" s="6" t="s">
        <v>112</v>
      </c>
      <c r="H72" s="6">
        <v>850275</v>
      </c>
      <c r="I72" s="58">
        <v>68022</v>
      </c>
      <c r="J72" s="57">
        <v>918297</v>
      </c>
      <c r="K72" s="6">
        <v>0</v>
      </c>
      <c r="L72" s="58">
        <v>0</v>
      </c>
      <c r="M72" s="77"/>
      <c r="N72" s="57">
        <v>918297</v>
      </c>
      <c r="O72" s="78">
        <v>918297</v>
      </c>
      <c r="P72" s="79"/>
      <c r="Q72" s="80"/>
      <c r="R72" s="6"/>
      <c r="S72" s="6"/>
      <c r="T72" s="6"/>
      <c r="U72" s="6"/>
      <c r="V72" s="81" t="s">
        <v>1</v>
      </c>
      <c r="W72" s="6" t="s">
        <v>424</v>
      </c>
      <c r="X72" s="6" t="s">
        <v>425</v>
      </c>
    </row>
    <row r="73" spans="1:24" hidden="1">
      <c r="A73" s="62" t="s">
        <v>44</v>
      </c>
      <c r="B73" s="62"/>
      <c r="C73" s="63">
        <v>45833</v>
      </c>
      <c r="D73" s="62" t="s">
        <v>186</v>
      </c>
      <c r="E73" s="63">
        <v>45833</v>
      </c>
      <c r="F73" s="6" t="s">
        <v>187</v>
      </c>
      <c r="G73" s="6" t="s">
        <v>164</v>
      </c>
      <c r="H73" s="6">
        <v>573270</v>
      </c>
      <c r="I73" s="58">
        <v>45862</v>
      </c>
      <c r="J73" s="57">
        <v>619132</v>
      </c>
      <c r="K73" s="6">
        <v>0</v>
      </c>
      <c r="L73" s="58">
        <v>0</v>
      </c>
      <c r="M73" s="77"/>
      <c r="N73" s="57">
        <v>619132</v>
      </c>
      <c r="O73" s="78">
        <v>619132</v>
      </c>
      <c r="P73" s="79"/>
      <c r="Q73" s="80"/>
      <c r="R73" s="6"/>
      <c r="S73" s="6"/>
      <c r="T73" s="6"/>
      <c r="U73" s="6"/>
      <c r="V73" s="81" t="s">
        <v>1</v>
      </c>
      <c r="W73" s="6" t="s">
        <v>424</v>
      </c>
      <c r="X73" s="6" t="s">
        <v>425</v>
      </c>
    </row>
    <row r="74" spans="1:24" hidden="1">
      <c r="A74" s="62" t="s">
        <v>44</v>
      </c>
      <c r="B74" s="62"/>
      <c r="C74" s="63">
        <v>45834</v>
      </c>
      <c r="D74" s="62" t="s">
        <v>188</v>
      </c>
      <c r="E74" s="63">
        <v>45834</v>
      </c>
      <c r="F74" s="6" t="s">
        <v>166</v>
      </c>
      <c r="G74" s="6" t="s">
        <v>189</v>
      </c>
      <c r="H74" s="6">
        <v>0</v>
      </c>
      <c r="I74" s="58">
        <v>0</v>
      </c>
      <c r="J74" s="57">
        <v>0</v>
      </c>
      <c r="K74" s="6">
        <v>47693</v>
      </c>
      <c r="L74" s="58">
        <v>0</v>
      </c>
      <c r="M74" s="77"/>
      <c r="N74" s="57">
        <v>0</v>
      </c>
      <c r="O74" s="78">
        <v>-47693</v>
      </c>
      <c r="P74" s="79"/>
      <c r="Q74" s="80"/>
      <c r="R74" s="6"/>
      <c r="S74" s="6"/>
      <c r="T74" s="6"/>
      <c r="U74" s="6"/>
      <c r="V74" s="81" t="s">
        <v>2</v>
      </c>
      <c r="W74" s="6" t="s">
        <v>424</v>
      </c>
      <c r="X74" s="6" t="s">
        <v>425</v>
      </c>
    </row>
    <row r="75" spans="1:24" hidden="1">
      <c r="A75" s="62" t="s">
        <v>44</v>
      </c>
      <c r="B75" s="62"/>
      <c r="C75" s="63">
        <v>45840</v>
      </c>
      <c r="D75" s="62" t="s">
        <v>190</v>
      </c>
      <c r="E75" s="63">
        <v>45840</v>
      </c>
      <c r="F75" s="6" t="s">
        <v>191</v>
      </c>
      <c r="G75" s="6" t="s">
        <v>112</v>
      </c>
      <c r="H75" s="6">
        <v>1166615</v>
      </c>
      <c r="I75" s="58">
        <v>93329</v>
      </c>
      <c r="J75" s="57">
        <v>1259944</v>
      </c>
      <c r="K75" s="6">
        <v>0</v>
      </c>
      <c r="L75" s="58">
        <v>0</v>
      </c>
      <c r="M75" s="77"/>
      <c r="N75" s="57">
        <v>1259944</v>
      </c>
      <c r="O75" s="78">
        <v>1259944</v>
      </c>
      <c r="P75" s="79"/>
      <c r="Q75" s="80"/>
      <c r="R75" s="6"/>
      <c r="S75" s="6"/>
      <c r="T75" s="6"/>
      <c r="U75" s="6"/>
      <c r="V75" s="81" t="s">
        <v>1</v>
      </c>
      <c r="W75" s="6" t="s">
        <v>426</v>
      </c>
      <c r="X75" s="6" t="s">
        <v>427</v>
      </c>
    </row>
    <row r="76" spans="1:24" hidden="1">
      <c r="A76" s="62" t="s">
        <v>44</v>
      </c>
      <c r="B76" s="62"/>
      <c r="C76" s="63">
        <v>45847</v>
      </c>
      <c r="D76" s="62" t="s">
        <v>192</v>
      </c>
      <c r="E76" s="63">
        <v>45847</v>
      </c>
      <c r="F76" s="6" t="s">
        <v>193</v>
      </c>
      <c r="G76" s="6" t="s">
        <v>59</v>
      </c>
      <c r="H76" s="6">
        <v>1057410</v>
      </c>
      <c r="I76" s="58">
        <v>84593</v>
      </c>
      <c r="J76" s="57">
        <v>1142003</v>
      </c>
      <c r="K76" s="6">
        <v>0</v>
      </c>
      <c r="L76" s="58">
        <v>0</v>
      </c>
      <c r="M76" s="77"/>
      <c r="N76" s="57">
        <v>1142003</v>
      </c>
      <c r="O76" s="78">
        <v>1142003</v>
      </c>
      <c r="P76" s="79"/>
      <c r="Q76" s="80"/>
      <c r="R76" s="6"/>
      <c r="S76" s="6"/>
      <c r="T76" s="6"/>
      <c r="U76" s="6"/>
      <c r="V76" s="81" t="s">
        <v>1</v>
      </c>
      <c r="W76" s="6" t="s">
        <v>426</v>
      </c>
      <c r="X76" s="6" t="s">
        <v>427</v>
      </c>
    </row>
    <row r="77" spans="1:24" hidden="1">
      <c r="A77" s="62" t="s">
        <v>44</v>
      </c>
      <c r="B77" s="62"/>
      <c r="C77" s="63">
        <v>45847</v>
      </c>
      <c r="D77" s="62" t="s">
        <v>194</v>
      </c>
      <c r="E77" s="63">
        <v>45847</v>
      </c>
      <c r="F77" s="6" t="s">
        <v>195</v>
      </c>
      <c r="G77" s="6" t="s">
        <v>47</v>
      </c>
      <c r="H77" s="6">
        <v>1206038</v>
      </c>
      <c r="I77" s="58">
        <v>96483</v>
      </c>
      <c r="J77" s="57">
        <v>1302521</v>
      </c>
      <c r="K77" s="6">
        <v>0</v>
      </c>
      <c r="L77" s="58">
        <v>0</v>
      </c>
      <c r="M77" s="77"/>
      <c r="N77" s="57">
        <v>1302521</v>
      </c>
      <c r="O77" s="78">
        <v>1302521</v>
      </c>
      <c r="P77" s="79"/>
      <c r="Q77" s="80"/>
      <c r="R77" s="6"/>
      <c r="S77" s="6"/>
      <c r="T77" s="6"/>
      <c r="U77" s="6"/>
      <c r="V77" s="81" t="s">
        <v>1</v>
      </c>
      <c r="W77" s="6" t="s">
        <v>426</v>
      </c>
      <c r="X77" s="6" t="s">
        <v>427</v>
      </c>
    </row>
    <row r="78" spans="1:24" hidden="1">
      <c r="A78" s="62" t="s">
        <v>44</v>
      </c>
      <c r="B78" s="62"/>
      <c r="C78" s="63">
        <v>45847</v>
      </c>
      <c r="D78" s="62" t="s">
        <v>196</v>
      </c>
      <c r="E78" s="63">
        <v>45847</v>
      </c>
      <c r="F78" s="6" t="s">
        <v>197</v>
      </c>
      <c r="G78" s="6" t="s">
        <v>50</v>
      </c>
      <c r="H78" s="6">
        <v>441600</v>
      </c>
      <c r="I78" s="58">
        <v>35328</v>
      </c>
      <c r="J78" s="57">
        <v>476928</v>
      </c>
      <c r="K78" s="6">
        <v>0</v>
      </c>
      <c r="L78" s="58">
        <v>0</v>
      </c>
      <c r="M78" s="77"/>
      <c r="N78" s="57">
        <v>476928</v>
      </c>
      <c r="O78" s="78">
        <v>476928</v>
      </c>
      <c r="P78" s="79"/>
      <c r="Q78" s="80"/>
      <c r="R78" s="6"/>
      <c r="S78" s="6"/>
      <c r="T78" s="6"/>
      <c r="U78" s="6"/>
      <c r="V78" s="81" t="s">
        <v>1</v>
      </c>
      <c r="W78" s="6" t="s">
        <v>426</v>
      </c>
      <c r="X78" s="6" t="s">
        <v>427</v>
      </c>
    </row>
    <row r="79" spans="1:24" hidden="1">
      <c r="A79" s="62" t="s">
        <v>44</v>
      </c>
      <c r="B79" s="62"/>
      <c r="C79" s="63">
        <v>45849</v>
      </c>
      <c r="D79" s="62" t="s">
        <v>198</v>
      </c>
      <c r="E79" s="63"/>
      <c r="F79" s="6"/>
      <c r="G79" s="6" t="s">
        <v>84</v>
      </c>
      <c r="H79" s="6">
        <v>0</v>
      </c>
      <c r="I79" s="58">
        <v>0</v>
      </c>
      <c r="J79" s="57">
        <v>0</v>
      </c>
      <c r="K79" s="57">
        <v>244292</v>
      </c>
      <c r="L79" s="58">
        <v>0</v>
      </c>
      <c r="M79" s="77"/>
      <c r="N79" s="57">
        <v>0</v>
      </c>
      <c r="O79" s="78">
        <v>-244292</v>
      </c>
      <c r="P79" s="79"/>
      <c r="Q79" s="80"/>
      <c r="R79" s="6"/>
      <c r="S79" s="6"/>
      <c r="T79" s="6"/>
      <c r="U79" s="6"/>
      <c r="V79" s="81" t="s">
        <v>2</v>
      </c>
      <c r="W79" s="6" t="s">
        <v>426</v>
      </c>
      <c r="X79" s="6" t="s">
        <v>427</v>
      </c>
    </row>
    <row r="80" spans="1:24" hidden="1">
      <c r="A80" s="62" t="s">
        <v>44</v>
      </c>
      <c r="B80" s="62"/>
      <c r="C80" s="63">
        <v>45849</v>
      </c>
      <c r="D80" s="62" t="s">
        <v>199</v>
      </c>
      <c r="E80" s="63"/>
      <c r="F80" s="6"/>
      <c r="G80" s="6" t="s">
        <v>84</v>
      </c>
      <c r="H80" s="6">
        <v>0</v>
      </c>
      <c r="I80" s="58">
        <v>0</v>
      </c>
      <c r="J80" s="57">
        <v>0</v>
      </c>
      <c r="K80" s="57">
        <v>346228</v>
      </c>
      <c r="L80" s="58">
        <v>0</v>
      </c>
      <c r="M80" s="77"/>
      <c r="N80" s="57">
        <v>0</v>
      </c>
      <c r="O80" s="78">
        <v>-346228</v>
      </c>
      <c r="P80" s="79"/>
      <c r="Q80" s="80"/>
      <c r="R80" s="6"/>
      <c r="S80" s="6"/>
      <c r="T80" s="6"/>
      <c r="U80" s="6"/>
      <c r="V80" s="81" t="s">
        <v>2</v>
      </c>
      <c r="W80" s="6" t="s">
        <v>426</v>
      </c>
      <c r="X80" s="6" t="s">
        <v>427</v>
      </c>
    </row>
    <row r="81" spans="1:24" hidden="1">
      <c r="A81" s="62" t="s">
        <v>44</v>
      </c>
      <c r="B81" s="62"/>
      <c r="C81" s="63">
        <v>45854</v>
      </c>
      <c r="D81" s="62" t="s">
        <v>200</v>
      </c>
      <c r="E81" s="63">
        <v>45854</v>
      </c>
      <c r="F81" s="6" t="s">
        <v>201</v>
      </c>
      <c r="G81" s="6" t="s">
        <v>59</v>
      </c>
      <c r="H81" s="6">
        <v>2082198</v>
      </c>
      <c r="I81" s="58">
        <v>166576</v>
      </c>
      <c r="J81" s="57">
        <v>2248774</v>
      </c>
      <c r="K81" s="6">
        <v>0</v>
      </c>
      <c r="L81" s="58">
        <v>0</v>
      </c>
      <c r="M81" s="77"/>
      <c r="N81" s="57">
        <v>2248774</v>
      </c>
      <c r="O81" s="78">
        <v>2248774</v>
      </c>
      <c r="P81" s="79"/>
      <c r="Q81" s="80"/>
      <c r="R81" s="6"/>
      <c r="S81" s="6"/>
      <c r="T81" s="6"/>
      <c r="U81" s="6"/>
      <c r="V81" s="81" t="s">
        <v>1</v>
      </c>
      <c r="W81" s="6" t="s">
        <v>426</v>
      </c>
      <c r="X81" s="6" t="s">
        <v>427</v>
      </c>
    </row>
    <row r="82" spans="1:24" hidden="1">
      <c r="A82" s="62" t="s">
        <v>44</v>
      </c>
      <c r="B82" s="62"/>
      <c r="C82" s="63">
        <v>45854</v>
      </c>
      <c r="D82" s="62" t="s">
        <v>202</v>
      </c>
      <c r="E82" s="63">
        <v>45854</v>
      </c>
      <c r="F82" s="6" t="s">
        <v>203</v>
      </c>
      <c r="G82" s="6" t="s">
        <v>47</v>
      </c>
      <c r="H82" s="6">
        <v>672318</v>
      </c>
      <c r="I82" s="58">
        <v>53785</v>
      </c>
      <c r="J82" s="57">
        <v>726103</v>
      </c>
      <c r="K82" s="6">
        <v>0</v>
      </c>
      <c r="L82" s="58">
        <v>0</v>
      </c>
      <c r="M82" s="77"/>
      <c r="N82" s="57">
        <v>726103</v>
      </c>
      <c r="O82" s="78">
        <v>726103</v>
      </c>
      <c r="P82" s="79"/>
      <c r="Q82" s="80"/>
      <c r="R82" s="6"/>
      <c r="S82" s="6"/>
      <c r="T82" s="6"/>
      <c r="U82" s="6"/>
      <c r="V82" s="81" t="s">
        <v>1</v>
      </c>
      <c r="W82" s="6" t="s">
        <v>426</v>
      </c>
      <c r="X82" s="6" t="s">
        <v>427</v>
      </c>
    </row>
    <row r="83" spans="1:24" hidden="1">
      <c r="A83" s="62" t="s">
        <v>44</v>
      </c>
      <c r="B83" s="62"/>
      <c r="C83" s="63">
        <v>45854</v>
      </c>
      <c r="D83" s="62" t="s">
        <v>204</v>
      </c>
      <c r="E83" s="63">
        <v>45854</v>
      </c>
      <c r="F83" s="6" t="s">
        <v>205</v>
      </c>
      <c r="G83" s="6" t="s">
        <v>50</v>
      </c>
      <c r="H83" s="6">
        <v>704940</v>
      </c>
      <c r="I83" s="58">
        <v>56395</v>
      </c>
      <c r="J83" s="57">
        <v>761335</v>
      </c>
      <c r="K83" s="6">
        <v>0</v>
      </c>
      <c r="L83" s="58">
        <v>0</v>
      </c>
      <c r="M83" s="77"/>
      <c r="N83" s="57">
        <v>761335</v>
      </c>
      <c r="O83" s="78">
        <v>761335</v>
      </c>
      <c r="P83" s="79"/>
      <c r="Q83" s="80"/>
      <c r="R83" s="6"/>
      <c r="S83" s="6"/>
      <c r="T83" s="6"/>
      <c r="U83" s="6"/>
      <c r="V83" s="81" t="s">
        <v>1</v>
      </c>
      <c r="W83" s="6" t="s">
        <v>426</v>
      </c>
      <c r="X83" s="6" t="s">
        <v>427</v>
      </c>
    </row>
    <row r="84" spans="1:24" hidden="1">
      <c r="A84" s="62" t="s">
        <v>44</v>
      </c>
      <c r="B84" s="62"/>
      <c r="C84" s="63">
        <v>45854</v>
      </c>
      <c r="D84" s="62" t="s">
        <v>206</v>
      </c>
      <c r="E84" s="63">
        <v>45854</v>
      </c>
      <c r="F84" s="6" t="s">
        <v>207</v>
      </c>
      <c r="G84" s="6" t="s">
        <v>112</v>
      </c>
      <c r="H84" s="6">
        <v>814145</v>
      </c>
      <c r="I84" s="58">
        <v>65132</v>
      </c>
      <c r="J84" s="57">
        <v>879277</v>
      </c>
      <c r="K84" s="6">
        <v>0</v>
      </c>
      <c r="L84" s="58">
        <v>0</v>
      </c>
      <c r="M84" s="77"/>
      <c r="N84" s="57">
        <v>879277</v>
      </c>
      <c r="O84" s="78">
        <v>879277</v>
      </c>
      <c r="P84" s="79"/>
      <c r="Q84" s="80"/>
      <c r="R84" s="6"/>
      <c r="S84" s="6"/>
      <c r="T84" s="6"/>
      <c r="U84" s="6"/>
      <c r="V84" s="81" t="s">
        <v>1</v>
      </c>
      <c r="W84" s="6" t="s">
        <v>426</v>
      </c>
      <c r="X84" s="6" t="s">
        <v>427</v>
      </c>
    </row>
    <row r="85" spans="1:24" hidden="1">
      <c r="A85" s="62" t="s">
        <v>44</v>
      </c>
      <c r="B85" s="62"/>
      <c r="C85" s="63">
        <v>45857</v>
      </c>
      <c r="D85" s="62" t="s">
        <v>208</v>
      </c>
      <c r="E85" s="63"/>
      <c r="F85" s="6"/>
      <c r="G85" s="6" t="s">
        <v>52</v>
      </c>
      <c r="H85" s="6">
        <v>0</v>
      </c>
      <c r="I85" s="58">
        <v>0</v>
      </c>
      <c r="J85" s="57">
        <v>0</v>
      </c>
      <c r="K85" s="6">
        <v>230947</v>
      </c>
      <c r="L85" s="58">
        <v>0</v>
      </c>
      <c r="M85" s="77"/>
      <c r="N85" s="57">
        <v>0</v>
      </c>
      <c r="O85" s="78">
        <v>-230947</v>
      </c>
      <c r="P85" s="79"/>
      <c r="Q85" s="80"/>
      <c r="R85" s="6"/>
      <c r="S85" s="6"/>
      <c r="T85" s="6"/>
      <c r="U85" s="6"/>
      <c r="V85" s="81" t="s">
        <v>2</v>
      </c>
      <c r="W85" s="6" t="s">
        <v>426</v>
      </c>
      <c r="X85" s="6" t="s">
        <v>427</v>
      </c>
    </row>
    <row r="86" spans="1:24" hidden="1">
      <c r="A86" s="62" t="s">
        <v>44</v>
      </c>
      <c r="B86" s="62"/>
      <c r="C86" s="63">
        <v>45861</v>
      </c>
      <c r="D86" s="62" t="s">
        <v>209</v>
      </c>
      <c r="E86" s="63">
        <v>45861</v>
      </c>
      <c r="F86" s="6" t="s">
        <v>210</v>
      </c>
      <c r="G86" s="6" t="s">
        <v>47</v>
      </c>
      <c r="H86" s="6">
        <v>2519750</v>
      </c>
      <c r="I86" s="58">
        <v>201580</v>
      </c>
      <c r="J86" s="57">
        <v>2721330</v>
      </c>
      <c r="K86" s="6">
        <v>0</v>
      </c>
      <c r="L86" s="58">
        <v>0</v>
      </c>
      <c r="M86" s="77"/>
      <c r="N86" s="57">
        <v>2721330</v>
      </c>
      <c r="O86" s="78">
        <v>2721330</v>
      </c>
      <c r="P86" s="79"/>
      <c r="Q86" s="80"/>
      <c r="R86" s="6"/>
      <c r="S86" s="6"/>
      <c r="T86" s="6"/>
      <c r="U86" s="6"/>
      <c r="V86" s="81" t="s">
        <v>1</v>
      </c>
      <c r="W86" s="6" t="s">
        <v>426</v>
      </c>
      <c r="X86" s="6" t="s">
        <v>427</v>
      </c>
    </row>
    <row r="87" spans="1:24" hidden="1">
      <c r="A87" s="62" t="s">
        <v>44</v>
      </c>
      <c r="B87" s="62"/>
      <c r="C87" s="63">
        <v>45861</v>
      </c>
      <c r="D87" s="62" t="s">
        <v>211</v>
      </c>
      <c r="E87" s="63">
        <v>45861</v>
      </c>
      <c r="F87" s="6" t="s">
        <v>212</v>
      </c>
      <c r="G87" s="6" t="s">
        <v>50</v>
      </c>
      <c r="H87" s="6">
        <v>2134335</v>
      </c>
      <c r="I87" s="58">
        <v>170747</v>
      </c>
      <c r="J87" s="57">
        <v>2305082</v>
      </c>
      <c r="K87" s="6">
        <v>0</v>
      </c>
      <c r="L87" s="58">
        <v>0</v>
      </c>
      <c r="M87" s="77"/>
      <c r="N87" s="57">
        <v>2305082</v>
      </c>
      <c r="O87" s="78">
        <v>2305082</v>
      </c>
      <c r="P87" s="79"/>
      <c r="Q87" s="80"/>
      <c r="R87" s="6"/>
      <c r="S87" s="6"/>
      <c r="T87" s="6"/>
      <c r="U87" s="6"/>
      <c r="V87" s="81" t="s">
        <v>1</v>
      </c>
      <c r="W87" s="6" t="s">
        <v>426</v>
      </c>
      <c r="X87" s="6" t="s">
        <v>427</v>
      </c>
    </row>
    <row r="88" spans="1:24" hidden="1">
      <c r="A88" s="62" t="s">
        <v>44</v>
      </c>
      <c r="B88" s="62"/>
      <c r="C88" s="63">
        <v>45861</v>
      </c>
      <c r="D88" s="62" t="s">
        <v>213</v>
      </c>
      <c r="E88" s="63">
        <v>45861</v>
      </c>
      <c r="F88" s="6" t="s">
        <v>214</v>
      </c>
      <c r="G88" s="6" t="s">
        <v>112</v>
      </c>
      <c r="H88" s="6">
        <v>1027985</v>
      </c>
      <c r="I88" s="58">
        <v>82239</v>
      </c>
      <c r="J88" s="57">
        <v>1110224</v>
      </c>
      <c r="K88" s="6">
        <v>0</v>
      </c>
      <c r="L88" s="58">
        <v>0</v>
      </c>
      <c r="M88" s="77"/>
      <c r="N88" s="57">
        <v>1110224</v>
      </c>
      <c r="O88" s="78">
        <v>1110224</v>
      </c>
      <c r="P88" s="79"/>
      <c r="Q88" s="80"/>
      <c r="R88" s="6"/>
      <c r="S88" s="6"/>
      <c r="T88" s="6"/>
      <c r="U88" s="6"/>
      <c r="V88" s="81" t="s">
        <v>1</v>
      </c>
      <c r="W88" s="6" t="s">
        <v>426</v>
      </c>
      <c r="X88" s="6" t="s">
        <v>427</v>
      </c>
    </row>
    <row r="89" spans="1:24" hidden="1">
      <c r="A89" s="62" t="s">
        <v>44</v>
      </c>
      <c r="B89" s="62"/>
      <c r="C89" s="63">
        <v>45864</v>
      </c>
      <c r="D89" s="62" t="s">
        <v>215</v>
      </c>
      <c r="E89" s="63"/>
      <c r="F89" s="6"/>
      <c r="G89" s="6" t="s">
        <v>68</v>
      </c>
      <c r="H89" s="6">
        <v>0</v>
      </c>
      <c r="I89" s="58">
        <v>0</v>
      </c>
      <c r="J89" s="57">
        <v>0</v>
      </c>
      <c r="K89" s="6">
        <v>205994</v>
      </c>
      <c r="L89" s="58">
        <v>0</v>
      </c>
      <c r="M89" s="77"/>
      <c r="N89" s="57">
        <v>0</v>
      </c>
      <c r="O89" s="78">
        <v>-205994</v>
      </c>
      <c r="P89" s="79"/>
      <c r="Q89" s="80"/>
      <c r="R89" s="6"/>
      <c r="S89" s="6"/>
      <c r="T89" s="6"/>
      <c r="U89" s="6"/>
      <c r="V89" s="81" t="s">
        <v>2</v>
      </c>
      <c r="W89" s="6" t="s">
        <v>426</v>
      </c>
      <c r="X89" s="6" t="s">
        <v>427</v>
      </c>
    </row>
    <row r="90" spans="1:24" hidden="1">
      <c r="A90" s="62" t="s">
        <v>44</v>
      </c>
      <c r="B90" s="62"/>
      <c r="C90" s="63">
        <v>45868</v>
      </c>
      <c r="D90" s="62" t="s">
        <v>216</v>
      </c>
      <c r="E90" s="63"/>
      <c r="F90" s="6"/>
      <c r="G90" s="6" t="s">
        <v>124</v>
      </c>
      <c r="H90" s="6">
        <v>0</v>
      </c>
      <c r="I90" s="58">
        <v>0</v>
      </c>
      <c r="J90" s="57">
        <v>0</v>
      </c>
      <c r="K90" s="6"/>
      <c r="L90" s="58">
        <v>0</v>
      </c>
      <c r="M90" s="6">
        <v>9016316</v>
      </c>
      <c r="N90" s="57">
        <v>0</v>
      </c>
      <c r="O90" s="78">
        <v>-9016316</v>
      </c>
      <c r="P90" s="79"/>
      <c r="Q90" s="80"/>
      <c r="R90" s="6"/>
      <c r="S90" s="6"/>
      <c r="T90" s="6"/>
      <c r="U90" s="6"/>
      <c r="V90" s="81" t="s">
        <v>4</v>
      </c>
      <c r="W90" s="6" t="s">
        <v>426</v>
      </c>
      <c r="X90" s="6" t="s">
        <v>427</v>
      </c>
    </row>
    <row r="91" spans="1:24" hidden="1">
      <c r="A91" s="62" t="s">
        <v>44</v>
      </c>
      <c r="B91" s="62"/>
      <c r="C91" s="63">
        <v>45869</v>
      </c>
      <c r="D91" s="62" t="s">
        <v>217</v>
      </c>
      <c r="E91" s="63"/>
      <c r="F91" s="6"/>
      <c r="G91" s="6" t="s">
        <v>218</v>
      </c>
      <c r="H91" s="6">
        <v>360688</v>
      </c>
      <c r="I91" s="58">
        <v>0</v>
      </c>
      <c r="J91" s="58">
        <v>360688</v>
      </c>
      <c r="K91" s="6">
        <v>0</v>
      </c>
      <c r="L91" s="58">
        <v>0</v>
      </c>
      <c r="M91" s="77"/>
      <c r="N91" s="57">
        <v>360688</v>
      </c>
      <c r="O91" s="78">
        <v>360688</v>
      </c>
      <c r="P91" s="79"/>
      <c r="Q91" s="80"/>
      <c r="R91" s="6"/>
      <c r="S91" s="6"/>
      <c r="T91" s="6"/>
      <c r="U91" s="6"/>
      <c r="V91" s="81" t="s">
        <v>1</v>
      </c>
      <c r="W91" s="6" t="s">
        <v>426</v>
      </c>
      <c r="X91" s="6" t="s">
        <v>427</v>
      </c>
    </row>
    <row r="92" spans="1:24" hidden="1">
      <c r="A92" s="62" t="s">
        <v>44</v>
      </c>
      <c r="B92" s="62"/>
      <c r="C92" s="63">
        <v>45869</v>
      </c>
      <c r="D92" s="62" t="s">
        <v>219</v>
      </c>
      <c r="E92" s="63"/>
      <c r="F92" s="6"/>
      <c r="G92" s="6" t="s">
        <v>220</v>
      </c>
      <c r="H92" s="6">
        <v>441234</v>
      </c>
      <c r="I92" s="58">
        <v>0</v>
      </c>
      <c r="J92" s="58">
        <v>441234</v>
      </c>
      <c r="K92" s="6">
        <v>0</v>
      </c>
      <c r="L92" s="58">
        <v>0</v>
      </c>
      <c r="M92" s="77"/>
      <c r="N92" s="57">
        <v>441234</v>
      </c>
      <c r="O92" s="78">
        <v>441234</v>
      </c>
      <c r="P92" s="79"/>
      <c r="Q92" s="80"/>
      <c r="R92" s="6"/>
      <c r="S92" s="6"/>
      <c r="T92" s="6"/>
      <c r="U92" s="6"/>
      <c r="V92" s="81" t="s">
        <v>1</v>
      </c>
      <c r="W92" s="6" t="s">
        <v>426</v>
      </c>
      <c r="X92" s="6" t="s">
        <v>427</v>
      </c>
    </row>
    <row r="93" spans="1:24" hidden="1">
      <c r="A93" s="62" t="s">
        <v>44</v>
      </c>
      <c r="B93" s="62"/>
      <c r="C93" s="63">
        <v>45870</v>
      </c>
      <c r="D93" s="62" t="s">
        <v>221</v>
      </c>
      <c r="E93" s="63">
        <v>45870</v>
      </c>
      <c r="F93" s="6" t="s">
        <v>222</v>
      </c>
      <c r="G93" s="6" t="s">
        <v>59</v>
      </c>
      <c r="H93" s="6">
        <v>704940</v>
      </c>
      <c r="I93" s="58">
        <v>56395</v>
      </c>
      <c r="J93" s="57">
        <v>761335</v>
      </c>
      <c r="K93" s="6">
        <v>0</v>
      </c>
      <c r="L93" s="58">
        <v>0</v>
      </c>
      <c r="M93" s="77"/>
      <c r="N93" s="57">
        <v>761335</v>
      </c>
      <c r="O93" s="78">
        <v>761335</v>
      </c>
      <c r="P93" s="79"/>
      <c r="Q93" s="80"/>
      <c r="R93" s="6"/>
      <c r="S93" s="6"/>
      <c r="T93" s="6"/>
      <c r="U93" s="6"/>
      <c r="V93" s="81" t="s">
        <v>1</v>
      </c>
      <c r="W93" s="6" t="s">
        <v>428</v>
      </c>
      <c r="X93" s="6" t="s">
        <v>429</v>
      </c>
    </row>
    <row r="94" spans="1:24" hidden="1">
      <c r="A94" s="62" t="s">
        <v>44</v>
      </c>
      <c r="B94" s="62"/>
      <c r="C94" s="63">
        <v>45871</v>
      </c>
      <c r="D94" s="62" t="s">
        <v>223</v>
      </c>
      <c r="E94" s="63"/>
      <c r="F94" s="6"/>
      <c r="G94" s="6" t="s">
        <v>68</v>
      </c>
      <c r="H94" s="6">
        <v>0</v>
      </c>
      <c r="I94" s="58">
        <v>0</v>
      </c>
      <c r="J94" s="57">
        <v>0</v>
      </c>
      <c r="K94" s="6">
        <v>230429</v>
      </c>
      <c r="L94" s="58">
        <v>0</v>
      </c>
      <c r="M94" s="77"/>
      <c r="N94" s="57">
        <v>0</v>
      </c>
      <c r="O94" s="78">
        <v>-230429</v>
      </c>
      <c r="P94" s="79"/>
      <c r="Q94" s="80"/>
      <c r="R94" s="6"/>
      <c r="S94" s="6"/>
      <c r="T94" s="6"/>
      <c r="U94" s="6"/>
      <c r="V94" s="81" t="s">
        <v>2</v>
      </c>
      <c r="W94" s="6" t="s">
        <v>428</v>
      </c>
      <c r="X94" s="6" t="s">
        <v>429</v>
      </c>
    </row>
    <row r="95" spans="1:24" hidden="1">
      <c r="A95" s="62" t="s">
        <v>44</v>
      </c>
      <c r="B95" s="62"/>
      <c r="C95" s="63">
        <v>45875</v>
      </c>
      <c r="D95" s="62" t="s">
        <v>224</v>
      </c>
      <c r="E95" s="63">
        <v>45875</v>
      </c>
      <c r="F95" s="6" t="s">
        <v>225</v>
      </c>
      <c r="G95" s="6" t="s">
        <v>59</v>
      </c>
      <c r="H95" s="6">
        <v>2335620</v>
      </c>
      <c r="I95" s="58">
        <v>186850</v>
      </c>
      <c r="J95" s="57">
        <v>2522470</v>
      </c>
      <c r="K95" s="6">
        <v>0</v>
      </c>
      <c r="L95" s="58">
        <v>0</v>
      </c>
      <c r="M95" s="77"/>
      <c r="N95" s="57">
        <v>2522470</v>
      </c>
      <c r="O95" s="78">
        <v>2522470</v>
      </c>
      <c r="P95" s="79"/>
      <c r="Q95" s="80"/>
      <c r="R95" s="6"/>
      <c r="S95" s="6"/>
      <c r="T95" s="6"/>
      <c r="U95" s="6"/>
      <c r="V95" s="81" t="s">
        <v>1</v>
      </c>
      <c r="W95" s="6" t="s">
        <v>428</v>
      </c>
      <c r="X95" s="6" t="s">
        <v>429</v>
      </c>
    </row>
    <row r="96" spans="1:24" hidden="1">
      <c r="A96" s="62" t="s">
        <v>44</v>
      </c>
      <c r="B96" s="62"/>
      <c r="C96" s="63">
        <v>45875</v>
      </c>
      <c r="D96" s="62" t="s">
        <v>226</v>
      </c>
      <c r="E96" s="63">
        <v>45875</v>
      </c>
      <c r="F96" s="6" t="s">
        <v>227</v>
      </c>
      <c r="G96" s="6" t="s">
        <v>47</v>
      </c>
      <c r="H96" s="6">
        <v>2546453</v>
      </c>
      <c r="I96" s="58">
        <v>203716</v>
      </c>
      <c r="J96" s="57">
        <v>2750169</v>
      </c>
      <c r="K96" s="6">
        <v>0</v>
      </c>
      <c r="L96" s="58">
        <v>0</v>
      </c>
      <c r="M96" s="77"/>
      <c r="N96" s="57">
        <v>2750169</v>
      </c>
      <c r="O96" s="78">
        <v>2750169</v>
      </c>
      <c r="P96" s="79"/>
      <c r="Q96" s="80"/>
      <c r="R96" s="6"/>
      <c r="S96" s="6"/>
      <c r="T96" s="6"/>
      <c r="U96" s="6"/>
      <c r="V96" s="81" t="s">
        <v>1</v>
      </c>
      <c r="W96" s="6" t="s">
        <v>428</v>
      </c>
      <c r="X96" s="6" t="s">
        <v>429</v>
      </c>
    </row>
    <row r="97" spans="1:24" hidden="1">
      <c r="A97" s="62" t="s">
        <v>44</v>
      </c>
      <c r="B97" s="62"/>
      <c r="C97" s="63">
        <v>45875</v>
      </c>
      <c r="D97" s="62" t="s">
        <v>228</v>
      </c>
      <c r="E97" s="63">
        <v>45875</v>
      </c>
      <c r="F97" s="6" t="s">
        <v>229</v>
      </c>
      <c r="G97" s="6" t="s">
        <v>112</v>
      </c>
      <c r="H97" s="6">
        <v>1387415</v>
      </c>
      <c r="I97" s="58">
        <v>110993</v>
      </c>
      <c r="J97" s="57">
        <v>1498408</v>
      </c>
      <c r="K97" s="6">
        <v>0</v>
      </c>
      <c r="L97" s="58">
        <v>0</v>
      </c>
      <c r="M97" s="77"/>
      <c r="N97" s="57">
        <v>1498408</v>
      </c>
      <c r="O97" s="78">
        <v>1498408</v>
      </c>
      <c r="P97" s="79"/>
      <c r="Q97" s="80"/>
      <c r="R97" s="6"/>
      <c r="S97" s="6"/>
      <c r="T97" s="6"/>
      <c r="U97" s="6"/>
      <c r="V97" s="81" t="s">
        <v>1</v>
      </c>
      <c r="W97" s="6" t="s">
        <v>428</v>
      </c>
      <c r="X97" s="6" t="s">
        <v>429</v>
      </c>
    </row>
    <row r="98" spans="1:24" hidden="1">
      <c r="A98" s="62" t="s">
        <v>44</v>
      </c>
      <c r="B98" s="62"/>
      <c r="C98" s="63">
        <v>45883</v>
      </c>
      <c r="D98" s="62" t="s">
        <v>230</v>
      </c>
      <c r="E98" s="63"/>
      <c r="F98" s="6"/>
      <c r="G98" s="6" t="s">
        <v>52</v>
      </c>
      <c r="H98" s="6">
        <v>0</v>
      </c>
      <c r="I98" s="58">
        <v>0</v>
      </c>
      <c r="J98" s="57">
        <v>0</v>
      </c>
      <c r="K98" s="6">
        <v>651491</v>
      </c>
      <c r="L98" s="58">
        <v>0</v>
      </c>
      <c r="M98" s="77"/>
      <c r="N98" s="57">
        <v>0</v>
      </c>
      <c r="O98" s="78">
        <v>-651491</v>
      </c>
      <c r="P98" s="79"/>
      <c r="Q98" s="80"/>
      <c r="R98" s="6"/>
      <c r="S98" s="6"/>
      <c r="T98" s="6"/>
      <c r="U98" s="6"/>
      <c r="V98" s="81" t="s">
        <v>2</v>
      </c>
      <c r="W98" s="6" t="s">
        <v>428</v>
      </c>
      <c r="X98" s="6" t="s">
        <v>429</v>
      </c>
    </row>
    <row r="99" spans="1:24" hidden="1">
      <c r="A99" s="62" t="s">
        <v>44</v>
      </c>
      <c r="B99" s="62"/>
      <c r="C99" s="63">
        <v>45889</v>
      </c>
      <c r="D99" s="62" t="s">
        <v>231</v>
      </c>
      <c r="E99" s="63"/>
      <c r="F99" s="6"/>
      <c r="G99" s="6" t="s">
        <v>232</v>
      </c>
      <c r="H99" s="6">
        <v>0</v>
      </c>
      <c r="I99" s="58">
        <v>0</v>
      </c>
      <c r="J99" s="57">
        <v>0</v>
      </c>
      <c r="K99" s="6"/>
      <c r="L99" s="58">
        <v>0</v>
      </c>
      <c r="M99" s="6">
        <v>13627933</v>
      </c>
      <c r="N99" s="57">
        <v>0</v>
      </c>
      <c r="O99" s="78">
        <v>-13627933</v>
      </c>
      <c r="P99" s="79"/>
      <c r="Q99" s="80"/>
      <c r="R99" s="6"/>
      <c r="S99" s="6"/>
      <c r="T99" s="6"/>
      <c r="U99" s="6"/>
      <c r="V99" s="81" t="s">
        <v>4</v>
      </c>
      <c r="W99" s="6" t="s">
        <v>428</v>
      </c>
      <c r="X99" s="6" t="s">
        <v>429</v>
      </c>
    </row>
    <row r="100" spans="1:24" hidden="1">
      <c r="A100" s="62" t="s">
        <v>44</v>
      </c>
      <c r="B100" s="62"/>
      <c r="C100" s="63">
        <v>45889</v>
      </c>
      <c r="D100" s="62" t="s">
        <v>233</v>
      </c>
      <c r="E100" s="63">
        <v>45889</v>
      </c>
      <c r="F100" s="6" t="s">
        <v>234</v>
      </c>
      <c r="G100" s="6" t="s">
        <v>50</v>
      </c>
      <c r="H100" s="6">
        <v>787110</v>
      </c>
      <c r="I100" s="58">
        <v>62969</v>
      </c>
      <c r="J100" s="57">
        <v>850079</v>
      </c>
      <c r="K100" s="6">
        <v>0</v>
      </c>
      <c r="L100" s="58">
        <v>0</v>
      </c>
      <c r="M100" s="77"/>
      <c r="N100" s="57">
        <v>850079</v>
      </c>
      <c r="O100" s="78">
        <v>850079</v>
      </c>
      <c r="P100" s="79"/>
      <c r="Q100" s="80"/>
      <c r="R100" s="6"/>
      <c r="S100" s="6"/>
      <c r="T100" s="6"/>
      <c r="U100" s="6"/>
      <c r="V100" s="81" t="s">
        <v>1</v>
      </c>
      <c r="W100" s="6" t="s">
        <v>428</v>
      </c>
      <c r="X100" s="6" t="s">
        <v>429</v>
      </c>
    </row>
    <row r="101" spans="1:24" hidden="1">
      <c r="A101" s="62" t="s">
        <v>44</v>
      </c>
      <c r="B101" s="62"/>
      <c r="C101" s="63">
        <v>45898</v>
      </c>
      <c r="D101" s="62" t="s">
        <v>235</v>
      </c>
      <c r="E101" s="63">
        <v>45898</v>
      </c>
      <c r="F101" s="6" t="s">
        <v>236</v>
      </c>
      <c r="G101" s="6" t="s">
        <v>47</v>
      </c>
      <c r="H101" s="6">
        <v>1284105</v>
      </c>
      <c r="I101" s="58">
        <v>102728</v>
      </c>
      <c r="J101" s="57">
        <v>1386833</v>
      </c>
      <c r="K101" s="6">
        <v>0</v>
      </c>
      <c r="L101" s="58">
        <v>0</v>
      </c>
      <c r="M101" s="77"/>
      <c r="N101" s="57">
        <v>1386833</v>
      </c>
      <c r="O101" s="78">
        <v>1386833</v>
      </c>
      <c r="P101" s="79"/>
      <c r="Q101" s="80"/>
      <c r="R101" s="6"/>
      <c r="S101" s="6"/>
      <c r="T101" s="6"/>
      <c r="U101" s="6"/>
      <c r="V101" s="81" t="s">
        <v>1</v>
      </c>
      <c r="W101" s="6" t="s">
        <v>428</v>
      </c>
      <c r="X101" s="6" t="s">
        <v>429</v>
      </c>
    </row>
    <row r="102" spans="1:24" hidden="1">
      <c r="A102" s="62" t="s">
        <v>44</v>
      </c>
      <c r="B102" s="62"/>
      <c r="C102" s="63">
        <v>45898</v>
      </c>
      <c r="D102" s="62" t="s">
        <v>237</v>
      </c>
      <c r="E102" s="63">
        <v>45898</v>
      </c>
      <c r="F102" s="6" t="s">
        <v>238</v>
      </c>
      <c r="G102" s="6" t="s">
        <v>112</v>
      </c>
      <c r="H102" s="6">
        <v>1380455</v>
      </c>
      <c r="I102" s="58">
        <v>110436</v>
      </c>
      <c r="J102" s="57">
        <v>1490891</v>
      </c>
      <c r="K102" s="6">
        <v>0</v>
      </c>
      <c r="L102" s="58">
        <v>0</v>
      </c>
      <c r="M102" s="77"/>
      <c r="N102" s="57">
        <v>1490891</v>
      </c>
      <c r="O102" s="78">
        <v>1490891</v>
      </c>
      <c r="P102" s="79"/>
      <c r="Q102" s="80"/>
      <c r="R102" s="6"/>
      <c r="S102" s="6"/>
      <c r="T102" s="6"/>
      <c r="U102" s="6"/>
      <c r="V102" s="81" t="s">
        <v>1</v>
      </c>
      <c r="W102" s="6" t="s">
        <v>428</v>
      </c>
      <c r="X102" s="6" t="s">
        <v>429</v>
      </c>
    </row>
    <row r="103" spans="1:24" hidden="1">
      <c r="A103" s="62" t="s">
        <v>44</v>
      </c>
      <c r="B103" s="62"/>
      <c r="C103" s="63">
        <v>45900</v>
      </c>
      <c r="D103" s="62" t="s">
        <v>239</v>
      </c>
      <c r="E103" s="63"/>
      <c r="F103" s="6"/>
      <c r="G103" s="6" t="s">
        <v>240</v>
      </c>
      <c r="H103" s="6">
        <v>0</v>
      </c>
      <c r="I103" s="58">
        <v>0</v>
      </c>
      <c r="J103" s="57">
        <v>0</v>
      </c>
      <c r="K103" s="6"/>
      <c r="L103" s="58">
        <v>207571</v>
      </c>
      <c r="M103" s="77"/>
      <c r="N103" s="57"/>
      <c r="O103" s="78">
        <v>-207571</v>
      </c>
      <c r="P103" s="79"/>
      <c r="Q103" s="80"/>
      <c r="R103" s="6"/>
      <c r="S103" s="6"/>
      <c r="T103" s="6"/>
      <c r="U103" s="6"/>
      <c r="V103" s="81" t="s">
        <v>430</v>
      </c>
      <c r="W103" s="6" t="s">
        <v>428</v>
      </c>
      <c r="X103" s="6" t="s">
        <v>429</v>
      </c>
    </row>
    <row r="104" spans="1:24" hidden="1">
      <c r="A104" s="64" t="s">
        <v>44</v>
      </c>
      <c r="B104" s="64"/>
      <c r="C104" s="65">
        <v>45903</v>
      </c>
      <c r="D104" s="64" t="s">
        <v>241</v>
      </c>
      <c r="E104" s="65">
        <v>45903</v>
      </c>
      <c r="F104" s="66" t="s">
        <v>242</v>
      </c>
      <c r="G104" s="67" t="s">
        <v>59</v>
      </c>
      <c r="H104" s="67">
        <v>1729728</v>
      </c>
      <c r="I104" s="82">
        <v>138378</v>
      </c>
      <c r="J104" s="83">
        <v>1868106</v>
      </c>
      <c r="K104" s="67">
        <v>0</v>
      </c>
      <c r="L104" s="82">
        <v>0</v>
      </c>
      <c r="M104" s="84"/>
      <c r="N104" s="83">
        <v>1868106</v>
      </c>
      <c r="O104" s="85">
        <v>1868106</v>
      </c>
      <c r="P104" s="86"/>
      <c r="Q104" s="87"/>
      <c r="R104" s="66"/>
      <c r="S104" s="66"/>
      <c r="T104" s="66"/>
      <c r="U104" s="66"/>
      <c r="V104" s="88" t="s">
        <v>1</v>
      </c>
      <c r="W104" s="66" t="s">
        <v>431</v>
      </c>
      <c r="X104" s="66" t="s">
        <v>432</v>
      </c>
    </row>
    <row r="105" spans="1:24" hidden="1">
      <c r="A105" s="64" t="s">
        <v>44</v>
      </c>
      <c r="B105" s="64"/>
      <c r="C105" s="65">
        <v>45905</v>
      </c>
      <c r="D105" s="64" t="s">
        <v>243</v>
      </c>
      <c r="E105" s="65"/>
      <c r="F105" s="66"/>
      <c r="G105" s="66" t="s">
        <v>244</v>
      </c>
      <c r="H105" s="66">
        <v>0</v>
      </c>
      <c r="I105" s="82">
        <v>0</v>
      </c>
      <c r="J105" s="83">
        <v>0</v>
      </c>
      <c r="K105" s="66">
        <v>202966</v>
      </c>
      <c r="L105" s="82">
        <v>0</v>
      </c>
      <c r="M105" s="89"/>
      <c r="N105" s="83">
        <v>0</v>
      </c>
      <c r="O105" s="85">
        <v>-202966</v>
      </c>
      <c r="P105" s="86"/>
      <c r="Q105" s="87"/>
      <c r="R105" s="66"/>
      <c r="S105" s="66"/>
      <c r="T105" s="66"/>
      <c r="U105" s="66"/>
      <c r="V105" s="88" t="s">
        <v>2</v>
      </c>
      <c r="W105" s="66" t="s">
        <v>431</v>
      </c>
      <c r="X105" s="66" t="s">
        <v>432</v>
      </c>
    </row>
    <row r="106" spans="1:24" hidden="1">
      <c r="A106" s="64" t="s">
        <v>44</v>
      </c>
      <c r="B106" s="64"/>
      <c r="C106" s="65">
        <v>45905</v>
      </c>
      <c r="D106" s="64" t="s">
        <v>245</v>
      </c>
      <c r="E106" s="65"/>
      <c r="F106" s="66"/>
      <c r="G106" s="66" t="s">
        <v>246</v>
      </c>
      <c r="H106" s="66">
        <v>0</v>
      </c>
      <c r="I106" s="82">
        <v>0</v>
      </c>
      <c r="J106" s="83">
        <v>0</v>
      </c>
      <c r="K106" s="66">
        <v>620610</v>
      </c>
      <c r="L106" s="82">
        <v>0</v>
      </c>
      <c r="M106" s="89"/>
      <c r="N106" s="83">
        <v>0</v>
      </c>
      <c r="O106" s="85">
        <v>-620610</v>
      </c>
      <c r="P106" s="86"/>
      <c r="Q106" s="87"/>
      <c r="R106" s="66"/>
      <c r="S106" s="66"/>
      <c r="T106" s="66"/>
      <c r="U106" s="66"/>
      <c r="V106" s="88" t="s">
        <v>2</v>
      </c>
      <c r="W106" s="66" t="s">
        <v>431</v>
      </c>
      <c r="X106" s="66" t="s">
        <v>432</v>
      </c>
    </row>
    <row r="107" spans="1:24" hidden="1">
      <c r="A107" s="64" t="s">
        <v>44</v>
      </c>
      <c r="B107" s="64"/>
      <c r="C107" s="65">
        <v>45905</v>
      </c>
      <c r="D107" s="64" t="s">
        <v>247</v>
      </c>
      <c r="E107" s="65"/>
      <c r="F107" s="66"/>
      <c r="G107" s="66" t="s">
        <v>248</v>
      </c>
      <c r="H107" s="66">
        <v>0</v>
      </c>
      <c r="I107" s="82">
        <v>0</v>
      </c>
      <c r="J107" s="83">
        <v>0</v>
      </c>
      <c r="K107" s="66">
        <v>261407</v>
      </c>
      <c r="L107" s="82">
        <v>0</v>
      </c>
      <c r="M107" s="89"/>
      <c r="N107" s="83">
        <v>0</v>
      </c>
      <c r="O107" s="85">
        <v>-261407</v>
      </c>
      <c r="P107" s="86"/>
      <c r="Q107" s="87"/>
      <c r="R107" s="66"/>
      <c r="S107" s="66"/>
      <c r="T107" s="66"/>
      <c r="U107" s="66"/>
      <c r="V107" s="88" t="s">
        <v>2</v>
      </c>
      <c r="W107" s="66" t="s">
        <v>431</v>
      </c>
      <c r="X107" s="66" t="s">
        <v>432</v>
      </c>
    </row>
    <row r="108" spans="1:24" hidden="1">
      <c r="A108" s="64" t="s">
        <v>44</v>
      </c>
      <c r="B108" s="64"/>
      <c r="C108" s="65">
        <v>45906</v>
      </c>
      <c r="D108" s="64" t="s">
        <v>249</v>
      </c>
      <c r="E108" s="65"/>
      <c r="F108" s="66"/>
      <c r="G108" s="66" t="s">
        <v>250</v>
      </c>
      <c r="H108" s="66">
        <v>0</v>
      </c>
      <c r="I108" s="82">
        <v>0</v>
      </c>
      <c r="J108" s="83">
        <v>0</v>
      </c>
      <c r="K108" s="66">
        <v>291286</v>
      </c>
      <c r="L108" s="82">
        <v>0</v>
      </c>
      <c r="M108" s="89"/>
      <c r="N108" s="83">
        <v>0</v>
      </c>
      <c r="O108" s="85">
        <v>-291286</v>
      </c>
      <c r="P108" s="86"/>
      <c r="Q108" s="87"/>
      <c r="R108" s="66"/>
      <c r="S108" s="66"/>
      <c r="T108" s="66"/>
      <c r="U108" s="66"/>
      <c r="V108" s="88" t="s">
        <v>2</v>
      </c>
      <c r="W108" s="66" t="s">
        <v>431</v>
      </c>
      <c r="X108" s="66" t="s">
        <v>432</v>
      </c>
    </row>
    <row r="109" spans="1:24" hidden="1">
      <c r="A109" s="64" t="s">
        <v>44</v>
      </c>
      <c r="B109" s="64"/>
      <c r="C109" s="65">
        <v>45909</v>
      </c>
      <c r="D109" s="64" t="s">
        <v>251</v>
      </c>
      <c r="E109" s="65">
        <v>45909</v>
      </c>
      <c r="F109" s="66" t="s">
        <v>252</v>
      </c>
      <c r="G109" s="67" t="s">
        <v>47</v>
      </c>
      <c r="H109" s="67">
        <v>1959745</v>
      </c>
      <c r="I109" s="82">
        <v>156780</v>
      </c>
      <c r="J109" s="83">
        <v>2116525</v>
      </c>
      <c r="K109" s="67">
        <v>0</v>
      </c>
      <c r="L109" s="82">
        <v>0</v>
      </c>
      <c r="M109" s="84"/>
      <c r="N109" s="83">
        <v>2116525</v>
      </c>
      <c r="O109" s="85">
        <v>2116525</v>
      </c>
      <c r="P109" s="86"/>
      <c r="Q109" s="87"/>
      <c r="R109" s="66"/>
      <c r="S109" s="66"/>
      <c r="T109" s="66"/>
      <c r="U109" s="66"/>
      <c r="V109" s="88" t="s">
        <v>1</v>
      </c>
      <c r="W109" s="66" t="s">
        <v>431</v>
      </c>
      <c r="X109" s="66" t="s">
        <v>432</v>
      </c>
    </row>
    <row r="110" spans="1:24" hidden="1">
      <c r="A110" s="64" t="s">
        <v>44</v>
      </c>
      <c r="B110" s="64"/>
      <c r="C110" s="65">
        <v>45909</v>
      </c>
      <c r="D110" s="64" t="s">
        <v>253</v>
      </c>
      <c r="E110" s="65">
        <v>45909</v>
      </c>
      <c r="F110" s="66" t="s">
        <v>254</v>
      </c>
      <c r="G110" s="67" t="s">
        <v>50</v>
      </c>
      <c r="H110" s="67">
        <v>1379847</v>
      </c>
      <c r="I110" s="82">
        <v>110388</v>
      </c>
      <c r="J110" s="83">
        <v>1490235</v>
      </c>
      <c r="K110" s="67">
        <v>0</v>
      </c>
      <c r="L110" s="82">
        <v>0</v>
      </c>
      <c r="M110" s="84"/>
      <c r="N110" s="83">
        <v>1490235</v>
      </c>
      <c r="O110" s="85">
        <v>1490235</v>
      </c>
      <c r="P110" s="86"/>
      <c r="Q110" s="87"/>
      <c r="R110" s="66"/>
      <c r="S110" s="66"/>
      <c r="T110" s="66"/>
      <c r="U110" s="66"/>
      <c r="V110" s="88" t="s">
        <v>1</v>
      </c>
      <c r="W110" s="66" t="s">
        <v>431</v>
      </c>
      <c r="X110" s="66" t="s">
        <v>432</v>
      </c>
    </row>
    <row r="111" spans="1:24" hidden="1">
      <c r="A111" s="64" t="s">
        <v>44</v>
      </c>
      <c r="B111" s="64"/>
      <c r="C111" s="65">
        <v>45909</v>
      </c>
      <c r="D111" s="64" t="s">
        <v>255</v>
      </c>
      <c r="E111" s="65">
        <v>45909</v>
      </c>
      <c r="F111" s="66" t="s">
        <v>256</v>
      </c>
      <c r="G111" s="67" t="s">
        <v>112</v>
      </c>
      <c r="H111" s="67">
        <v>1442303</v>
      </c>
      <c r="I111" s="82">
        <v>115384</v>
      </c>
      <c r="J111" s="83">
        <v>1557687</v>
      </c>
      <c r="K111" s="67">
        <v>0</v>
      </c>
      <c r="L111" s="82">
        <v>0</v>
      </c>
      <c r="M111" s="84"/>
      <c r="N111" s="83">
        <v>1557687</v>
      </c>
      <c r="O111" s="85">
        <v>1557687</v>
      </c>
      <c r="P111" s="86"/>
      <c r="Q111" s="87"/>
      <c r="R111" s="66"/>
      <c r="S111" s="66"/>
      <c r="T111" s="66"/>
      <c r="U111" s="66"/>
      <c r="V111" s="88" t="s">
        <v>1</v>
      </c>
      <c r="W111" s="66" t="s">
        <v>431</v>
      </c>
      <c r="X111" s="66" t="s">
        <v>432</v>
      </c>
    </row>
    <row r="112" spans="1:24" hidden="1">
      <c r="A112" s="64" t="s">
        <v>44</v>
      </c>
      <c r="B112" s="64"/>
      <c r="C112" s="65">
        <v>45916</v>
      </c>
      <c r="D112" s="64" t="s">
        <v>257</v>
      </c>
      <c r="E112" s="65">
        <v>45916</v>
      </c>
      <c r="F112" s="66" t="s">
        <v>258</v>
      </c>
      <c r="G112" s="67" t="s">
        <v>47</v>
      </c>
      <c r="H112" s="67">
        <v>704940</v>
      </c>
      <c r="I112" s="82">
        <v>56395</v>
      </c>
      <c r="J112" s="83">
        <v>761335</v>
      </c>
      <c r="K112" s="67">
        <v>0</v>
      </c>
      <c r="L112" s="82">
        <v>0</v>
      </c>
      <c r="M112" s="84"/>
      <c r="N112" s="83">
        <v>761335</v>
      </c>
      <c r="O112" s="85">
        <v>761335</v>
      </c>
      <c r="P112" s="86"/>
      <c r="Q112" s="87"/>
      <c r="R112" s="66"/>
      <c r="S112" s="66"/>
      <c r="T112" s="66"/>
      <c r="U112" s="66"/>
      <c r="V112" s="88" t="s">
        <v>1</v>
      </c>
      <c r="W112" s="66" t="s">
        <v>431</v>
      </c>
      <c r="X112" s="66" t="s">
        <v>432</v>
      </c>
    </row>
    <row r="113" spans="1:24" hidden="1">
      <c r="A113" s="64" t="s">
        <v>44</v>
      </c>
      <c r="B113" s="64"/>
      <c r="C113" s="65">
        <v>45916</v>
      </c>
      <c r="D113" s="64" t="s">
        <v>259</v>
      </c>
      <c r="E113" s="65">
        <v>45916</v>
      </c>
      <c r="F113" s="66" t="s">
        <v>260</v>
      </c>
      <c r="G113" s="67" t="s">
        <v>50</v>
      </c>
      <c r="H113" s="67">
        <v>566310</v>
      </c>
      <c r="I113" s="82">
        <v>45305</v>
      </c>
      <c r="J113" s="83">
        <v>611615</v>
      </c>
      <c r="K113" s="67">
        <v>0</v>
      </c>
      <c r="L113" s="82">
        <v>0</v>
      </c>
      <c r="M113" s="84"/>
      <c r="N113" s="83">
        <v>611615</v>
      </c>
      <c r="O113" s="85">
        <v>611615</v>
      </c>
      <c r="P113" s="86"/>
      <c r="Q113" s="87"/>
      <c r="R113" s="66"/>
      <c r="S113" s="66"/>
      <c r="T113" s="66"/>
      <c r="U113" s="66"/>
      <c r="V113" s="88" t="s">
        <v>1</v>
      </c>
      <c r="W113" s="66" t="s">
        <v>431</v>
      </c>
      <c r="X113" s="66" t="s">
        <v>432</v>
      </c>
    </row>
    <row r="114" spans="1:24" hidden="1">
      <c r="A114" s="64" t="s">
        <v>44</v>
      </c>
      <c r="B114" s="64"/>
      <c r="C114" s="65">
        <v>45916</v>
      </c>
      <c r="D114" s="64" t="s">
        <v>261</v>
      </c>
      <c r="E114" s="65">
        <v>45916</v>
      </c>
      <c r="F114" s="66" t="s">
        <v>262</v>
      </c>
      <c r="G114" s="67" t="s">
        <v>59</v>
      </c>
      <c r="H114" s="67">
        <v>1818309</v>
      </c>
      <c r="I114" s="82">
        <v>145465</v>
      </c>
      <c r="J114" s="83">
        <v>1963774</v>
      </c>
      <c r="K114" s="67">
        <v>0</v>
      </c>
      <c r="L114" s="82">
        <v>0</v>
      </c>
      <c r="M114" s="84"/>
      <c r="N114" s="83">
        <v>1963774</v>
      </c>
      <c r="O114" s="85">
        <v>1963774</v>
      </c>
      <c r="P114" s="86"/>
      <c r="Q114" s="87"/>
      <c r="R114" s="66"/>
      <c r="S114" s="66"/>
      <c r="T114" s="66"/>
      <c r="U114" s="66"/>
      <c r="V114" s="88" t="s">
        <v>1</v>
      </c>
      <c r="W114" s="66" t="s">
        <v>431</v>
      </c>
      <c r="X114" s="66" t="s">
        <v>432</v>
      </c>
    </row>
    <row r="115" spans="1:24" hidden="1">
      <c r="A115" s="64" t="s">
        <v>44</v>
      </c>
      <c r="B115" s="64"/>
      <c r="C115" s="65">
        <v>45916</v>
      </c>
      <c r="D115" s="64" t="s">
        <v>263</v>
      </c>
      <c r="E115" s="65">
        <v>45916</v>
      </c>
      <c r="F115" s="66" t="s">
        <v>264</v>
      </c>
      <c r="G115" s="67" t="s">
        <v>112</v>
      </c>
      <c r="H115" s="67">
        <v>540648</v>
      </c>
      <c r="I115" s="82">
        <v>43252</v>
      </c>
      <c r="J115" s="83">
        <v>583900</v>
      </c>
      <c r="K115" s="67">
        <v>0</v>
      </c>
      <c r="L115" s="82">
        <v>0</v>
      </c>
      <c r="M115" s="84"/>
      <c r="N115" s="83">
        <v>583900</v>
      </c>
      <c r="O115" s="85">
        <v>583900</v>
      </c>
      <c r="P115" s="86"/>
      <c r="Q115" s="87"/>
      <c r="R115" s="66"/>
      <c r="S115" s="66"/>
      <c r="T115" s="66"/>
      <c r="U115" s="66"/>
      <c r="V115" s="88" t="s">
        <v>1</v>
      </c>
      <c r="W115" s="66" t="s">
        <v>431</v>
      </c>
      <c r="X115" s="66" t="s">
        <v>432</v>
      </c>
    </row>
    <row r="116" spans="1:24" hidden="1">
      <c r="A116" s="64" t="s">
        <v>44</v>
      </c>
      <c r="B116" s="64"/>
      <c r="C116" s="65">
        <v>45916</v>
      </c>
      <c r="D116" s="64" t="s">
        <v>265</v>
      </c>
      <c r="E116" s="65">
        <v>45916</v>
      </c>
      <c r="F116" s="66" t="s">
        <v>266</v>
      </c>
      <c r="G116" s="67" t="s">
        <v>164</v>
      </c>
      <c r="H116" s="67">
        <v>893118</v>
      </c>
      <c r="I116" s="82">
        <v>71449</v>
      </c>
      <c r="J116" s="83">
        <v>964567</v>
      </c>
      <c r="K116" s="67">
        <v>0</v>
      </c>
      <c r="L116" s="82">
        <v>0</v>
      </c>
      <c r="M116" s="84"/>
      <c r="N116" s="83">
        <v>964567</v>
      </c>
      <c r="O116" s="85">
        <v>964567</v>
      </c>
      <c r="P116" s="86"/>
      <c r="Q116" s="87"/>
      <c r="R116" s="66"/>
      <c r="S116" s="66"/>
      <c r="T116" s="66"/>
      <c r="U116" s="66"/>
      <c r="V116" s="88" t="s">
        <v>1</v>
      </c>
      <c r="W116" s="66" t="s">
        <v>431</v>
      </c>
      <c r="X116" s="66" t="s">
        <v>432</v>
      </c>
    </row>
    <row r="117" spans="1:24" hidden="1">
      <c r="A117" s="64" t="s">
        <v>44</v>
      </c>
      <c r="B117" s="64"/>
      <c r="C117" s="65">
        <v>45916</v>
      </c>
      <c r="D117" s="64" t="s">
        <v>267</v>
      </c>
      <c r="E117" s="65"/>
      <c r="F117" s="66"/>
      <c r="G117" s="66" t="s">
        <v>268</v>
      </c>
      <c r="H117" s="66">
        <v>0</v>
      </c>
      <c r="I117" s="82">
        <v>0</v>
      </c>
      <c r="J117" s="83">
        <v>0</v>
      </c>
      <c r="K117" s="66">
        <v>192905</v>
      </c>
      <c r="L117" s="82">
        <v>0</v>
      </c>
      <c r="M117" s="89"/>
      <c r="N117" s="83">
        <v>0</v>
      </c>
      <c r="O117" s="85">
        <v>-192905</v>
      </c>
      <c r="P117" s="86"/>
      <c r="Q117" s="87"/>
      <c r="R117" s="66"/>
      <c r="S117" s="66"/>
      <c r="T117" s="66"/>
      <c r="U117" s="66"/>
      <c r="V117" s="88" t="s">
        <v>2</v>
      </c>
      <c r="W117" s="66" t="s">
        <v>431</v>
      </c>
      <c r="X117" s="66" t="s">
        <v>432</v>
      </c>
    </row>
    <row r="118" spans="1:24" hidden="1">
      <c r="A118" s="64" t="s">
        <v>44</v>
      </c>
      <c r="B118" s="64"/>
      <c r="C118" s="65">
        <v>45918</v>
      </c>
      <c r="D118" s="64" t="s">
        <v>269</v>
      </c>
      <c r="E118" s="65"/>
      <c r="F118" s="66"/>
      <c r="G118" s="66" t="s">
        <v>270</v>
      </c>
      <c r="H118" s="66">
        <v>0</v>
      </c>
      <c r="I118" s="82">
        <v>0</v>
      </c>
      <c r="J118" s="83">
        <v>0</v>
      </c>
      <c r="K118" s="66">
        <v>234392</v>
      </c>
      <c r="L118" s="82">
        <v>0</v>
      </c>
      <c r="M118" s="89"/>
      <c r="N118" s="83">
        <v>0</v>
      </c>
      <c r="O118" s="85">
        <v>-234392</v>
      </c>
      <c r="P118" s="86"/>
      <c r="Q118" s="87"/>
      <c r="R118" s="66"/>
      <c r="S118" s="66"/>
      <c r="T118" s="66"/>
      <c r="U118" s="66"/>
      <c r="V118" s="88" t="s">
        <v>2</v>
      </c>
      <c r="W118" s="66" t="s">
        <v>431</v>
      </c>
      <c r="X118" s="66" t="s">
        <v>432</v>
      </c>
    </row>
    <row r="119" spans="1:24" hidden="1">
      <c r="A119" s="64" t="s">
        <v>44</v>
      </c>
      <c r="B119" s="64"/>
      <c r="C119" s="65">
        <v>45924</v>
      </c>
      <c r="D119" s="64" t="s">
        <v>271</v>
      </c>
      <c r="E119" s="65">
        <v>45924</v>
      </c>
      <c r="F119" s="66" t="s">
        <v>272</v>
      </c>
      <c r="G119" s="67" t="s">
        <v>59</v>
      </c>
      <c r="H119" s="67">
        <v>704940</v>
      </c>
      <c r="I119" s="82">
        <v>56395</v>
      </c>
      <c r="J119" s="83">
        <v>761335</v>
      </c>
      <c r="K119" s="67">
        <v>0</v>
      </c>
      <c r="L119" s="82">
        <v>0</v>
      </c>
      <c r="M119" s="84"/>
      <c r="N119" s="83">
        <v>761335</v>
      </c>
      <c r="O119" s="85">
        <v>761335</v>
      </c>
      <c r="P119" s="86"/>
      <c r="Q119" s="87"/>
      <c r="R119" s="66"/>
      <c r="S119" s="66"/>
      <c r="T119" s="66"/>
      <c r="U119" s="66"/>
      <c r="V119" s="88" t="s">
        <v>1</v>
      </c>
      <c r="W119" s="66" t="s">
        <v>431</v>
      </c>
      <c r="X119" s="66" t="s">
        <v>432</v>
      </c>
    </row>
    <row r="120" spans="1:24" hidden="1">
      <c r="A120" s="64" t="s">
        <v>44</v>
      </c>
      <c r="B120" s="64"/>
      <c r="C120" s="65">
        <v>45924</v>
      </c>
      <c r="D120" s="64" t="s">
        <v>273</v>
      </c>
      <c r="E120" s="65">
        <v>45924</v>
      </c>
      <c r="F120" s="66" t="s">
        <v>274</v>
      </c>
      <c r="G120" s="67" t="s">
        <v>47</v>
      </c>
      <c r="H120" s="67">
        <v>619330</v>
      </c>
      <c r="I120" s="82">
        <v>49546</v>
      </c>
      <c r="J120" s="83">
        <v>668876</v>
      </c>
      <c r="K120" s="67">
        <v>0</v>
      </c>
      <c r="L120" s="82">
        <v>0</v>
      </c>
      <c r="M120" s="84"/>
      <c r="N120" s="83">
        <v>668876</v>
      </c>
      <c r="O120" s="85">
        <v>668876</v>
      </c>
      <c r="P120" s="86"/>
      <c r="Q120" s="87"/>
      <c r="R120" s="66"/>
      <c r="S120" s="66"/>
      <c r="T120" s="66"/>
      <c r="U120" s="66"/>
      <c r="V120" s="88" t="s">
        <v>1</v>
      </c>
      <c r="W120" s="66" t="s">
        <v>431</v>
      </c>
      <c r="X120" s="66" t="s">
        <v>432</v>
      </c>
    </row>
    <row r="121" spans="1:24" hidden="1">
      <c r="A121" s="64" t="s">
        <v>44</v>
      </c>
      <c r="B121" s="64"/>
      <c r="C121" s="65">
        <v>45924</v>
      </c>
      <c r="D121" s="64" t="s">
        <v>275</v>
      </c>
      <c r="E121" s="65">
        <v>45924</v>
      </c>
      <c r="F121" s="66" t="s">
        <v>276</v>
      </c>
      <c r="G121" s="67" t="s">
        <v>50</v>
      </c>
      <c r="H121" s="67">
        <v>355792</v>
      </c>
      <c r="I121" s="82">
        <v>28463</v>
      </c>
      <c r="J121" s="83">
        <v>384255</v>
      </c>
      <c r="K121" s="67">
        <v>0</v>
      </c>
      <c r="L121" s="82">
        <v>0</v>
      </c>
      <c r="M121" s="84"/>
      <c r="N121" s="83">
        <v>384255</v>
      </c>
      <c r="O121" s="85">
        <v>384255</v>
      </c>
      <c r="P121" s="86"/>
      <c r="Q121" s="87"/>
      <c r="R121" s="66"/>
      <c r="S121" s="66"/>
      <c r="T121" s="66"/>
      <c r="U121" s="66"/>
      <c r="V121" s="88" t="s">
        <v>1</v>
      </c>
      <c r="W121" s="66" t="s">
        <v>431</v>
      </c>
      <c r="X121" s="66" t="s">
        <v>432</v>
      </c>
    </row>
    <row r="122" spans="1:24" hidden="1">
      <c r="A122" s="64" t="s">
        <v>44</v>
      </c>
      <c r="B122" s="64"/>
      <c r="C122" s="65">
        <v>45926</v>
      </c>
      <c r="D122" s="64" t="s">
        <v>277</v>
      </c>
      <c r="E122" s="65">
        <v>45926</v>
      </c>
      <c r="F122" s="66"/>
      <c r="G122" s="66" t="s">
        <v>232</v>
      </c>
      <c r="H122" s="66">
        <v>0</v>
      </c>
      <c r="I122" s="82">
        <v>0</v>
      </c>
      <c r="J122" s="83">
        <v>0</v>
      </c>
      <c r="K122" s="66"/>
      <c r="L122" s="82">
        <v>0</v>
      </c>
      <c r="M122" s="83">
        <v>10119712</v>
      </c>
      <c r="N122" s="83">
        <v>0</v>
      </c>
      <c r="O122" s="85">
        <v>-10119712</v>
      </c>
      <c r="P122" s="86"/>
      <c r="Q122" s="87"/>
      <c r="R122" s="66"/>
      <c r="S122" s="66"/>
      <c r="T122" s="66"/>
      <c r="U122" s="66"/>
      <c r="V122" s="88" t="s">
        <v>4</v>
      </c>
      <c r="W122" s="66" t="s">
        <v>431</v>
      </c>
      <c r="X122" s="66" t="s">
        <v>432</v>
      </c>
    </row>
    <row r="123" spans="1:24" hidden="1">
      <c r="A123" s="64" t="s">
        <v>44</v>
      </c>
      <c r="B123" s="64"/>
      <c r="C123" s="65">
        <v>45931</v>
      </c>
      <c r="D123" s="64" t="s">
        <v>278</v>
      </c>
      <c r="E123" s="65">
        <v>45931</v>
      </c>
      <c r="F123" s="66" t="s">
        <v>279</v>
      </c>
      <c r="G123" s="68" t="s">
        <v>47</v>
      </c>
      <c r="H123" s="90">
        <v>1605160</v>
      </c>
      <c r="I123" s="82">
        <v>128413</v>
      </c>
      <c r="J123" s="83">
        <v>1733573</v>
      </c>
      <c r="K123" s="67"/>
      <c r="L123" s="82">
        <v>0</v>
      </c>
      <c r="M123" s="67"/>
      <c r="N123" s="83">
        <v>1733573</v>
      </c>
      <c r="O123" s="85">
        <v>1733573</v>
      </c>
      <c r="P123" s="86"/>
      <c r="Q123" s="87"/>
      <c r="R123" s="66"/>
      <c r="S123" s="66"/>
      <c r="T123" s="66"/>
      <c r="U123" s="66"/>
      <c r="V123" s="88" t="s">
        <v>1</v>
      </c>
      <c r="W123" s="66" t="s">
        <v>433</v>
      </c>
      <c r="X123" s="66" t="s">
        <v>434</v>
      </c>
    </row>
    <row r="124" spans="1:24" hidden="1">
      <c r="A124" s="64" t="s">
        <v>44</v>
      </c>
      <c r="B124" s="64"/>
      <c r="C124" s="65">
        <v>45931</v>
      </c>
      <c r="D124" s="64" t="s">
        <v>280</v>
      </c>
      <c r="E124" s="65">
        <v>45931</v>
      </c>
      <c r="F124" s="66" t="s">
        <v>281</v>
      </c>
      <c r="G124" s="68" t="s">
        <v>50</v>
      </c>
      <c r="H124" s="90">
        <v>1235322</v>
      </c>
      <c r="I124" s="82">
        <v>98826</v>
      </c>
      <c r="J124" s="83">
        <v>1334148</v>
      </c>
      <c r="K124" s="67"/>
      <c r="L124" s="82">
        <v>0</v>
      </c>
      <c r="M124" s="67"/>
      <c r="N124" s="83">
        <v>1334148</v>
      </c>
      <c r="O124" s="85">
        <v>1334148</v>
      </c>
      <c r="P124" s="86"/>
      <c r="Q124" s="87"/>
      <c r="R124" s="66"/>
      <c r="S124" s="66"/>
      <c r="T124" s="66"/>
      <c r="U124" s="66"/>
      <c r="V124" s="88" t="s">
        <v>1</v>
      </c>
      <c r="W124" s="66" t="s">
        <v>433</v>
      </c>
      <c r="X124" s="66" t="s">
        <v>434</v>
      </c>
    </row>
    <row r="125" spans="1:24" hidden="1">
      <c r="A125" s="64" t="s">
        <v>44</v>
      </c>
      <c r="B125" s="64"/>
      <c r="C125" s="65">
        <v>45931</v>
      </c>
      <c r="D125" s="64" t="s">
        <v>282</v>
      </c>
      <c r="E125" s="65">
        <v>45931</v>
      </c>
      <c r="F125" s="66" t="s">
        <v>283</v>
      </c>
      <c r="G125" s="68" t="s">
        <v>59</v>
      </c>
      <c r="H125" s="90">
        <v>1704674</v>
      </c>
      <c r="I125" s="82">
        <v>136374</v>
      </c>
      <c r="J125" s="83">
        <v>1841048</v>
      </c>
      <c r="K125" s="67"/>
      <c r="L125" s="82">
        <v>0</v>
      </c>
      <c r="M125" s="67"/>
      <c r="N125" s="83">
        <v>1841048</v>
      </c>
      <c r="O125" s="85">
        <v>1841048</v>
      </c>
      <c r="P125" s="86"/>
      <c r="Q125" s="87"/>
      <c r="R125" s="66"/>
      <c r="S125" s="66"/>
      <c r="T125" s="66"/>
      <c r="U125" s="66"/>
      <c r="V125" s="88" t="s">
        <v>1</v>
      </c>
      <c r="W125" s="66" t="s">
        <v>433</v>
      </c>
      <c r="X125" s="66" t="s">
        <v>434</v>
      </c>
    </row>
    <row r="126" spans="1:24" hidden="1">
      <c r="A126" s="64" t="s">
        <v>44</v>
      </c>
      <c r="B126" s="64"/>
      <c r="C126" s="65">
        <v>45931</v>
      </c>
      <c r="D126" s="64" t="s">
        <v>284</v>
      </c>
      <c r="E126" s="65">
        <v>45931</v>
      </c>
      <c r="F126" s="66" t="s">
        <v>285</v>
      </c>
      <c r="G126" s="68" t="s">
        <v>112</v>
      </c>
      <c r="H126" s="90">
        <v>931635</v>
      </c>
      <c r="I126" s="82">
        <v>74531</v>
      </c>
      <c r="J126" s="83">
        <v>1006166</v>
      </c>
      <c r="K126" s="67"/>
      <c r="L126" s="82">
        <v>0</v>
      </c>
      <c r="M126" s="67"/>
      <c r="N126" s="83">
        <v>1006166</v>
      </c>
      <c r="O126" s="85">
        <v>1006166</v>
      </c>
      <c r="P126" s="86"/>
      <c r="Q126" s="87"/>
      <c r="R126" s="66"/>
      <c r="S126" s="66"/>
      <c r="T126" s="66"/>
      <c r="U126" s="66"/>
      <c r="V126" s="88" t="s">
        <v>1</v>
      </c>
      <c r="W126" s="66" t="s">
        <v>433</v>
      </c>
      <c r="X126" s="66" t="s">
        <v>434</v>
      </c>
    </row>
    <row r="127" spans="1:24" hidden="1">
      <c r="A127" s="64" t="s">
        <v>44</v>
      </c>
      <c r="B127" s="64"/>
      <c r="C127" s="65">
        <v>45931</v>
      </c>
      <c r="D127" s="64" t="s">
        <v>286</v>
      </c>
      <c r="E127" s="65">
        <v>45931</v>
      </c>
      <c r="F127" s="66" t="s">
        <v>287</v>
      </c>
      <c r="G127" s="68" t="s">
        <v>164</v>
      </c>
      <c r="H127" s="90">
        <v>220800</v>
      </c>
      <c r="I127" s="82">
        <v>17664</v>
      </c>
      <c r="J127" s="83">
        <v>238464</v>
      </c>
      <c r="K127" s="67"/>
      <c r="L127" s="82">
        <v>0</v>
      </c>
      <c r="M127" s="67"/>
      <c r="N127" s="83">
        <v>238464</v>
      </c>
      <c r="O127" s="85">
        <v>238464</v>
      </c>
      <c r="P127" s="86"/>
      <c r="Q127" s="87"/>
      <c r="R127" s="66"/>
      <c r="S127" s="66"/>
      <c r="T127" s="66"/>
      <c r="U127" s="66"/>
      <c r="V127" s="88" t="s">
        <v>1</v>
      </c>
      <c r="W127" s="66" t="s">
        <v>433</v>
      </c>
      <c r="X127" s="66" t="s">
        <v>434</v>
      </c>
    </row>
    <row r="128" spans="1:24" hidden="1">
      <c r="A128" s="64" t="s">
        <v>44</v>
      </c>
      <c r="B128" s="64"/>
      <c r="C128" s="65">
        <v>45938</v>
      </c>
      <c r="D128" s="64" t="s">
        <v>288</v>
      </c>
      <c r="E128" s="65">
        <v>45938</v>
      </c>
      <c r="F128" s="66" t="s">
        <v>289</v>
      </c>
      <c r="G128" s="68" t="s">
        <v>47</v>
      </c>
      <c r="H128" s="90">
        <v>929520</v>
      </c>
      <c r="I128" s="82">
        <v>74362</v>
      </c>
      <c r="J128" s="83">
        <v>1003882</v>
      </c>
      <c r="K128" s="67"/>
      <c r="L128" s="82">
        <v>0</v>
      </c>
      <c r="M128" s="67"/>
      <c r="N128" s="83">
        <v>1003882</v>
      </c>
      <c r="O128" s="85">
        <v>1003882</v>
      </c>
      <c r="P128" s="86"/>
      <c r="Q128" s="87"/>
      <c r="R128" s="66"/>
      <c r="S128" s="66"/>
      <c r="T128" s="66"/>
      <c r="U128" s="66"/>
      <c r="V128" s="88" t="s">
        <v>1</v>
      </c>
      <c r="W128" s="66" t="s">
        <v>433</v>
      </c>
      <c r="X128" s="66" t="s">
        <v>434</v>
      </c>
    </row>
    <row r="129" spans="1:24" hidden="1">
      <c r="A129" s="64" t="s">
        <v>44</v>
      </c>
      <c r="B129" s="64"/>
      <c r="C129" s="65">
        <v>45938</v>
      </c>
      <c r="D129" s="64" t="s">
        <v>290</v>
      </c>
      <c r="E129" s="65">
        <v>45938</v>
      </c>
      <c r="F129" s="66" t="s">
        <v>291</v>
      </c>
      <c r="G129" s="68" t="s">
        <v>59</v>
      </c>
      <c r="H129" s="90">
        <v>832434</v>
      </c>
      <c r="I129" s="82">
        <v>66595</v>
      </c>
      <c r="J129" s="83">
        <v>899029</v>
      </c>
      <c r="K129" s="67"/>
      <c r="L129" s="82">
        <v>0</v>
      </c>
      <c r="M129" s="67"/>
      <c r="N129" s="83">
        <v>899029</v>
      </c>
      <c r="O129" s="85">
        <v>899029</v>
      </c>
      <c r="P129" s="86"/>
      <c r="Q129" s="87"/>
      <c r="R129" s="66"/>
      <c r="S129" s="66"/>
      <c r="T129" s="66"/>
      <c r="U129" s="66"/>
      <c r="V129" s="88" t="s">
        <v>1</v>
      </c>
      <c r="W129" s="66" t="s">
        <v>433</v>
      </c>
      <c r="X129" s="66" t="s">
        <v>434</v>
      </c>
    </row>
    <row r="130" spans="1:24" hidden="1">
      <c r="A130" s="64" t="s">
        <v>44</v>
      </c>
      <c r="B130" s="64"/>
      <c r="C130" s="65">
        <v>45938</v>
      </c>
      <c r="D130" s="64" t="s">
        <v>292</v>
      </c>
      <c r="E130" s="65">
        <v>45938</v>
      </c>
      <c r="F130" s="66" t="s">
        <v>293</v>
      </c>
      <c r="G130" s="68" t="s">
        <v>112</v>
      </c>
      <c r="H130" s="90">
        <v>1056547</v>
      </c>
      <c r="I130" s="82">
        <v>84524</v>
      </c>
      <c r="J130" s="83">
        <v>1141071</v>
      </c>
      <c r="K130" s="67"/>
      <c r="L130" s="82">
        <v>0</v>
      </c>
      <c r="M130" s="67"/>
      <c r="N130" s="83">
        <v>1141071</v>
      </c>
      <c r="O130" s="85">
        <v>1141071</v>
      </c>
      <c r="P130" s="86"/>
      <c r="Q130" s="87"/>
      <c r="R130" s="66"/>
      <c r="S130" s="66"/>
      <c r="T130" s="66"/>
      <c r="U130" s="66"/>
      <c r="V130" s="88" t="s">
        <v>1</v>
      </c>
      <c r="W130" s="66" t="s">
        <v>433</v>
      </c>
      <c r="X130" s="66" t="s">
        <v>434</v>
      </c>
    </row>
    <row r="131" spans="1:24" hidden="1">
      <c r="A131" s="64" t="s">
        <v>44</v>
      </c>
      <c r="B131" s="64"/>
      <c r="C131" s="65">
        <v>45938</v>
      </c>
      <c r="D131" s="64" t="s">
        <v>294</v>
      </c>
      <c r="E131" s="65">
        <v>45938</v>
      </c>
      <c r="F131" s="66" t="s">
        <v>295</v>
      </c>
      <c r="G131" s="68" t="s">
        <v>164</v>
      </c>
      <c r="H131" s="90">
        <v>220800</v>
      </c>
      <c r="I131" s="82">
        <v>17664</v>
      </c>
      <c r="J131" s="83">
        <v>238464</v>
      </c>
      <c r="K131" s="67"/>
      <c r="L131" s="82">
        <v>0</v>
      </c>
      <c r="M131" s="67"/>
      <c r="N131" s="83">
        <v>238464</v>
      </c>
      <c r="O131" s="85">
        <v>238464</v>
      </c>
      <c r="P131" s="86"/>
      <c r="Q131" s="87"/>
      <c r="R131" s="66"/>
      <c r="S131" s="66"/>
      <c r="T131" s="66"/>
      <c r="U131" s="66"/>
      <c r="V131" s="88" t="s">
        <v>1</v>
      </c>
      <c r="W131" s="66" t="s">
        <v>433</v>
      </c>
      <c r="X131" s="66" t="s">
        <v>434</v>
      </c>
    </row>
    <row r="132" spans="1:24" hidden="1">
      <c r="A132" s="64" t="s">
        <v>44</v>
      </c>
      <c r="B132" s="64"/>
      <c r="C132" s="65">
        <v>45945</v>
      </c>
      <c r="D132" s="64" t="s">
        <v>296</v>
      </c>
      <c r="E132" s="65">
        <v>45945</v>
      </c>
      <c r="F132" s="66" t="s">
        <v>297</v>
      </c>
      <c r="G132" s="68" t="s">
        <v>47</v>
      </c>
      <c r="H132" s="86">
        <v>2183138</v>
      </c>
      <c r="I132" s="82">
        <v>174651</v>
      </c>
      <c r="J132" s="83">
        <v>2357789</v>
      </c>
      <c r="K132" s="67"/>
      <c r="L132" s="82">
        <v>0</v>
      </c>
      <c r="M132" s="67"/>
      <c r="N132" s="83">
        <v>2357789</v>
      </c>
      <c r="O132" s="85">
        <v>2357789</v>
      </c>
      <c r="P132" s="86"/>
      <c r="Q132" s="87"/>
      <c r="R132" s="66"/>
      <c r="S132" s="66"/>
      <c r="T132" s="66"/>
      <c r="U132" s="66"/>
      <c r="V132" s="88" t="s">
        <v>1</v>
      </c>
      <c r="W132" s="66" t="s">
        <v>433</v>
      </c>
      <c r="X132" s="66" t="s">
        <v>434</v>
      </c>
    </row>
    <row r="133" spans="1:24" hidden="1">
      <c r="A133" s="64" t="s">
        <v>44</v>
      </c>
      <c r="B133" s="64"/>
      <c r="C133" s="65">
        <v>45945</v>
      </c>
      <c r="D133" s="64" t="s">
        <v>298</v>
      </c>
      <c r="E133" s="65">
        <v>45945</v>
      </c>
      <c r="F133" s="66" t="s">
        <v>299</v>
      </c>
      <c r="G133" s="68" t="s">
        <v>50</v>
      </c>
      <c r="H133" s="86">
        <v>1418489</v>
      </c>
      <c r="I133" s="82">
        <v>113479</v>
      </c>
      <c r="J133" s="83">
        <v>1531968</v>
      </c>
      <c r="K133" s="67"/>
      <c r="L133" s="82">
        <v>0</v>
      </c>
      <c r="M133" s="67"/>
      <c r="N133" s="83">
        <v>1531968</v>
      </c>
      <c r="O133" s="85">
        <v>1531968</v>
      </c>
      <c r="P133" s="86"/>
      <c r="Q133" s="87"/>
      <c r="R133" s="66"/>
      <c r="S133" s="66"/>
      <c r="T133" s="66"/>
      <c r="U133" s="66"/>
      <c r="V133" s="88" t="s">
        <v>1</v>
      </c>
      <c r="W133" s="66" t="s">
        <v>433</v>
      </c>
      <c r="X133" s="66" t="s">
        <v>434</v>
      </c>
    </row>
    <row r="134" spans="1:24" hidden="1">
      <c r="A134" s="64" t="s">
        <v>44</v>
      </c>
      <c r="B134" s="64"/>
      <c r="C134" s="65">
        <v>45945</v>
      </c>
      <c r="D134" s="64" t="s">
        <v>300</v>
      </c>
      <c r="E134" s="65">
        <v>45945</v>
      </c>
      <c r="F134" s="66" t="s">
        <v>301</v>
      </c>
      <c r="G134" s="68" t="s">
        <v>112</v>
      </c>
      <c r="H134" s="86">
        <v>840957</v>
      </c>
      <c r="I134" s="82">
        <v>67277</v>
      </c>
      <c r="J134" s="83">
        <v>908234</v>
      </c>
      <c r="K134" s="67"/>
      <c r="L134" s="82">
        <v>0</v>
      </c>
      <c r="M134" s="67"/>
      <c r="N134" s="83">
        <v>908234</v>
      </c>
      <c r="O134" s="85">
        <v>908234</v>
      </c>
      <c r="P134" s="86"/>
      <c r="Q134" s="87"/>
      <c r="R134" s="66"/>
      <c r="S134" s="66"/>
      <c r="T134" s="66"/>
      <c r="U134" s="66"/>
      <c r="V134" s="88" t="s">
        <v>1</v>
      </c>
      <c r="W134" s="66" t="s">
        <v>433</v>
      </c>
      <c r="X134" s="66" t="s">
        <v>434</v>
      </c>
    </row>
    <row r="135" spans="1:24" hidden="1">
      <c r="A135" s="64" t="s">
        <v>44</v>
      </c>
      <c r="B135" s="64"/>
      <c r="C135" s="65">
        <v>45945</v>
      </c>
      <c r="D135" s="64" t="s">
        <v>302</v>
      </c>
      <c r="E135" s="65">
        <v>45945</v>
      </c>
      <c r="F135" s="66" t="s">
        <v>303</v>
      </c>
      <c r="G135" s="68" t="s">
        <v>164</v>
      </c>
      <c r="H135" s="86">
        <v>352470</v>
      </c>
      <c r="I135" s="82">
        <v>28198</v>
      </c>
      <c r="J135" s="83">
        <v>380668</v>
      </c>
      <c r="K135" s="67"/>
      <c r="L135" s="82">
        <v>0</v>
      </c>
      <c r="M135" s="67"/>
      <c r="N135" s="83">
        <v>380668</v>
      </c>
      <c r="O135" s="85">
        <v>380668</v>
      </c>
      <c r="P135" s="86"/>
      <c r="Q135" s="87"/>
      <c r="R135" s="66"/>
      <c r="S135" s="66"/>
      <c r="T135" s="66"/>
      <c r="U135" s="66"/>
      <c r="V135" s="88" t="s">
        <v>1</v>
      </c>
      <c r="W135" s="66" t="s">
        <v>433</v>
      </c>
      <c r="X135" s="66" t="s">
        <v>434</v>
      </c>
    </row>
    <row r="136" spans="1:24" hidden="1">
      <c r="A136" s="64" t="s">
        <v>44</v>
      </c>
      <c r="B136" s="64"/>
      <c r="C136" s="65">
        <v>45952</v>
      </c>
      <c r="D136" s="64" t="s">
        <v>304</v>
      </c>
      <c r="E136" s="65">
        <v>45952</v>
      </c>
      <c r="F136" s="69" t="s">
        <v>305</v>
      </c>
      <c r="G136" s="68" t="s">
        <v>306</v>
      </c>
      <c r="H136" s="91">
        <v>1413810</v>
      </c>
      <c r="I136" s="82">
        <v>113105</v>
      </c>
      <c r="J136" s="83">
        <v>1526915</v>
      </c>
      <c r="K136" s="67"/>
      <c r="L136" s="82">
        <v>0</v>
      </c>
      <c r="M136" s="67"/>
      <c r="N136" s="83">
        <v>1526915</v>
      </c>
      <c r="O136" s="85">
        <v>1526915</v>
      </c>
      <c r="P136" s="86"/>
      <c r="Q136" s="87"/>
      <c r="R136" s="66"/>
      <c r="S136" s="66"/>
      <c r="T136" s="66"/>
      <c r="U136" s="66"/>
      <c r="V136" s="88" t="s">
        <v>1</v>
      </c>
      <c r="W136" s="66" t="s">
        <v>433</v>
      </c>
      <c r="X136" s="66" t="s">
        <v>434</v>
      </c>
    </row>
    <row r="137" spans="1:24" hidden="1">
      <c r="A137" s="64" t="s">
        <v>44</v>
      </c>
      <c r="B137" s="64"/>
      <c r="C137" s="65">
        <v>45952</v>
      </c>
      <c r="D137" s="70" t="s">
        <v>307</v>
      </c>
      <c r="E137" s="65">
        <v>45952</v>
      </c>
      <c r="F137" s="69" t="s">
        <v>308</v>
      </c>
      <c r="G137" s="68" t="s">
        <v>309</v>
      </c>
      <c r="H137" s="91">
        <v>597275</v>
      </c>
      <c r="I137" s="82">
        <v>47782</v>
      </c>
      <c r="J137" s="83">
        <v>645057</v>
      </c>
      <c r="K137" s="67"/>
      <c r="L137" s="82">
        <v>0</v>
      </c>
      <c r="M137" s="67"/>
      <c r="N137" s="83">
        <v>645057</v>
      </c>
      <c r="O137" s="85">
        <v>645057</v>
      </c>
      <c r="P137" s="86"/>
      <c r="Q137" s="87"/>
      <c r="R137" s="66"/>
      <c r="S137" s="66"/>
      <c r="T137" s="66"/>
      <c r="U137" s="66"/>
      <c r="V137" s="88" t="s">
        <v>1</v>
      </c>
      <c r="W137" s="66" t="s">
        <v>433</v>
      </c>
      <c r="X137" s="66" t="s">
        <v>434</v>
      </c>
    </row>
    <row r="138" spans="1:24" hidden="1">
      <c r="A138" s="64" t="s">
        <v>44</v>
      </c>
      <c r="B138" s="64"/>
      <c r="C138" s="65">
        <v>45952</v>
      </c>
      <c r="D138" s="64" t="s">
        <v>310</v>
      </c>
      <c r="E138" s="65">
        <v>45952</v>
      </c>
      <c r="F138" s="69" t="s">
        <v>311</v>
      </c>
      <c r="G138" s="68" t="s">
        <v>47</v>
      </c>
      <c r="H138" s="91">
        <v>577200</v>
      </c>
      <c r="I138" s="82">
        <v>46176</v>
      </c>
      <c r="J138" s="83">
        <v>623376</v>
      </c>
      <c r="K138" s="67"/>
      <c r="L138" s="82">
        <v>0</v>
      </c>
      <c r="M138" s="67"/>
      <c r="N138" s="83">
        <v>623376</v>
      </c>
      <c r="O138" s="85">
        <v>623376</v>
      </c>
      <c r="P138" s="86"/>
      <c r="Q138" s="87"/>
      <c r="R138" s="66"/>
      <c r="S138" s="66"/>
      <c r="T138" s="66"/>
      <c r="U138" s="66"/>
      <c r="V138" s="88" t="s">
        <v>1</v>
      </c>
      <c r="W138" s="66" t="s">
        <v>433</v>
      </c>
      <c r="X138" s="66" t="s">
        <v>434</v>
      </c>
    </row>
    <row r="139" spans="1:24" hidden="1">
      <c r="A139" s="64" t="s">
        <v>44</v>
      </c>
      <c r="B139" s="64"/>
      <c r="C139" s="65">
        <v>45952</v>
      </c>
      <c r="D139" s="64" t="s">
        <v>312</v>
      </c>
      <c r="E139" s="65">
        <v>45952</v>
      </c>
      <c r="F139" s="69" t="s">
        <v>313</v>
      </c>
      <c r="G139" s="68" t="s">
        <v>59</v>
      </c>
      <c r="H139" s="91">
        <v>1618936</v>
      </c>
      <c r="I139" s="82">
        <v>129515</v>
      </c>
      <c r="J139" s="83">
        <v>1748451</v>
      </c>
      <c r="K139" s="67"/>
      <c r="L139" s="82">
        <v>0</v>
      </c>
      <c r="M139" s="67"/>
      <c r="N139" s="83">
        <v>1748451</v>
      </c>
      <c r="O139" s="85">
        <v>1748451</v>
      </c>
      <c r="P139" s="86"/>
      <c r="Q139" s="87"/>
      <c r="R139" s="66"/>
      <c r="S139" s="66"/>
      <c r="T139" s="66"/>
      <c r="U139" s="66"/>
      <c r="V139" s="88" t="s">
        <v>1</v>
      </c>
      <c r="W139" s="66" t="s">
        <v>433</v>
      </c>
      <c r="X139" s="66" t="s">
        <v>434</v>
      </c>
    </row>
    <row r="140" spans="1:24" hidden="1">
      <c r="A140" s="64" t="s">
        <v>44</v>
      </c>
      <c r="B140" s="64"/>
      <c r="C140" s="65">
        <v>45959</v>
      </c>
      <c r="D140" s="64" t="s">
        <v>314</v>
      </c>
      <c r="E140" s="65">
        <v>45959</v>
      </c>
      <c r="F140" s="69" t="s">
        <v>315</v>
      </c>
      <c r="G140" s="68" t="s">
        <v>47</v>
      </c>
      <c r="H140" s="91">
        <v>662660</v>
      </c>
      <c r="I140" s="82">
        <v>53013</v>
      </c>
      <c r="J140" s="83">
        <v>715673</v>
      </c>
      <c r="K140" s="67"/>
      <c r="L140" s="82">
        <v>0</v>
      </c>
      <c r="M140" s="67"/>
      <c r="N140" s="83">
        <v>715673</v>
      </c>
      <c r="O140" s="85">
        <v>715673</v>
      </c>
      <c r="P140" s="86"/>
      <c r="Q140" s="87"/>
      <c r="R140" s="66"/>
      <c r="S140" s="66"/>
      <c r="T140" s="66"/>
      <c r="U140" s="66"/>
      <c r="V140" s="88" t="s">
        <v>1</v>
      </c>
      <c r="W140" s="66" t="s">
        <v>433</v>
      </c>
      <c r="X140" s="66" t="s">
        <v>434</v>
      </c>
    </row>
    <row r="141" spans="1:24" hidden="1">
      <c r="A141" s="64" t="s">
        <v>44</v>
      </c>
      <c r="B141" s="64"/>
      <c r="C141" s="65">
        <v>45959</v>
      </c>
      <c r="D141" s="64" t="s">
        <v>316</v>
      </c>
      <c r="E141" s="65">
        <v>45959</v>
      </c>
      <c r="F141" s="69" t="s">
        <v>317</v>
      </c>
      <c r="G141" s="68" t="s">
        <v>50</v>
      </c>
      <c r="H141" s="91">
        <v>365325</v>
      </c>
      <c r="I141" s="82">
        <v>29226</v>
      </c>
      <c r="J141" s="83">
        <v>394551</v>
      </c>
      <c r="K141" s="67"/>
      <c r="L141" s="82">
        <v>0</v>
      </c>
      <c r="M141" s="67"/>
      <c r="N141" s="83">
        <v>394551</v>
      </c>
      <c r="O141" s="85">
        <v>394551</v>
      </c>
      <c r="P141" s="86"/>
      <c r="Q141" s="87"/>
      <c r="R141" s="66"/>
      <c r="S141" s="66"/>
      <c r="T141" s="66"/>
      <c r="U141" s="66"/>
      <c r="V141" s="88" t="s">
        <v>1</v>
      </c>
      <c r="W141" s="66" t="s">
        <v>433</v>
      </c>
      <c r="X141" s="66" t="s">
        <v>434</v>
      </c>
    </row>
    <row r="142" spans="1:24" hidden="1">
      <c r="A142" s="62" t="s">
        <v>44</v>
      </c>
      <c r="B142" s="62"/>
      <c r="C142" s="63"/>
      <c r="D142" s="62"/>
      <c r="E142" s="63"/>
      <c r="F142" s="6"/>
      <c r="G142" s="71"/>
      <c r="H142" s="92"/>
      <c r="I142" s="58">
        <v>0</v>
      </c>
      <c r="J142" s="57">
        <v>0</v>
      </c>
      <c r="K142" s="93"/>
      <c r="L142" s="58">
        <v>0</v>
      </c>
      <c r="M142" s="93"/>
      <c r="N142" s="57">
        <v>0</v>
      </c>
      <c r="O142" s="78" t="s">
        <v>435</v>
      </c>
      <c r="P142" s="79"/>
      <c r="Q142" s="80"/>
      <c r="R142" s="6"/>
      <c r="S142" s="6"/>
      <c r="T142" s="6"/>
      <c r="U142" s="6"/>
      <c r="V142" s="81" t="s">
        <v>435</v>
      </c>
      <c r="W142" s="6" t="s">
        <v>435</v>
      </c>
      <c r="X142" s="6" t="s">
        <v>436</v>
      </c>
    </row>
    <row r="143" spans="1:24" hidden="1">
      <c r="A143" s="62" t="s">
        <v>44</v>
      </c>
      <c r="B143" s="62"/>
      <c r="C143" s="63"/>
      <c r="D143" s="62"/>
      <c r="E143" s="63"/>
      <c r="F143" s="6"/>
      <c r="G143" s="71"/>
      <c r="H143" s="92"/>
      <c r="I143" s="58">
        <v>0</v>
      </c>
      <c r="J143" s="57">
        <v>0</v>
      </c>
      <c r="K143" s="93"/>
      <c r="L143" s="58">
        <v>0</v>
      </c>
      <c r="M143" s="93"/>
      <c r="N143" s="57">
        <v>0</v>
      </c>
      <c r="O143" s="78" t="s">
        <v>435</v>
      </c>
      <c r="P143" s="79"/>
      <c r="Q143" s="80"/>
      <c r="R143" s="6"/>
      <c r="S143" s="6"/>
      <c r="T143" s="6"/>
      <c r="U143" s="6"/>
      <c r="V143" s="81" t="s">
        <v>435</v>
      </c>
      <c r="W143" s="6" t="s">
        <v>435</v>
      </c>
      <c r="X143" s="6" t="s">
        <v>436</v>
      </c>
    </row>
    <row r="144" spans="1:24" hidden="1">
      <c r="A144" s="62" t="s">
        <v>44</v>
      </c>
      <c r="B144" s="62"/>
      <c r="C144" s="63"/>
      <c r="D144" s="62"/>
      <c r="E144" s="63"/>
      <c r="F144" s="6"/>
      <c r="G144" s="71"/>
      <c r="H144" s="92"/>
      <c r="I144" s="58">
        <v>0</v>
      </c>
      <c r="J144" s="57">
        <v>0</v>
      </c>
      <c r="K144" s="93"/>
      <c r="L144" s="58">
        <v>0</v>
      </c>
      <c r="M144" s="93"/>
      <c r="N144" s="57">
        <v>0</v>
      </c>
      <c r="O144" s="78" t="s">
        <v>435</v>
      </c>
      <c r="P144" s="79"/>
      <c r="Q144" s="80"/>
      <c r="R144" s="6"/>
      <c r="S144" s="6"/>
      <c r="T144" s="6"/>
      <c r="U144" s="6"/>
      <c r="V144" s="81" t="s">
        <v>435</v>
      </c>
      <c r="W144" s="6" t="s">
        <v>435</v>
      </c>
      <c r="X144" s="6" t="s">
        <v>436</v>
      </c>
    </row>
    <row r="145" spans="1:24" hidden="1">
      <c r="A145" s="62" t="s">
        <v>44</v>
      </c>
      <c r="B145" s="62"/>
      <c r="C145" s="63"/>
      <c r="D145" s="62"/>
      <c r="E145" s="63"/>
      <c r="F145" s="6"/>
      <c r="G145" s="71"/>
      <c r="H145" s="92"/>
      <c r="I145" s="58">
        <v>0</v>
      </c>
      <c r="J145" s="57">
        <v>0</v>
      </c>
      <c r="K145" s="93"/>
      <c r="L145" s="58">
        <v>0</v>
      </c>
      <c r="M145" s="93"/>
      <c r="N145" s="57">
        <v>0</v>
      </c>
      <c r="O145" s="78" t="s">
        <v>435</v>
      </c>
      <c r="P145" s="79"/>
      <c r="Q145" s="80"/>
      <c r="R145" s="6"/>
      <c r="S145" s="6"/>
      <c r="T145" s="6"/>
      <c r="U145" s="6"/>
      <c r="V145" s="81" t="s">
        <v>435</v>
      </c>
      <c r="W145" s="6" t="s">
        <v>435</v>
      </c>
      <c r="X145" s="6" t="s">
        <v>436</v>
      </c>
    </row>
    <row r="146" spans="1:24" hidden="1">
      <c r="A146" s="62" t="s">
        <v>44</v>
      </c>
      <c r="B146" s="62"/>
      <c r="C146" s="63"/>
      <c r="D146" s="62"/>
      <c r="E146" s="63"/>
      <c r="F146" s="6"/>
      <c r="G146" s="71"/>
      <c r="H146" s="92"/>
      <c r="I146" s="58">
        <v>0</v>
      </c>
      <c r="J146" s="57">
        <v>0</v>
      </c>
      <c r="K146" s="93"/>
      <c r="L146" s="58">
        <v>0</v>
      </c>
      <c r="M146" s="93"/>
      <c r="N146" s="57">
        <v>0</v>
      </c>
      <c r="O146" s="78" t="s">
        <v>435</v>
      </c>
      <c r="P146" s="79"/>
      <c r="Q146" s="80"/>
      <c r="R146" s="6"/>
      <c r="S146" s="6"/>
      <c r="T146" s="6"/>
      <c r="U146" s="6"/>
      <c r="V146" s="81" t="s">
        <v>435</v>
      </c>
      <c r="W146" s="6" t="s">
        <v>435</v>
      </c>
      <c r="X146" s="6" t="s">
        <v>436</v>
      </c>
    </row>
    <row r="147" spans="1:24" hidden="1">
      <c r="A147" s="62" t="s">
        <v>44</v>
      </c>
      <c r="B147" s="62"/>
      <c r="C147" s="63"/>
      <c r="D147" s="62"/>
      <c r="E147" s="63"/>
      <c r="F147" s="6"/>
      <c r="G147" s="71"/>
      <c r="H147" s="92"/>
      <c r="I147" s="58">
        <v>0</v>
      </c>
      <c r="J147" s="57">
        <v>0</v>
      </c>
      <c r="K147" s="93"/>
      <c r="L147" s="58">
        <v>0</v>
      </c>
      <c r="M147" s="93"/>
      <c r="N147" s="57">
        <v>0</v>
      </c>
      <c r="O147" s="78" t="s">
        <v>435</v>
      </c>
      <c r="P147" s="79"/>
      <c r="Q147" s="80"/>
      <c r="R147" s="6"/>
      <c r="S147" s="6"/>
      <c r="T147" s="6"/>
      <c r="U147" s="6"/>
      <c r="V147" s="81" t="s">
        <v>435</v>
      </c>
      <c r="W147" s="6" t="s">
        <v>435</v>
      </c>
      <c r="X147" s="6" t="s">
        <v>436</v>
      </c>
    </row>
    <row r="148" spans="1:24" hidden="1">
      <c r="A148" s="62" t="s">
        <v>318</v>
      </c>
      <c r="B148" s="62"/>
      <c r="C148" s="63">
        <v>45891</v>
      </c>
      <c r="D148" s="62" t="s">
        <v>319</v>
      </c>
      <c r="E148" s="63">
        <v>45891</v>
      </c>
      <c r="F148" s="6"/>
      <c r="G148" s="72" t="s">
        <v>320</v>
      </c>
      <c r="H148" s="94"/>
      <c r="I148" s="58">
        <v>0</v>
      </c>
      <c r="J148" s="57">
        <v>0</v>
      </c>
      <c r="K148" s="6">
        <v>50182</v>
      </c>
      <c r="L148" s="58">
        <v>0</v>
      </c>
      <c r="M148" s="6"/>
      <c r="N148" s="57">
        <v>0</v>
      </c>
      <c r="O148" s="78">
        <v>-50182</v>
      </c>
      <c r="P148" s="79"/>
      <c r="Q148" s="80"/>
      <c r="R148" s="6"/>
      <c r="S148" s="6"/>
      <c r="T148" s="6"/>
      <c r="U148" s="6"/>
      <c r="V148" s="81" t="s">
        <v>2</v>
      </c>
      <c r="W148" s="6" t="s">
        <v>428</v>
      </c>
      <c r="X148" s="6" t="s">
        <v>429</v>
      </c>
    </row>
    <row r="149" spans="1:24" hidden="1">
      <c r="A149" s="62" t="s">
        <v>321</v>
      </c>
      <c r="B149" s="62" t="s">
        <v>322</v>
      </c>
      <c r="C149" s="63">
        <v>45659</v>
      </c>
      <c r="D149" s="62" t="s">
        <v>323</v>
      </c>
      <c r="E149" s="63">
        <v>45659</v>
      </c>
      <c r="F149" s="6" t="s">
        <v>324</v>
      </c>
      <c r="G149" s="56" t="s">
        <v>325</v>
      </c>
      <c r="H149" s="57">
        <v>1584340</v>
      </c>
      <c r="I149" s="58">
        <v>126747</v>
      </c>
      <c r="J149" s="57">
        <v>1711087</v>
      </c>
      <c r="K149" s="6"/>
      <c r="L149" s="58">
        <v>0</v>
      </c>
      <c r="M149" s="6"/>
      <c r="N149" s="57">
        <v>1711087</v>
      </c>
      <c r="O149" s="78">
        <v>1711087</v>
      </c>
      <c r="P149" s="79"/>
      <c r="Q149" s="80"/>
      <c r="R149" s="6"/>
      <c r="S149" s="6"/>
      <c r="T149" s="6"/>
      <c r="U149" s="6"/>
      <c r="V149" s="81" t="s">
        <v>1</v>
      </c>
      <c r="W149" s="6" t="s">
        <v>414</v>
      </c>
      <c r="X149" s="6" t="s">
        <v>415</v>
      </c>
    </row>
    <row r="150" spans="1:24" hidden="1">
      <c r="A150" s="62" t="s">
        <v>321</v>
      </c>
      <c r="B150" s="62" t="s">
        <v>322</v>
      </c>
      <c r="C150" s="63">
        <v>45665</v>
      </c>
      <c r="D150" s="62" t="s">
        <v>326</v>
      </c>
      <c r="E150" s="63">
        <v>45665</v>
      </c>
      <c r="F150" s="6" t="s">
        <v>327</v>
      </c>
      <c r="G150" s="56" t="s">
        <v>325</v>
      </c>
      <c r="H150" s="57">
        <v>1561065</v>
      </c>
      <c r="I150" s="58">
        <v>124885</v>
      </c>
      <c r="J150" s="57">
        <v>1685950</v>
      </c>
      <c r="K150" s="6"/>
      <c r="L150" s="58">
        <v>0</v>
      </c>
      <c r="M150" s="6"/>
      <c r="N150" s="57">
        <v>1685950</v>
      </c>
      <c r="O150" s="78">
        <v>1685950</v>
      </c>
      <c r="P150" s="79"/>
      <c r="Q150" s="80"/>
      <c r="R150" s="6"/>
      <c r="S150" s="6"/>
      <c r="T150" s="6"/>
      <c r="U150" s="6"/>
      <c r="V150" s="81" t="s">
        <v>1</v>
      </c>
      <c r="W150" s="6" t="s">
        <v>414</v>
      </c>
      <c r="X150" s="6" t="s">
        <v>415</v>
      </c>
    </row>
    <row r="151" spans="1:24" hidden="1">
      <c r="A151" s="62" t="s">
        <v>321</v>
      </c>
      <c r="B151" s="62" t="s">
        <v>322</v>
      </c>
      <c r="C151" s="63">
        <v>45674</v>
      </c>
      <c r="D151" s="62" t="s">
        <v>328</v>
      </c>
      <c r="E151" s="63">
        <v>45674</v>
      </c>
      <c r="F151" s="6" t="s">
        <v>329</v>
      </c>
      <c r="G151" s="56" t="s">
        <v>325</v>
      </c>
      <c r="H151" s="57">
        <v>3605095</v>
      </c>
      <c r="I151" s="58">
        <v>288408</v>
      </c>
      <c r="J151" s="57">
        <v>3893503</v>
      </c>
      <c r="K151" s="6"/>
      <c r="L151" s="58">
        <v>0</v>
      </c>
      <c r="M151" s="6"/>
      <c r="N151" s="57">
        <v>3893503</v>
      </c>
      <c r="O151" s="78">
        <v>3893503</v>
      </c>
      <c r="P151" s="79"/>
      <c r="Q151" s="80"/>
      <c r="R151" s="6"/>
      <c r="S151" s="6"/>
      <c r="T151" s="6"/>
      <c r="U151" s="6"/>
      <c r="V151" s="81" t="s">
        <v>1</v>
      </c>
      <c r="W151" s="6" t="s">
        <v>414</v>
      </c>
      <c r="X151" s="6" t="s">
        <v>415</v>
      </c>
    </row>
    <row r="152" spans="1:24">
      <c r="A152" s="62" t="s">
        <v>321</v>
      </c>
      <c r="B152" s="62" t="s">
        <v>322</v>
      </c>
      <c r="C152" s="63">
        <v>45693</v>
      </c>
      <c r="D152" s="62" t="s">
        <v>330</v>
      </c>
      <c r="E152" s="63">
        <v>45693</v>
      </c>
      <c r="F152" s="6" t="s">
        <v>331</v>
      </c>
      <c r="G152" s="56" t="s">
        <v>325</v>
      </c>
      <c r="H152" s="57">
        <v>1245588</v>
      </c>
      <c r="I152" s="58">
        <v>99647</v>
      </c>
      <c r="J152" s="57">
        <v>1345235</v>
      </c>
      <c r="K152" s="6"/>
      <c r="L152" s="58">
        <v>0</v>
      </c>
      <c r="M152" s="6"/>
      <c r="N152" s="57">
        <v>1345235</v>
      </c>
      <c r="O152" s="78">
        <v>1345235</v>
      </c>
      <c r="P152" s="79"/>
      <c r="Q152" s="80"/>
      <c r="R152" s="6"/>
      <c r="S152" s="6"/>
      <c r="T152" s="6"/>
      <c r="U152" s="6"/>
      <c r="V152" s="81" t="s">
        <v>1</v>
      </c>
      <c r="W152" s="6" t="s">
        <v>416</v>
      </c>
      <c r="X152" s="6" t="s">
        <v>417</v>
      </c>
    </row>
    <row r="153" spans="1:24">
      <c r="A153" s="62" t="s">
        <v>321</v>
      </c>
      <c r="B153" s="62" t="s">
        <v>322</v>
      </c>
      <c r="C153" s="63">
        <v>45709</v>
      </c>
      <c r="D153" s="62" t="s">
        <v>332</v>
      </c>
      <c r="E153" s="63">
        <v>45709</v>
      </c>
      <c r="F153" s="6" t="s">
        <v>333</v>
      </c>
      <c r="G153" s="56" t="s">
        <v>325</v>
      </c>
      <c r="H153" s="57">
        <v>925740</v>
      </c>
      <c r="I153" s="58">
        <v>74059</v>
      </c>
      <c r="J153" s="57">
        <v>999799</v>
      </c>
      <c r="K153" s="6"/>
      <c r="L153" s="58">
        <v>0</v>
      </c>
      <c r="M153" s="6"/>
      <c r="N153" s="57">
        <v>999799</v>
      </c>
      <c r="O153" s="78">
        <v>999799</v>
      </c>
      <c r="P153" s="79"/>
      <c r="Q153" s="80"/>
      <c r="R153" s="6"/>
      <c r="S153" s="6"/>
      <c r="T153" s="6"/>
      <c r="U153" s="6"/>
      <c r="V153" s="81" t="s">
        <v>1</v>
      </c>
      <c r="W153" s="6" t="s">
        <v>416</v>
      </c>
      <c r="X153" s="6" t="s">
        <v>417</v>
      </c>
    </row>
    <row r="154" spans="1:24">
      <c r="A154" s="62" t="s">
        <v>321</v>
      </c>
      <c r="B154" s="62" t="s">
        <v>322</v>
      </c>
      <c r="C154" s="63">
        <v>45714</v>
      </c>
      <c r="D154" s="62" t="s">
        <v>334</v>
      </c>
      <c r="E154" s="63">
        <v>45714</v>
      </c>
      <c r="F154" s="6" t="s">
        <v>335</v>
      </c>
      <c r="G154" s="56" t="s">
        <v>325</v>
      </c>
      <c r="H154" s="57">
        <v>1106350</v>
      </c>
      <c r="I154" s="58">
        <v>88508</v>
      </c>
      <c r="J154" s="57">
        <v>1194858</v>
      </c>
      <c r="K154" s="6"/>
      <c r="L154" s="58">
        <v>0</v>
      </c>
      <c r="M154" s="6"/>
      <c r="N154" s="57">
        <v>1194858</v>
      </c>
      <c r="O154" s="78">
        <v>1194858</v>
      </c>
      <c r="P154" s="79"/>
      <c r="Q154" s="80"/>
      <c r="R154" s="6"/>
      <c r="S154" s="6"/>
      <c r="T154" s="6"/>
      <c r="U154" s="6"/>
      <c r="V154" s="81" t="s">
        <v>1</v>
      </c>
      <c r="W154" s="6" t="s">
        <v>416</v>
      </c>
      <c r="X154" s="6" t="s">
        <v>417</v>
      </c>
    </row>
    <row r="155" spans="1:24" hidden="1">
      <c r="A155" s="62" t="s">
        <v>321</v>
      </c>
      <c r="B155" s="62" t="s">
        <v>322</v>
      </c>
      <c r="C155" s="63">
        <v>45728</v>
      </c>
      <c r="D155" s="62" t="s">
        <v>336</v>
      </c>
      <c r="E155" s="63">
        <v>45728</v>
      </c>
      <c r="F155" s="6" t="s">
        <v>337</v>
      </c>
      <c r="G155" s="56" t="s">
        <v>325</v>
      </c>
      <c r="H155" s="57">
        <v>623260</v>
      </c>
      <c r="I155" s="58">
        <v>49861</v>
      </c>
      <c r="J155" s="57">
        <v>673121</v>
      </c>
      <c r="K155" s="6"/>
      <c r="L155" s="58">
        <v>0</v>
      </c>
      <c r="M155" s="6"/>
      <c r="N155" s="57">
        <v>673121</v>
      </c>
      <c r="O155" s="78">
        <v>673121</v>
      </c>
      <c r="P155" s="79"/>
      <c r="Q155" s="80"/>
      <c r="R155" s="6"/>
      <c r="S155" s="6"/>
      <c r="T155" s="6"/>
      <c r="U155" s="6"/>
      <c r="V155" s="81" t="s">
        <v>1</v>
      </c>
      <c r="W155" s="6" t="s">
        <v>418</v>
      </c>
      <c r="X155" s="6" t="s">
        <v>419</v>
      </c>
    </row>
    <row r="156" spans="1:24" hidden="1">
      <c r="A156" s="62" t="s">
        <v>321</v>
      </c>
      <c r="B156" s="62" t="s">
        <v>322</v>
      </c>
      <c r="C156" s="63">
        <v>45756</v>
      </c>
      <c r="D156" s="62" t="s">
        <v>338</v>
      </c>
      <c r="E156" s="63">
        <v>45756</v>
      </c>
      <c r="F156" s="6" t="s">
        <v>339</v>
      </c>
      <c r="G156" s="56" t="s">
        <v>325</v>
      </c>
      <c r="H156" s="57">
        <v>1216605</v>
      </c>
      <c r="I156" s="58">
        <v>97328</v>
      </c>
      <c r="J156" s="57">
        <v>1313933</v>
      </c>
      <c r="K156" s="6"/>
      <c r="L156" s="58">
        <v>0</v>
      </c>
      <c r="M156" s="6"/>
      <c r="N156" s="57">
        <v>1313933</v>
      </c>
      <c r="O156" s="78">
        <v>1313933</v>
      </c>
      <c r="P156" s="79"/>
      <c r="Q156" s="80"/>
      <c r="R156" s="6"/>
      <c r="S156" s="6"/>
      <c r="T156" s="6"/>
      <c r="U156" s="6"/>
      <c r="V156" s="81" t="s">
        <v>1</v>
      </c>
      <c r="W156" s="6" t="s">
        <v>420</v>
      </c>
      <c r="X156" s="6" t="s">
        <v>421</v>
      </c>
    </row>
    <row r="157" spans="1:24" hidden="1">
      <c r="A157" s="62" t="s">
        <v>321</v>
      </c>
      <c r="B157" s="62" t="s">
        <v>322</v>
      </c>
      <c r="C157" s="63">
        <v>45763</v>
      </c>
      <c r="D157" s="62" t="s">
        <v>340</v>
      </c>
      <c r="E157" s="63">
        <v>45763</v>
      </c>
      <c r="F157" s="6" t="s">
        <v>341</v>
      </c>
      <c r="G157" s="56" t="s">
        <v>325</v>
      </c>
      <c r="H157" s="57">
        <v>994755</v>
      </c>
      <c r="I157" s="58">
        <v>79580</v>
      </c>
      <c r="J157" s="57">
        <v>1074335</v>
      </c>
      <c r="K157" s="6"/>
      <c r="L157" s="58">
        <v>0</v>
      </c>
      <c r="M157" s="6"/>
      <c r="N157" s="57">
        <v>1074335</v>
      </c>
      <c r="O157" s="78">
        <v>1074335</v>
      </c>
      <c r="P157" s="79"/>
      <c r="Q157" s="80"/>
      <c r="R157" s="6"/>
      <c r="S157" s="6"/>
      <c r="T157" s="6"/>
      <c r="U157" s="6"/>
      <c r="V157" s="81" t="s">
        <v>1</v>
      </c>
      <c r="W157" s="6" t="s">
        <v>420</v>
      </c>
      <c r="X157" s="6" t="s">
        <v>421</v>
      </c>
    </row>
    <row r="158" spans="1:24" hidden="1">
      <c r="A158" s="62" t="s">
        <v>321</v>
      </c>
      <c r="B158" s="62" t="s">
        <v>322</v>
      </c>
      <c r="C158" s="63">
        <v>45784</v>
      </c>
      <c r="D158" s="62" t="s">
        <v>342</v>
      </c>
      <c r="E158" s="63">
        <v>45784</v>
      </c>
      <c r="F158" s="6" t="s">
        <v>343</v>
      </c>
      <c r="G158" s="56" t="s">
        <v>325</v>
      </c>
      <c r="H158" s="57">
        <v>557802</v>
      </c>
      <c r="I158" s="58">
        <v>44624</v>
      </c>
      <c r="J158" s="57">
        <v>602426</v>
      </c>
      <c r="K158" s="6"/>
      <c r="L158" s="58">
        <v>0</v>
      </c>
      <c r="M158" s="6"/>
      <c r="N158" s="57">
        <v>602426</v>
      </c>
      <c r="O158" s="78">
        <v>602426</v>
      </c>
      <c r="P158" s="79"/>
      <c r="Q158" s="80"/>
      <c r="R158" s="6"/>
      <c r="S158" s="6"/>
      <c r="T158" s="6"/>
      <c r="U158" s="6"/>
      <c r="V158" s="81" t="s">
        <v>1</v>
      </c>
      <c r="W158" s="6" t="s">
        <v>422</v>
      </c>
      <c r="X158" s="6" t="s">
        <v>423</v>
      </c>
    </row>
    <row r="159" spans="1:24" hidden="1">
      <c r="A159" s="62" t="s">
        <v>321</v>
      </c>
      <c r="B159" s="62" t="s">
        <v>322</v>
      </c>
      <c r="C159" s="63">
        <v>45797</v>
      </c>
      <c r="D159" s="62" t="s">
        <v>344</v>
      </c>
      <c r="E159" s="63">
        <v>45797</v>
      </c>
      <c r="F159" s="6" t="s">
        <v>345</v>
      </c>
      <c r="G159" s="56" t="s">
        <v>325</v>
      </c>
      <c r="H159" s="57">
        <v>752130</v>
      </c>
      <c r="I159" s="58">
        <v>60170</v>
      </c>
      <c r="J159" s="57">
        <v>812300</v>
      </c>
      <c r="K159" s="6"/>
      <c r="L159" s="58">
        <v>0</v>
      </c>
      <c r="M159" s="6"/>
      <c r="N159" s="57">
        <v>812300</v>
      </c>
      <c r="O159" s="78">
        <v>812300</v>
      </c>
      <c r="P159" s="79"/>
      <c r="Q159" s="80"/>
      <c r="R159" s="6"/>
      <c r="S159" s="6"/>
      <c r="T159" s="6"/>
      <c r="U159" s="6"/>
      <c r="V159" s="81" t="s">
        <v>1</v>
      </c>
      <c r="W159" s="6" t="s">
        <v>422</v>
      </c>
      <c r="X159" s="6" t="s">
        <v>423</v>
      </c>
    </row>
    <row r="160" spans="1:24" hidden="1">
      <c r="A160" s="62" t="s">
        <v>321</v>
      </c>
      <c r="B160" s="62" t="s">
        <v>322</v>
      </c>
      <c r="C160" s="63">
        <v>45805</v>
      </c>
      <c r="D160" s="62" t="s">
        <v>346</v>
      </c>
      <c r="E160" s="63">
        <v>45805</v>
      </c>
      <c r="F160" s="6" t="s">
        <v>347</v>
      </c>
      <c r="G160" s="56" t="s">
        <v>325</v>
      </c>
      <c r="H160" s="57">
        <v>945815</v>
      </c>
      <c r="I160" s="58">
        <v>75665</v>
      </c>
      <c r="J160" s="57">
        <v>1021480</v>
      </c>
      <c r="K160" s="6"/>
      <c r="L160" s="58">
        <v>0</v>
      </c>
      <c r="M160" s="6"/>
      <c r="N160" s="57">
        <v>1021480</v>
      </c>
      <c r="O160" s="78">
        <v>1021480</v>
      </c>
      <c r="P160" s="79"/>
      <c r="Q160" s="80"/>
      <c r="R160" s="6"/>
      <c r="S160" s="6"/>
      <c r="T160" s="6"/>
      <c r="U160" s="6"/>
      <c r="V160" s="81" t="s">
        <v>1</v>
      </c>
      <c r="W160" s="6" t="s">
        <v>422</v>
      </c>
      <c r="X160" s="6" t="s">
        <v>423</v>
      </c>
    </row>
    <row r="161" spans="1:24" hidden="1">
      <c r="A161" s="62" t="s">
        <v>321</v>
      </c>
      <c r="B161" s="62" t="s">
        <v>322</v>
      </c>
      <c r="C161" s="63">
        <v>45826</v>
      </c>
      <c r="D161" s="62" t="s">
        <v>348</v>
      </c>
      <c r="E161" s="63">
        <v>45826</v>
      </c>
      <c r="F161" s="6" t="s">
        <v>349</v>
      </c>
      <c r="G161" s="56" t="s">
        <v>325</v>
      </c>
      <c r="H161" s="57">
        <v>1093886</v>
      </c>
      <c r="I161" s="58">
        <v>87511</v>
      </c>
      <c r="J161" s="57">
        <v>1181397</v>
      </c>
      <c r="K161" s="6"/>
      <c r="L161" s="58">
        <v>0</v>
      </c>
      <c r="M161" s="6"/>
      <c r="N161" s="57">
        <v>1181397</v>
      </c>
      <c r="O161" s="78">
        <v>1181397</v>
      </c>
      <c r="P161" s="79"/>
      <c r="Q161" s="80"/>
      <c r="R161" s="6"/>
      <c r="S161" s="6"/>
      <c r="T161" s="6"/>
      <c r="U161" s="6"/>
      <c r="V161" s="81" t="s">
        <v>1</v>
      </c>
      <c r="W161" s="6" t="s">
        <v>424</v>
      </c>
      <c r="X161" s="6" t="s">
        <v>425</v>
      </c>
    </row>
    <row r="162" spans="1:24" hidden="1">
      <c r="A162" s="62" t="s">
        <v>321</v>
      </c>
      <c r="B162" s="62" t="s">
        <v>322</v>
      </c>
      <c r="C162" s="63">
        <v>45833</v>
      </c>
      <c r="D162" s="62" t="s">
        <v>350</v>
      </c>
      <c r="E162" s="63">
        <v>45833</v>
      </c>
      <c r="F162" s="6" t="s">
        <v>351</v>
      </c>
      <c r="G162" s="56" t="s">
        <v>325</v>
      </c>
      <c r="H162" s="57">
        <v>804798</v>
      </c>
      <c r="I162" s="58">
        <v>64384</v>
      </c>
      <c r="J162" s="57">
        <v>869182</v>
      </c>
      <c r="K162" s="6"/>
      <c r="L162" s="58">
        <v>0</v>
      </c>
      <c r="M162" s="6"/>
      <c r="N162" s="57">
        <v>869182</v>
      </c>
      <c r="O162" s="78">
        <v>869182</v>
      </c>
      <c r="P162" s="79"/>
      <c r="Q162" s="80"/>
      <c r="R162" s="6"/>
      <c r="S162" s="6"/>
      <c r="T162" s="6"/>
      <c r="U162" s="6"/>
      <c r="V162" s="81" t="s">
        <v>1</v>
      </c>
      <c r="W162" s="6" t="s">
        <v>424</v>
      </c>
      <c r="X162" s="6" t="s">
        <v>425</v>
      </c>
    </row>
    <row r="163" spans="1:24" hidden="1">
      <c r="A163" s="62" t="s">
        <v>321</v>
      </c>
      <c r="B163" s="62" t="s">
        <v>322</v>
      </c>
      <c r="C163" s="63">
        <v>45840</v>
      </c>
      <c r="D163" s="62" t="s">
        <v>352</v>
      </c>
      <c r="E163" s="63">
        <v>45840</v>
      </c>
      <c r="F163" s="6" t="s">
        <v>353</v>
      </c>
      <c r="G163" s="56" t="s">
        <v>325</v>
      </c>
      <c r="H163" s="57">
        <v>1753000</v>
      </c>
      <c r="I163" s="58">
        <v>140240</v>
      </c>
      <c r="J163" s="57">
        <v>1893240</v>
      </c>
      <c r="K163" s="6"/>
      <c r="L163" s="58">
        <v>0</v>
      </c>
      <c r="M163" s="6"/>
      <c r="N163" s="57">
        <v>1893240</v>
      </c>
      <c r="O163" s="78">
        <v>1893240</v>
      </c>
      <c r="P163" s="79"/>
      <c r="Q163" s="80"/>
      <c r="R163" s="6"/>
      <c r="S163" s="6"/>
      <c r="T163" s="6"/>
      <c r="U163" s="6"/>
      <c r="V163" s="81" t="s">
        <v>1</v>
      </c>
      <c r="W163" s="6" t="s">
        <v>426</v>
      </c>
      <c r="X163" s="6" t="s">
        <v>427</v>
      </c>
    </row>
    <row r="164" spans="1:24" hidden="1">
      <c r="A164" s="62" t="s">
        <v>321</v>
      </c>
      <c r="B164" s="62" t="s">
        <v>322</v>
      </c>
      <c r="C164" s="63">
        <v>45847</v>
      </c>
      <c r="D164" s="62" t="s">
        <v>354</v>
      </c>
      <c r="E164" s="63">
        <v>45847</v>
      </c>
      <c r="F164" s="6" t="s">
        <v>355</v>
      </c>
      <c r="G164" s="56" t="s">
        <v>325</v>
      </c>
      <c r="H164" s="57">
        <v>925740</v>
      </c>
      <c r="I164" s="58">
        <v>74059</v>
      </c>
      <c r="J164" s="57">
        <v>999799</v>
      </c>
      <c r="K164" s="6"/>
      <c r="L164" s="58">
        <v>0</v>
      </c>
      <c r="M164" s="6"/>
      <c r="N164" s="57">
        <v>999799</v>
      </c>
      <c r="O164" s="78">
        <v>999799</v>
      </c>
      <c r="P164" s="79"/>
      <c r="Q164" s="80"/>
      <c r="R164" s="6"/>
      <c r="S164" s="6"/>
      <c r="T164" s="6"/>
      <c r="U164" s="6"/>
      <c r="V164" s="81" t="s">
        <v>1</v>
      </c>
      <c r="W164" s="6" t="s">
        <v>426</v>
      </c>
      <c r="X164" s="6" t="s">
        <v>427</v>
      </c>
    </row>
    <row r="165" spans="1:24" hidden="1">
      <c r="A165" s="62" t="s">
        <v>321</v>
      </c>
      <c r="B165" s="62" t="s">
        <v>322</v>
      </c>
      <c r="C165" s="63">
        <v>45861</v>
      </c>
      <c r="D165" s="62" t="s">
        <v>356</v>
      </c>
      <c r="E165" s="63">
        <v>45861</v>
      </c>
      <c r="F165" s="6" t="s">
        <v>357</v>
      </c>
      <c r="G165" s="56" t="s">
        <v>325</v>
      </c>
      <c r="H165" s="57">
        <v>2063663</v>
      </c>
      <c r="I165" s="58">
        <v>165093</v>
      </c>
      <c r="J165" s="57">
        <v>2228756</v>
      </c>
      <c r="K165" s="6"/>
      <c r="L165" s="58">
        <v>0</v>
      </c>
      <c r="M165" s="6"/>
      <c r="N165" s="57">
        <v>2228756</v>
      </c>
      <c r="O165" s="78">
        <v>2228756</v>
      </c>
      <c r="P165" s="79"/>
      <c r="Q165" s="80"/>
      <c r="R165" s="6"/>
      <c r="S165" s="6"/>
      <c r="T165" s="6"/>
      <c r="U165" s="6"/>
      <c r="V165" s="81" t="s">
        <v>1</v>
      </c>
      <c r="W165" s="6" t="s">
        <v>426</v>
      </c>
      <c r="X165" s="6" t="s">
        <v>427</v>
      </c>
    </row>
    <row r="166" spans="1:24" hidden="1">
      <c r="A166" s="62" t="s">
        <v>321</v>
      </c>
      <c r="B166" s="62" t="s">
        <v>322</v>
      </c>
      <c r="C166" s="63">
        <v>45870</v>
      </c>
      <c r="D166" s="62" t="s">
        <v>358</v>
      </c>
      <c r="E166" s="63">
        <v>45870</v>
      </c>
      <c r="F166" s="6" t="s">
        <v>359</v>
      </c>
      <c r="G166" s="56" t="s">
        <v>325</v>
      </c>
      <c r="H166" s="57">
        <v>1347833</v>
      </c>
      <c r="I166" s="58">
        <v>107827</v>
      </c>
      <c r="J166" s="57">
        <v>1455660</v>
      </c>
      <c r="K166" s="6"/>
      <c r="L166" s="58">
        <v>0</v>
      </c>
      <c r="M166" s="6"/>
      <c r="N166" s="57">
        <v>1455660</v>
      </c>
      <c r="O166" s="78">
        <v>1455660</v>
      </c>
      <c r="P166" s="79"/>
      <c r="Q166" s="80"/>
      <c r="R166" s="6"/>
      <c r="S166" s="6"/>
      <c r="T166" s="6"/>
      <c r="U166" s="6"/>
      <c r="V166" s="81" t="s">
        <v>1</v>
      </c>
      <c r="W166" s="6" t="s">
        <v>428</v>
      </c>
      <c r="X166" s="6" t="s">
        <v>429</v>
      </c>
    </row>
    <row r="167" spans="1:24" hidden="1">
      <c r="A167" s="62" t="s">
        <v>321</v>
      </c>
      <c r="B167" s="62" t="s">
        <v>322</v>
      </c>
      <c r="C167" s="63">
        <v>45875</v>
      </c>
      <c r="D167" s="62" t="s">
        <v>360</v>
      </c>
      <c r="E167" s="63">
        <v>45875</v>
      </c>
      <c r="F167" s="6" t="s">
        <v>361</v>
      </c>
      <c r="G167" s="56" t="s">
        <v>325</v>
      </c>
      <c r="H167" s="57">
        <v>1238020</v>
      </c>
      <c r="I167" s="58">
        <v>99042</v>
      </c>
      <c r="J167" s="57">
        <v>1337062</v>
      </c>
      <c r="K167" s="6"/>
      <c r="L167" s="58">
        <v>0</v>
      </c>
      <c r="M167" s="6"/>
      <c r="N167" s="57">
        <v>1337062</v>
      </c>
      <c r="O167" s="78">
        <v>1337062</v>
      </c>
      <c r="P167" s="79"/>
      <c r="Q167" s="80"/>
      <c r="R167" s="6"/>
      <c r="S167" s="6"/>
      <c r="T167" s="6"/>
      <c r="U167" s="6"/>
      <c r="V167" s="81" t="s">
        <v>1</v>
      </c>
      <c r="W167" s="6" t="s">
        <v>428</v>
      </c>
      <c r="X167" s="6" t="s">
        <v>429</v>
      </c>
    </row>
    <row r="168" spans="1:24" hidden="1">
      <c r="A168" s="62" t="s">
        <v>321</v>
      </c>
      <c r="B168" s="62" t="s">
        <v>322</v>
      </c>
      <c r="C168" s="63">
        <v>45889</v>
      </c>
      <c r="D168" s="62" t="s">
        <v>362</v>
      </c>
      <c r="E168" s="63">
        <v>45889</v>
      </c>
      <c r="F168" s="6" t="s">
        <v>363</v>
      </c>
      <c r="G168" s="56" t="s">
        <v>325</v>
      </c>
      <c r="H168" s="57">
        <v>356400</v>
      </c>
      <c r="I168" s="58">
        <v>28512</v>
      </c>
      <c r="J168" s="57">
        <v>384912</v>
      </c>
      <c r="K168" s="6"/>
      <c r="L168" s="58">
        <v>0</v>
      </c>
      <c r="M168" s="6"/>
      <c r="N168" s="57">
        <v>384912</v>
      </c>
      <c r="O168" s="78">
        <v>384912</v>
      </c>
      <c r="P168" s="79"/>
      <c r="Q168" s="80"/>
      <c r="R168" s="6"/>
      <c r="S168" s="6"/>
      <c r="T168" s="6"/>
      <c r="U168" s="6"/>
      <c r="V168" s="81" t="s">
        <v>1</v>
      </c>
      <c r="W168" s="6" t="s">
        <v>428</v>
      </c>
      <c r="X168" s="6" t="s">
        <v>429</v>
      </c>
    </row>
    <row r="169" spans="1:24" hidden="1">
      <c r="A169" s="62" t="s">
        <v>321</v>
      </c>
      <c r="B169" s="62" t="s">
        <v>322</v>
      </c>
      <c r="C169" s="63">
        <v>45896</v>
      </c>
      <c r="D169" s="62" t="s">
        <v>364</v>
      </c>
      <c r="E169" s="63">
        <v>45896</v>
      </c>
      <c r="F169" s="6" t="s">
        <v>365</v>
      </c>
      <c r="G169" s="56" t="s">
        <v>325</v>
      </c>
      <c r="H169" s="57">
        <v>889480</v>
      </c>
      <c r="I169" s="58">
        <v>71158</v>
      </c>
      <c r="J169" s="57">
        <v>960638</v>
      </c>
      <c r="K169" s="6"/>
      <c r="L169" s="58">
        <v>0</v>
      </c>
      <c r="M169" s="6"/>
      <c r="N169" s="57">
        <v>960638</v>
      </c>
      <c r="O169" s="78">
        <v>960638</v>
      </c>
      <c r="P169" s="79"/>
      <c r="Q169" s="80"/>
      <c r="R169" s="6"/>
      <c r="S169" s="6"/>
      <c r="T169" s="6"/>
      <c r="U169" s="6"/>
      <c r="V169" s="81" t="s">
        <v>1</v>
      </c>
      <c r="W169" s="6" t="s">
        <v>428</v>
      </c>
      <c r="X169" s="6" t="s">
        <v>429</v>
      </c>
    </row>
    <row r="170" spans="1:24" hidden="1">
      <c r="A170" s="62" t="s">
        <v>321</v>
      </c>
      <c r="B170" s="62" t="s">
        <v>322</v>
      </c>
      <c r="C170" s="63">
        <v>45909</v>
      </c>
      <c r="D170" s="62" t="s">
        <v>366</v>
      </c>
      <c r="E170" s="63">
        <v>45909</v>
      </c>
      <c r="F170" s="6" t="s">
        <v>367</v>
      </c>
      <c r="G170" s="60" t="s">
        <v>325</v>
      </c>
      <c r="H170" s="61">
        <v>1815220</v>
      </c>
      <c r="I170" s="58">
        <v>145218</v>
      </c>
      <c r="J170" s="57">
        <v>1960438</v>
      </c>
      <c r="K170" s="93"/>
      <c r="L170" s="58">
        <v>0</v>
      </c>
      <c r="M170" s="93"/>
      <c r="N170" s="57">
        <v>1960438</v>
      </c>
      <c r="O170" s="78">
        <v>1960438</v>
      </c>
      <c r="P170" s="79"/>
      <c r="Q170" s="80"/>
      <c r="R170" s="6"/>
      <c r="S170" s="6"/>
      <c r="T170" s="6"/>
      <c r="U170" s="6"/>
      <c r="V170" s="81" t="s">
        <v>1</v>
      </c>
      <c r="W170" s="6" t="s">
        <v>431</v>
      </c>
      <c r="X170" s="6" t="s">
        <v>432</v>
      </c>
    </row>
    <row r="171" spans="1:24" hidden="1">
      <c r="A171" s="64" t="s">
        <v>321</v>
      </c>
      <c r="B171" s="64" t="s">
        <v>322</v>
      </c>
      <c r="C171" s="65">
        <v>45916</v>
      </c>
      <c r="D171" s="64" t="s">
        <v>368</v>
      </c>
      <c r="E171" s="65">
        <v>45916</v>
      </c>
      <c r="F171" s="66" t="s">
        <v>369</v>
      </c>
      <c r="G171" s="73" t="s">
        <v>325</v>
      </c>
      <c r="H171" s="90">
        <v>704940</v>
      </c>
      <c r="I171" s="82">
        <v>56395</v>
      </c>
      <c r="J171" s="83">
        <v>761335</v>
      </c>
      <c r="K171" s="67"/>
      <c r="L171" s="82">
        <v>0</v>
      </c>
      <c r="M171" s="67"/>
      <c r="N171" s="83">
        <v>761335</v>
      </c>
      <c r="O171" s="85">
        <v>761335</v>
      </c>
      <c r="P171" s="86"/>
      <c r="Q171" s="87"/>
      <c r="R171" s="66"/>
      <c r="S171" s="66"/>
      <c r="T171" s="66"/>
      <c r="U171" s="66"/>
      <c r="V171" s="88" t="s">
        <v>1</v>
      </c>
      <c r="W171" s="66" t="s">
        <v>431</v>
      </c>
      <c r="X171" s="66" t="s">
        <v>432</v>
      </c>
    </row>
    <row r="172" spans="1:24" hidden="1">
      <c r="A172" s="64" t="s">
        <v>321</v>
      </c>
      <c r="B172" s="64" t="s">
        <v>322</v>
      </c>
      <c r="C172" s="65">
        <v>45924</v>
      </c>
      <c r="D172" s="64" t="s">
        <v>370</v>
      </c>
      <c r="E172" s="65">
        <v>45924</v>
      </c>
      <c r="F172" s="66" t="s">
        <v>371</v>
      </c>
      <c r="G172" s="73" t="s">
        <v>325</v>
      </c>
      <c r="H172" s="90">
        <v>1013044</v>
      </c>
      <c r="I172" s="82">
        <v>81044</v>
      </c>
      <c r="J172" s="83">
        <v>1094088</v>
      </c>
      <c r="K172" s="67"/>
      <c r="L172" s="82">
        <v>0</v>
      </c>
      <c r="M172" s="67"/>
      <c r="N172" s="83">
        <v>1094088</v>
      </c>
      <c r="O172" s="85">
        <v>1094088</v>
      </c>
      <c r="P172" s="86"/>
      <c r="Q172" s="87"/>
      <c r="R172" s="66"/>
      <c r="S172" s="66"/>
      <c r="T172" s="66"/>
      <c r="U172" s="66"/>
      <c r="V172" s="88" t="s">
        <v>1</v>
      </c>
      <c r="W172" s="66" t="s">
        <v>431</v>
      </c>
      <c r="X172" s="66" t="s">
        <v>432</v>
      </c>
    </row>
    <row r="173" spans="1:24" hidden="1">
      <c r="A173" s="64" t="s">
        <v>321</v>
      </c>
      <c r="B173" s="64" t="s">
        <v>322</v>
      </c>
      <c r="C173" s="65">
        <v>45931</v>
      </c>
      <c r="D173" s="64" t="s">
        <v>372</v>
      </c>
      <c r="E173" s="65">
        <v>45931</v>
      </c>
      <c r="F173" s="66" t="s">
        <v>373</v>
      </c>
      <c r="G173" s="73" t="s">
        <v>325</v>
      </c>
      <c r="H173" s="95">
        <v>1070265</v>
      </c>
      <c r="I173" s="82">
        <v>85621</v>
      </c>
      <c r="J173" s="83">
        <v>1155886</v>
      </c>
      <c r="K173" s="67"/>
      <c r="L173" s="82">
        <v>0</v>
      </c>
      <c r="M173" s="67"/>
      <c r="N173" s="83">
        <v>1155886</v>
      </c>
      <c r="O173" s="85">
        <v>1155886</v>
      </c>
      <c r="P173" s="86"/>
      <c r="Q173" s="87"/>
      <c r="R173" s="66"/>
      <c r="S173" s="66"/>
      <c r="T173" s="66"/>
      <c r="U173" s="66"/>
      <c r="V173" s="88" t="s">
        <v>1</v>
      </c>
      <c r="W173" s="66" t="s">
        <v>433</v>
      </c>
      <c r="X173" s="66" t="s">
        <v>434</v>
      </c>
    </row>
    <row r="174" spans="1:24" hidden="1">
      <c r="A174" s="62" t="s">
        <v>321</v>
      </c>
      <c r="B174" s="62" t="s">
        <v>322</v>
      </c>
      <c r="C174" s="63">
        <v>45660</v>
      </c>
      <c r="D174" s="62" t="s">
        <v>374</v>
      </c>
      <c r="E174" s="63">
        <v>45660</v>
      </c>
      <c r="F174" s="6"/>
      <c r="G174" s="56" t="s">
        <v>375</v>
      </c>
      <c r="H174" s="58"/>
      <c r="I174" s="58">
        <v>0</v>
      </c>
      <c r="J174" s="57">
        <v>0</v>
      </c>
      <c r="K174" s="57">
        <v>842149</v>
      </c>
      <c r="L174" s="58">
        <v>0</v>
      </c>
      <c r="M174" s="6"/>
      <c r="N174" s="57">
        <v>0</v>
      </c>
      <c r="O174" s="78">
        <v>-842149</v>
      </c>
      <c r="Q174" s="80"/>
      <c r="R174" s="6"/>
      <c r="S174" s="6"/>
      <c r="T174" s="6"/>
      <c r="U174" s="6"/>
      <c r="V174" s="81" t="s">
        <v>2</v>
      </c>
      <c r="W174" s="6" t="s">
        <v>414</v>
      </c>
      <c r="X174" s="6" t="s">
        <v>415</v>
      </c>
    </row>
    <row r="175" spans="1:24" hidden="1">
      <c r="A175" s="62" t="s">
        <v>321</v>
      </c>
      <c r="B175" s="62" t="s">
        <v>322</v>
      </c>
      <c r="C175" s="63">
        <v>45662</v>
      </c>
      <c r="D175" s="62" t="s">
        <v>376</v>
      </c>
      <c r="E175" s="63">
        <v>45662</v>
      </c>
      <c r="F175" s="6"/>
      <c r="G175" s="56" t="s">
        <v>377</v>
      </c>
      <c r="H175" s="58"/>
      <c r="I175" s="58">
        <v>0</v>
      </c>
      <c r="J175" s="57">
        <v>0</v>
      </c>
      <c r="K175" s="57">
        <v>104060</v>
      </c>
      <c r="L175" s="58">
        <v>0</v>
      </c>
      <c r="M175" s="6"/>
      <c r="N175" s="57">
        <v>0</v>
      </c>
      <c r="O175" s="78">
        <v>-104060</v>
      </c>
      <c r="Q175" s="80"/>
      <c r="R175" s="6"/>
      <c r="S175" s="6"/>
      <c r="T175" s="6"/>
      <c r="U175" s="6"/>
      <c r="V175" s="81" t="s">
        <v>2</v>
      </c>
      <c r="W175" s="6" t="s">
        <v>414</v>
      </c>
      <c r="X175" s="6" t="s">
        <v>415</v>
      </c>
    </row>
    <row r="176" spans="1:24" hidden="1">
      <c r="A176" s="62" t="s">
        <v>321</v>
      </c>
      <c r="B176" s="62" t="s">
        <v>322</v>
      </c>
      <c r="C176" s="63">
        <v>45677</v>
      </c>
      <c r="D176" s="62" t="s">
        <v>378</v>
      </c>
      <c r="E176" s="63">
        <v>45677</v>
      </c>
      <c r="F176" s="6"/>
      <c r="G176" s="56" t="s">
        <v>375</v>
      </c>
      <c r="H176" s="57"/>
      <c r="I176" s="58">
        <v>0</v>
      </c>
      <c r="J176" s="57">
        <v>0</v>
      </c>
      <c r="K176" s="57">
        <v>51488</v>
      </c>
      <c r="L176" s="58">
        <v>0</v>
      </c>
      <c r="M176" s="6"/>
      <c r="N176" s="57">
        <v>0</v>
      </c>
      <c r="O176" s="78">
        <v>-51488</v>
      </c>
      <c r="Q176" s="80"/>
      <c r="R176" s="6"/>
      <c r="S176" s="6"/>
      <c r="T176" s="6"/>
      <c r="U176" s="6"/>
      <c r="V176" s="81" t="s">
        <v>2</v>
      </c>
      <c r="W176" s="6" t="s">
        <v>414</v>
      </c>
      <c r="X176" s="6" t="s">
        <v>415</v>
      </c>
    </row>
    <row r="177" spans="1:24" hidden="1">
      <c r="A177" s="62" t="s">
        <v>321</v>
      </c>
      <c r="B177" s="62" t="s">
        <v>322</v>
      </c>
      <c r="C177" s="63">
        <v>45677</v>
      </c>
      <c r="D177" s="62" t="s">
        <v>379</v>
      </c>
      <c r="E177" s="63">
        <v>45677</v>
      </c>
      <c r="F177" s="6"/>
      <c r="G177" s="56" t="s">
        <v>377</v>
      </c>
      <c r="H177" s="57"/>
      <c r="I177" s="58">
        <v>0</v>
      </c>
      <c r="J177" s="57">
        <v>0</v>
      </c>
      <c r="K177" s="57">
        <v>52030</v>
      </c>
      <c r="L177" s="58">
        <v>0</v>
      </c>
      <c r="M177" s="6"/>
      <c r="N177" s="57">
        <v>0</v>
      </c>
      <c r="O177" s="78">
        <v>-52030</v>
      </c>
      <c r="Q177" s="80"/>
      <c r="R177" s="6"/>
      <c r="S177" s="6"/>
      <c r="T177" s="6"/>
      <c r="U177" s="6"/>
      <c r="V177" s="81" t="s">
        <v>2</v>
      </c>
      <c r="W177" s="6" t="s">
        <v>414</v>
      </c>
      <c r="X177" s="6" t="s">
        <v>415</v>
      </c>
    </row>
    <row r="178" spans="1:24" hidden="1">
      <c r="A178" s="62" t="s">
        <v>321</v>
      </c>
      <c r="B178" s="62" t="s">
        <v>322</v>
      </c>
      <c r="C178" s="63">
        <v>45727</v>
      </c>
      <c r="D178" s="62" t="s">
        <v>380</v>
      </c>
      <c r="E178" s="63">
        <v>45727</v>
      </c>
      <c r="F178" s="6"/>
      <c r="G178" s="56" t="s">
        <v>381</v>
      </c>
      <c r="H178" s="57"/>
      <c r="I178" s="58">
        <v>0</v>
      </c>
      <c r="J178" s="57">
        <v>0</v>
      </c>
      <c r="K178" s="57">
        <v>928232</v>
      </c>
      <c r="L178" s="58">
        <v>0</v>
      </c>
      <c r="M178" s="6"/>
      <c r="N178" s="57">
        <v>0</v>
      </c>
      <c r="O178" s="78">
        <v>-928232</v>
      </c>
      <c r="Q178" s="80"/>
      <c r="R178" s="6"/>
      <c r="S178" s="6"/>
      <c r="T178" s="6"/>
      <c r="U178" s="6"/>
      <c r="V178" s="81" t="s">
        <v>2</v>
      </c>
      <c r="W178" s="6" t="s">
        <v>418</v>
      </c>
      <c r="X178" s="6" t="s">
        <v>419</v>
      </c>
    </row>
    <row r="179" spans="1:24" hidden="1">
      <c r="A179" s="62" t="s">
        <v>321</v>
      </c>
      <c r="B179" s="62" t="s">
        <v>322</v>
      </c>
      <c r="C179" s="63">
        <v>45757</v>
      </c>
      <c r="D179" s="62" t="s">
        <v>382</v>
      </c>
      <c r="E179" s="63">
        <v>45757</v>
      </c>
      <c r="F179" s="6"/>
      <c r="G179" s="56" t="s">
        <v>383</v>
      </c>
      <c r="H179" s="57"/>
      <c r="I179" s="58">
        <v>0</v>
      </c>
      <c r="J179" s="57">
        <v>0</v>
      </c>
      <c r="K179" s="57">
        <v>175857</v>
      </c>
      <c r="L179" s="58">
        <v>0</v>
      </c>
      <c r="M179" s="6"/>
      <c r="N179" s="57">
        <v>0</v>
      </c>
      <c r="O179" s="78">
        <v>-175857</v>
      </c>
      <c r="P179" s="79"/>
      <c r="Q179" s="80"/>
      <c r="R179" s="6"/>
      <c r="S179" s="6"/>
      <c r="T179" s="6"/>
      <c r="U179" s="6"/>
      <c r="V179" s="81" t="s">
        <v>2</v>
      </c>
      <c r="W179" s="6" t="s">
        <v>420</v>
      </c>
      <c r="X179" s="6" t="s">
        <v>421</v>
      </c>
    </row>
    <row r="180" spans="1:24" hidden="1">
      <c r="A180" s="62" t="s">
        <v>321</v>
      </c>
      <c r="B180" s="62" t="s">
        <v>322</v>
      </c>
      <c r="C180" s="63">
        <v>45768</v>
      </c>
      <c r="D180" s="62" t="s">
        <v>384</v>
      </c>
      <c r="E180" s="63">
        <v>45768</v>
      </c>
      <c r="F180" s="6"/>
      <c r="G180" s="56" t="s">
        <v>385</v>
      </c>
      <c r="H180" s="57"/>
      <c r="I180" s="58">
        <v>0</v>
      </c>
      <c r="J180" s="57">
        <v>0</v>
      </c>
      <c r="K180" s="57">
        <v>200719</v>
      </c>
      <c r="L180" s="58">
        <v>0</v>
      </c>
      <c r="M180" s="6"/>
      <c r="N180" s="57">
        <v>0</v>
      </c>
      <c r="O180" s="78">
        <v>-200719</v>
      </c>
      <c r="P180" s="79"/>
      <c r="Q180" s="80"/>
      <c r="R180" s="6"/>
      <c r="S180" s="6"/>
      <c r="T180" s="6"/>
      <c r="U180" s="6"/>
      <c r="V180" s="81" t="s">
        <v>2</v>
      </c>
      <c r="W180" s="6" t="s">
        <v>420</v>
      </c>
      <c r="X180" s="6" t="s">
        <v>421</v>
      </c>
    </row>
    <row r="181" spans="1:24" hidden="1">
      <c r="A181" s="62" t="s">
        <v>321</v>
      </c>
      <c r="B181" s="62" t="s">
        <v>322</v>
      </c>
      <c r="C181" s="63">
        <v>45810</v>
      </c>
      <c r="D181" s="62" t="s">
        <v>386</v>
      </c>
      <c r="E181" s="63">
        <v>45870</v>
      </c>
      <c r="F181" s="6" t="s">
        <v>387</v>
      </c>
      <c r="G181" s="56" t="s">
        <v>383</v>
      </c>
      <c r="H181" s="57"/>
      <c r="I181" s="58">
        <v>0</v>
      </c>
      <c r="J181" s="57">
        <v>0</v>
      </c>
      <c r="K181" s="57">
        <v>282320</v>
      </c>
      <c r="L181" s="58">
        <v>0</v>
      </c>
      <c r="M181" s="6"/>
      <c r="N181" s="57">
        <v>0</v>
      </c>
      <c r="O181" s="78">
        <v>-282320</v>
      </c>
      <c r="P181" s="79"/>
      <c r="Q181" s="80"/>
      <c r="R181" s="6"/>
      <c r="S181" s="6"/>
      <c r="T181" s="6"/>
      <c r="U181" s="6"/>
      <c r="V181" s="81" t="s">
        <v>2</v>
      </c>
      <c r="W181" s="6" t="s">
        <v>424</v>
      </c>
      <c r="X181" s="6" t="s">
        <v>425</v>
      </c>
    </row>
    <row r="182" spans="1:24" hidden="1">
      <c r="A182" s="62" t="s">
        <v>321</v>
      </c>
      <c r="B182" s="62" t="s">
        <v>322</v>
      </c>
      <c r="C182" s="63">
        <v>45855</v>
      </c>
      <c r="D182" s="62" t="s">
        <v>388</v>
      </c>
      <c r="E182" s="63">
        <v>45888</v>
      </c>
      <c r="F182" s="6" t="s">
        <v>389</v>
      </c>
      <c r="G182" s="56" t="s">
        <v>383</v>
      </c>
      <c r="H182" s="57"/>
      <c r="I182" s="58">
        <v>0</v>
      </c>
      <c r="J182" s="57">
        <v>0</v>
      </c>
      <c r="K182" s="57">
        <v>307273</v>
      </c>
      <c r="L182" s="58">
        <v>0</v>
      </c>
      <c r="M182" s="6"/>
      <c r="N182" s="57">
        <v>0</v>
      </c>
      <c r="O182" s="78">
        <v>-307273</v>
      </c>
      <c r="P182" s="79"/>
      <c r="Q182" s="80"/>
      <c r="R182" s="6"/>
      <c r="S182" s="6"/>
      <c r="T182" s="6"/>
      <c r="U182" s="6"/>
      <c r="V182" s="81" t="s">
        <v>2</v>
      </c>
      <c r="W182" s="6" t="s">
        <v>426</v>
      </c>
      <c r="X182" s="6" t="s">
        <v>427</v>
      </c>
    </row>
    <row r="183" spans="1:24" hidden="1">
      <c r="A183" s="62" t="s">
        <v>321</v>
      </c>
      <c r="B183" s="62" t="s">
        <v>322</v>
      </c>
      <c r="C183" s="63">
        <v>45911</v>
      </c>
      <c r="D183" s="62" t="s">
        <v>390</v>
      </c>
      <c r="E183" s="63">
        <v>45911</v>
      </c>
      <c r="F183" s="6"/>
      <c r="G183" s="56" t="s">
        <v>391</v>
      </c>
      <c r="H183" s="58"/>
      <c r="I183" s="58">
        <v>0</v>
      </c>
      <c r="J183" s="57">
        <v>0</v>
      </c>
      <c r="K183" s="57">
        <v>150904</v>
      </c>
      <c r="L183" s="58">
        <v>0</v>
      </c>
      <c r="M183" s="6"/>
      <c r="N183" s="57">
        <v>0</v>
      </c>
      <c r="O183" s="78">
        <v>-150904</v>
      </c>
      <c r="P183" s="79"/>
      <c r="Q183" s="80"/>
      <c r="R183" s="6"/>
      <c r="S183" s="6"/>
      <c r="T183" s="6"/>
      <c r="U183" s="6"/>
      <c r="V183" s="81" t="s">
        <v>2</v>
      </c>
      <c r="W183" s="6" t="s">
        <v>431</v>
      </c>
      <c r="X183" s="6" t="s">
        <v>432</v>
      </c>
    </row>
    <row r="184" spans="1:24" hidden="1">
      <c r="A184" s="62" t="s">
        <v>321</v>
      </c>
      <c r="B184" s="62" t="s">
        <v>322</v>
      </c>
      <c r="C184" s="63">
        <v>45736</v>
      </c>
      <c r="D184" s="62" t="s">
        <v>392</v>
      </c>
      <c r="E184" s="63">
        <v>45736</v>
      </c>
      <c r="F184" s="6"/>
      <c r="G184" s="56" t="s">
        <v>393</v>
      </c>
      <c r="H184" s="58"/>
      <c r="I184" s="58">
        <v>0</v>
      </c>
      <c r="J184" s="57">
        <v>0</v>
      </c>
      <c r="K184" s="58"/>
      <c r="L184" s="58">
        <v>0</v>
      </c>
      <c r="M184" s="57">
        <v>9635530</v>
      </c>
      <c r="N184" s="57">
        <v>0</v>
      </c>
      <c r="O184" s="78">
        <v>-9635530</v>
      </c>
      <c r="P184" s="79"/>
      <c r="Q184" s="80"/>
      <c r="R184" s="6"/>
      <c r="S184" s="6"/>
      <c r="T184" s="6"/>
      <c r="U184" s="6"/>
      <c r="V184" s="81" t="s">
        <v>4</v>
      </c>
      <c r="W184" s="6" t="s">
        <v>418</v>
      </c>
      <c r="X184" s="6" t="s">
        <v>419</v>
      </c>
    </row>
    <row r="185" spans="1:24" hidden="1">
      <c r="A185" s="62" t="s">
        <v>321</v>
      </c>
      <c r="B185" s="62" t="s">
        <v>322</v>
      </c>
      <c r="C185" s="63">
        <v>45797</v>
      </c>
      <c r="D185" s="62" t="s">
        <v>394</v>
      </c>
      <c r="E185" s="63">
        <v>45797</v>
      </c>
      <c r="F185" s="6"/>
      <c r="G185" s="56" t="s">
        <v>393</v>
      </c>
      <c r="H185" s="58"/>
      <c r="I185" s="58">
        <v>0</v>
      </c>
      <c r="J185" s="57">
        <v>0</v>
      </c>
      <c r="K185" s="58"/>
      <c r="L185" s="58">
        <v>0</v>
      </c>
      <c r="M185" s="57">
        <v>1721447</v>
      </c>
      <c r="N185" s="57">
        <v>0</v>
      </c>
      <c r="O185" s="78">
        <v>-1721447</v>
      </c>
      <c r="P185" s="79"/>
      <c r="Q185" s="80"/>
      <c r="R185" s="6"/>
      <c r="S185" s="6"/>
      <c r="T185" s="6"/>
      <c r="U185" s="6"/>
      <c r="V185" s="81" t="s">
        <v>4</v>
      </c>
      <c r="W185" s="6" t="s">
        <v>422</v>
      </c>
      <c r="X185" s="6" t="s">
        <v>423</v>
      </c>
    </row>
    <row r="186" spans="1:24" hidden="1">
      <c r="A186" s="62" t="s">
        <v>321</v>
      </c>
      <c r="B186" s="62" t="s">
        <v>322</v>
      </c>
      <c r="C186" s="63">
        <v>45828</v>
      </c>
      <c r="D186" s="62" t="s">
        <v>395</v>
      </c>
      <c r="E186" s="63">
        <v>45828</v>
      </c>
      <c r="F186" s="6"/>
      <c r="G186" s="56" t="s">
        <v>396</v>
      </c>
      <c r="H186" s="58"/>
      <c r="I186" s="58">
        <v>0</v>
      </c>
      <c r="J186" s="57">
        <v>0</v>
      </c>
      <c r="K186" s="58"/>
      <c r="L186" s="58">
        <v>0</v>
      </c>
      <c r="M186" s="57">
        <v>2387482</v>
      </c>
      <c r="N186" s="57">
        <v>0</v>
      </c>
      <c r="O186" s="78">
        <v>-2387482</v>
      </c>
      <c r="P186" s="79"/>
      <c r="Q186" s="80"/>
      <c r="R186" s="6"/>
      <c r="S186" s="6"/>
      <c r="T186" s="6"/>
      <c r="U186" s="6"/>
      <c r="V186" s="81" t="s">
        <v>4</v>
      </c>
      <c r="W186" s="6" t="s">
        <v>424</v>
      </c>
      <c r="X186" s="6" t="s">
        <v>425</v>
      </c>
    </row>
    <row r="187" spans="1:24" hidden="1">
      <c r="A187" s="62" t="s">
        <v>321</v>
      </c>
      <c r="B187" s="62" t="s">
        <v>322</v>
      </c>
      <c r="C187" s="63">
        <v>45868</v>
      </c>
      <c r="D187" s="62" t="s">
        <v>397</v>
      </c>
      <c r="E187" s="63">
        <v>45868</v>
      </c>
      <c r="F187" s="6"/>
      <c r="G187" s="56" t="s">
        <v>398</v>
      </c>
      <c r="H187" s="58"/>
      <c r="I187" s="58">
        <v>0</v>
      </c>
      <c r="J187" s="57">
        <v>0</v>
      </c>
      <c r="K187" s="58"/>
      <c r="L187" s="58">
        <v>0</v>
      </c>
      <c r="M187" s="57">
        <v>1732894</v>
      </c>
      <c r="N187" s="57">
        <v>0</v>
      </c>
      <c r="O187" s="78">
        <v>-1732894</v>
      </c>
      <c r="P187" s="79"/>
      <c r="Q187" s="80"/>
      <c r="R187" s="6"/>
      <c r="S187" s="6"/>
      <c r="T187" s="6"/>
      <c r="U187" s="6"/>
      <c r="V187" s="81" t="s">
        <v>4</v>
      </c>
      <c r="W187" s="6" t="s">
        <v>426</v>
      </c>
      <c r="X187" s="6" t="s">
        <v>427</v>
      </c>
    </row>
    <row r="188" spans="1:24" hidden="1">
      <c r="A188" s="62" t="s">
        <v>321</v>
      </c>
      <c r="B188" s="62" t="s">
        <v>322</v>
      </c>
      <c r="C188" s="63">
        <v>45889</v>
      </c>
      <c r="D188" s="62" t="s">
        <v>399</v>
      </c>
      <c r="E188" s="63">
        <v>45889</v>
      </c>
      <c r="F188" s="6"/>
      <c r="G188" s="56" t="s">
        <v>398</v>
      </c>
      <c r="H188" s="58"/>
      <c r="I188" s="58">
        <v>0</v>
      </c>
      <c r="J188" s="57">
        <v>0</v>
      </c>
      <c r="K188" s="58"/>
      <c r="L188" s="58">
        <v>0</v>
      </c>
      <c r="M188" s="57">
        <v>4718232</v>
      </c>
      <c r="N188" s="57">
        <v>0</v>
      </c>
      <c r="O188" s="78">
        <v>-4718232</v>
      </c>
      <c r="P188" s="79"/>
      <c r="Q188" s="80"/>
      <c r="R188" s="6"/>
      <c r="S188" s="6"/>
      <c r="T188" s="6"/>
      <c r="U188" s="6"/>
      <c r="V188" s="81" t="s">
        <v>4</v>
      </c>
      <c r="W188" s="6" t="s">
        <v>428</v>
      </c>
      <c r="X188" s="6" t="s">
        <v>429</v>
      </c>
    </row>
    <row r="189" spans="1:24" hidden="1">
      <c r="A189" s="62" t="s">
        <v>321</v>
      </c>
      <c r="B189" s="62" t="s">
        <v>322</v>
      </c>
      <c r="C189" s="63">
        <v>45926</v>
      </c>
      <c r="D189" s="62" t="s">
        <v>400</v>
      </c>
      <c r="E189" s="63">
        <v>45926</v>
      </c>
      <c r="F189" s="6"/>
      <c r="G189" s="56" t="s">
        <v>398</v>
      </c>
      <c r="H189" s="58"/>
      <c r="I189" s="58">
        <v>0</v>
      </c>
      <c r="J189" s="57">
        <v>0</v>
      </c>
      <c r="K189" s="58"/>
      <c r="L189" s="58">
        <v>0</v>
      </c>
      <c r="M189" s="57">
        <v>4055507</v>
      </c>
      <c r="N189" s="57">
        <v>0</v>
      </c>
      <c r="O189" s="78">
        <v>-4055507</v>
      </c>
      <c r="P189" s="79"/>
      <c r="Q189" s="80"/>
      <c r="R189" s="6"/>
      <c r="S189" s="6"/>
      <c r="T189" s="6"/>
      <c r="U189" s="6"/>
      <c r="V189" s="81" t="s">
        <v>4</v>
      </c>
      <c r="W189" s="6" t="s">
        <v>431</v>
      </c>
      <c r="X189" s="6" t="s">
        <v>432</v>
      </c>
    </row>
    <row r="190" spans="1:24" hidden="1">
      <c r="A190" s="62" t="s">
        <v>321</v>
      </c>
      <c r="B190" s="62" t="s">
        <v>322</v>
      </c>
      <c r="C190" s="63">
        <v>45869</v>
      </c>
      <c r="D190" s="62" t="s">
        <v>217</v>
      </c>
      <c r="E190" s="63">
        <v>45869</v>
      </c>
      <c r="F190" s="6"/>
      <c r="G190" s="56" t="s">
        <v>218</v>
      </c>
      <c r="H190" s="58"/>
      <c r="I190" s="58"/>
      <c r="J190" s="57">
        <v>0</v>
      </c>
      <c r="K190" s="57"/>
      <c r="L190" s="57"/>
      <c r="M190" s="57">
        <v>360688</v>
      </c>
      <c r="N190" s="57"/>
      <c r="O190" s="78">
        <v>-360688</v>
      </c>
      <c r="P190" s="79"/>
      <c r="Q190" s="80"/>
      <c r="R190" s="6"/>
      <c r="S190" s="6"/>
      <c r="T190" s="6"/>
      <c r="U190" s="6"/>
      <c r="V190" s="81" t="s">
        <v>4</v>
      </c>
      <c r="W190" s="6" t="s">
        <v>426</v>
      </c>
      <c r="X190" s="6" t="s">
        <v>427</v>
      </c>
    </row>
    <row r="191" spans="1:24" hidden="1">
      <c r="A191" s="62" t="s">
        <v>321</v>
      </c>
      <c r="B191" s="62" t="s">
        <v>322</v>
      </c>
      <c r="C191" s="63">
        <v>45900</v>
      </c>
      <c r="D191" s="62" t="s">
        <v>401</v>
      </c>
      <c r="E191" s="63">
        <v>45869</v>
      </c>
      <c r="F191" s="6"/>
      <c r="G191" s="56" t="s">
        <v>402</v>
      </c>
      <c r="H191" s="58"/>
      <c r="I191" s="58">
        <v>0</v>
      </c>
      <c r="J191" s="57">
        <v>0</v>
      </c>
      <c r="K191" s="58"/>
      <c r="L191" s="58">
        <v>77119</v>
      </c>
      <c r="M191" s="57"/>
      <c r="N191" s="57"/>
      <c r="O191" s="78">
        <v>-77119</v>
      </c>
      <c r="P191" s="79"/>
      <c r="Q191" s="80"/>
      <c r="R191" s="6"/>
      <c r="S191" s="6"/>
      <c r="T191" s="6"/>
      <c r="U191" s="6"/>
      <c r="V191" s="81" t="s">
        <v>430</v>
      </c>
      <c r="W191" s="6" t="s">
        <v>428</v>
      </c>
      <c r="X191" s="6" t="s">
        <v>429</v>
      </c>
    </row>
    <row r="192" spans="1:24" hidden="1">
      <c r="A192" s="64" t="s">
        <v>321</v>
      </c>
      <c r="B192" s="64" t="s">
        <v>322</v>
      </c>
      <c r="C192" s="65">
        <v>45938</v>
      </c>
      <c r="D192" s="64" t="s">
        <v>403</v>
      </c>
      <c r="E192" s="65">
        <v>45938</v>
      </c>
      <c r="F192" s="66" t="s">
        <v>404</v>
      </c>
      <c r="G192" s="74" t="s">
        <v>325</v>
      </c>
      <c r="H192" s="74">
        <v>1013044</v>
      </c>
      <c r="I192" s="82">
        <v>81044</v>
      </c>
      <c r="J192" s="83">
        <v>1094088</v>
      </c>
      <c r="K192" s="74"/>
      <c r="L192" s="82">
        <v>0</v>
      </c>
      <c r="M192" s="74"/>
      <c r="N192" s="83">
        <v>1094088</v>
      </c>
      <c r="O192" s="85">
        <v>1094088</v>
      </c>
      <c r="P192" s="86"/>
      <c r="Q192" s="87"/>
      <c r="R192" s="66"/>
      <c r="S192" s="66"/>
      <c r="T192" s="66"/>
      <c r="U192" s="66"/>
      <c r="V192" s="88" t="s">
        <v>1</v>
      </c>
      <c r="W192" s="66" t="s">
        <v>433</v>
      </c>
      <c r="X192" s="66" t="s">
        <v>434</v>
      </c>
    </row>
    <row r="193" spans="1:24" hidden="1">
      <c r="A193" s="64" t="s">
        <v>321</v>
      </c>
      <c r="B193" s="64" t="s">
        <v>322</v>
      </c>
      <c r="C193" s="65">
        <v>45945</v>
      </c>
      <c r="D193" s="64" t="s">
        <v>405</v>
      </c>
      <c r="E193" s="65">
        <v>45945</v>
      </c>
      <c r="F193" s="66" t="s">
        <v>406</v>
      </c>
      <c r="G193" s="74" t="s">
        <v>325</v>
      </c>
      <c r="H193" s="96">
        <v>810085</v>
      </c>
      <c r="I193" s="82">
        <v>64807</v>
      </c>
      <c r="J193" s="83">
        <v>874892</v>
      </c>
      <c r="K193" s="74"/>
      <c r="L193" s="82">
        <v>0</v>
      </c>
      <c r="M193" s="74"/>
      <c r="N193" s="83">
        <v>874892</v>
      </c>
      <c r="O193" s="85">
        <v>874892</v>
      </c>
      <c r="P193" s="86"/>
      <c r="Q193" s="87"/>
      <c r="R193" s="66"/>
      <c r="S193" s="66"/>
      <c r="T193" s="66"/>
      <c r="U193" s="66"/>
      <c r="V193" s="88" t="s">
        <v>1</v>
      </c>
      <c r="W193" s="66" t="s">
        <v>433</v>
      </c>
      <c r="X193" s="66" t="s">
        <v>434</v>
      </c>
    </row>
    <row r="194" spans="1:24" hidden="1">
      <c r="A194" s="64" t="s">
        <v>321</v>
      </c>
      <c r="B194" s="64" t="s">
        <v>322</v>
      </c>
      <c r="C194" s="65">
        <v>45952</v>
      </c>
      <c r="D194" s="64" t="s">
        <v>407</v>
      </c>
      <c r="E194" s="65">
        <v>45952</v>
      </c>
      <c r="F194" s="69" t="s">
        <v>408</v>
      </c>
      <c r="G194" s="66" t="s">
        <v>409</v>
      </c>
      <c r="H194" s="87">
        <v>352470</v>
      </c>
      <c r="I194" s="82">
        <v>28198</v>
      </c>
      <c r="J194" s="83">
        <v>380668</v>
      </c>
      <c r="K194" s="87"/>
      <c r="L194" s="82">
        <v>0</v>
      </c>
      <c r="M194" s="82"/>
      <c r="N194" s="83">
        <v>380668</v>
      </c>
      <c r="O194" s="85">
        <v>380668</v>
      </c>
      <c r="P194" s="86"/>
      <c r="Q194" s="87"/>
      <c r="R194" s="66"/>
      <c r="S194" s="66"/>
      <c r="T194" s="66"/>
      <c r="U194" s="66"/>
      <c r="V194" s="88" t="s">
        <v>1</v>
      </c>
      <c r="W194" s="66" t="s">
        <v>433</v>
      </c>
      <c r="X194" s="66" t="s">
        <v>434</v>
      </c>
    </row>
    <row r="195" spans="1:24" hidden="1">
      <c r="A195" s="64" t="s">
        <v>321</v>
      </c>
      <c r="B195" s="64" t="s">
        <v>322</v>
      </c>
      <c r="C195" s="65">
        <v>45959</v>
      </c>
      <c r="D195" s="64" t="s">
        <v>410</v>
      </c>
      <c r="E195" s="65">
        <v>45959</v>
      </c>
      <c r="F195" s="69" t="s">
        <v>411</v>
      </c>
      <c r="G195" s="66" t="s">
        <v>412</v>
      </c>
      <c r="H195" s="87">
        <v>1295035</v>
      </c>
      <c r="I195" s="82">
        <v>103603</v>
      </c>
      <c r="J195" s="83">
        <v>1398638</v>
      </c>
      <c r="K195" s="87"/>
      <c r="L195" s="82">
        <v>0</v>
      </c>
      <c r="M195" s="86"/>
      <c r="N195" s="83">
        <v>1398638</v>
      </c>
      <c r="O195" s="85">
        <v>1398638</v>
      </c>
      <c r="P195" s="86"/>
      <c r="Q195" s="87"/>
      <c r="R195" s="66"/>
      <c r="S195" s="66"/>
      <c r="T195" s="66"/>
      <c r="U195" s="66"/>
      <c r="V195" s="88" t="s">
        <v>1</v>
      </c>
      <c r="W195" s="66" t="s">
        <v>433</v>
      </c>
      <c r="X195" s="66" t="s">
        <v>434</v>
      </c>
    </row>
    <row r="196" spans="1:24" hidden="1">
      <c r="A196" s="62" t="s">
        <v>321</v>
      </c>
      <c r="B196" s="62" t="s">
        <v>322</v>
      </c>
      <c r="C196" s="75">
        <v>45900</v>
      </c>
      <c r="D196" s="62"/>
      <c r="E196" s="75">
        <v>45900</v>
      </c>
      <c r="F196" s="76"/>
      <c r="G196" s="13" t="s">
        <v>413</v>
      </c>
      <c r="H196" s="80"/>
      <c r="I196" s="58"/>
      <c r="J196" s="57">
        <v>0</v>
      </c>
      <c r="K196" s="80"/>
      <c r="L196" s="58">
        <v>77125</v>
      </c>
      <c r="M196" s="79"/>
      <c r="N196" s="57">
        <v>-77125</v>
      </c>
      <c r="O196" s="78">
        <v>-77125</v>
      </c>
      <c r="P196" s="79"/>
      <c r="Q196" s="80"/>
      <c r="R196" s="6"/>
      <c r="S196" s="6"/>
      <c r="T196" s="6"/>
      <c r="U196" s="6"/>
      <c r="V196" s="81" t="s">
        <v>430</v>
      </c>
      <c r="W196" s="6" t="s">
        <v>428</v>
      </c>
      <c r="X196" s="6" t="s">
        <v>429</v>
      </c>
    </row>
    <row r="197" spans="1:24" hidden="1">
      <c r="A197" s="62"/>
      <c r="B197" s="62"/>
      <c r="C197" s="63"/>
      <c r="D197" s="62"/>
      <c r="E197" s="6"/>
      <c r="F197" s="6"/>
      <c r="G197" s="6"/>
      <c r="H197" s="80"/>
      <c r="I197" s="58">
        <v>0</v>
      </c>
      <c r="J197" s="57">
        <v>0</v>
      </c>
      <c r="K197" s="80"/>
      <c r="L197" s="58">
        <v>0</v>
      </c>
      <c r="M197" s="79"/>
      <c r="N197" s="57">
        <v>0</v>
      </c>
      <c r="O197" s="78" t="s">
        <v>435</v>
      </c>
      <c r="P197" s="79"/>
      <c r="Q197" s="80"/>
      <c r="R197" s="6"/>
      <c r="S197" s="6"/>
      <c r="T197" s="6"/>
      <c r="U197" s="6"/>
      <c r="V197" s="81" t="s">
        <v>435</v>
      </c>
      <c r="W197" s="6" t="s">
        <v>435</v>
      </c>
      <c r="X197" s="6" t="s">
        <v>435</v>
      </c>
    </row>
    <row r="198" spans="1:24" hidden="1">
      <c r="A198" s="62"/>
      <c r="B198" s="62"/>
      <c r="C198" s="63"/>
      <c r="D198" s="62"/>
      <c r="E198" s="6"/>
      <c r="F198" s="6"/>
      <c r="G198" s="6"/>
      <c r="H198" s="80"/>
      <c r="I198" s="58">
        <v>0</v>
      </c>
      <c r="J198" s="57">
        <v>0</v>
      </c>
      <c r="K198" s="80"/>
      <c r="L198" s="58">
        <v>0</v>
      </c>
      <c r="M198" s="79"/>
      <c r="N198" s="57">
        <v>0</v>
      </c>
      <c r="O198" s="78" t="s">
        <v>435</v>
      </c>
      <c r="P198" s="79"/>
      <c r="Q198" s="80"/>
      <c r="R198" s="6"/>
      <c r="S198" s="6"/>
      <c r="T198" s="6"/>
      <c r="U198" s="6"/>
      <c r="V198" s="81" t="s">
        <v>435</v>
      </c>
      <c r="W198" s="6" t="s">
        <v>435</v>
      </c>
      <c r="X198" s="6" t="s">
        <v>435</v>
      </c>
    </row>
  </sheetData>
  <autoFilter ref="A1:X198" xr:uid="{70F378E6-C30E-4278-B273-5EF75544C138}">
    <filterColumn colId="23">
      <filters>
        <filter val="ST1Tháng 02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900D-B0C8-4C51-805D-A17901A5906C}">
  <dimension ref="A1:P228"/>
  <sheetViews>
    <sheetView tabSelected="1" zoomScale="85" zoomScaleNormal="85" workbookViewId="0">
      <pane xSplit="6" ySplit="3" topLeftCell="G157" activePane="bottomRight" state="frozen"/>
      <selection pane="topRight"/>
      <selection pane="bottomLeft"/>
      <selection pane="bottomRight" activeCell="N184" sqref="N184"/>
    </sheetView>
  </sheetViews>
  <sheetFormatPr defaultColWidth="9.140625" defaultRowHeight="15"/>
  <cols>
    <col min="1" max="1" width="6.140625" customWidth="1"/>
    <col min="2" max="3" width="8.85546875" customWidth="1"/>
    <col min="4" max="4" width="18.7109375" customWidth="1"/>
    <col min="7" max="7" width="8.7109375" customWidth="1"/>
    <col min="8" max="8" width="36.7109375" hidden="1" customWidth="1"/>
    <col min="9" max="9" width="11" hidden="1" customWidth="1"/>
    <col min="10" max="10" width="16.5703125" hidden="1" customWidth="1"/>
    <col min="11" max="11" width="23" customWidth="1"/>
    <col min="12" max="12" width="16.85546875" style="2" customWidth="1"/>
    <col min="13" max="14" width="13.7109375" style="2" customWidth="1"/>
    <col min="15" max="15" width="14.7109375" style="2" customWidth="1"/>
    <col min="16" max="16" width="10.7109375" style="3" customWidth="1"/>
    <col min="17" max="17" width="12.7109375" customWidth="1"/>
  </cols>
  <sheetData>
    <row r="1" spans="1:16" ht="24" customHeight="1">
      <c r="O1" s="9">
        <f>SUBTOTAL(9,O3:O30943)</f>
        <v>52985657.219999984</v>
      </c>
      <c r="P1" s="10"/>
    </row>
    <row r="2" spans="1:16" ht="30" customHeight="1">
      <c r="A2" s="4" t="s">
        <v>13</v>
      </c>
      <c r="B2" s="4"/>
      <c r="C2" s="4"/>
      <c r="D2" s="4" t="s">
        <v>437</v>
      </c>
      <c r="E2" s="4" t="s">
        <v>14</v>
      </c>
      <c r="F2" s="4"/>
      <c r="G2" s="4" t="s">
        <v>15</v>
      </c>
      <c r="H2" s="4" t="s">
        <v>16</v>
      </c>
      <c r="I2" s="4" t="s">
        <v>17</v>
      </c>
      <c r="J2" s="4" t="s">
        <v>18</v>
      </c>
      <c r="K2" s="4" t="s">
        <v>19</v>
      </c>
      <c r="L2" s="11" t="s">
        <v>20</v>
      </c>
      <c r="M2" s="11" t="s">
        <v>21</v>
      </c>
      <c r="N2" s="11" t="s">
        <v>43</v>
      </c>
      <c r="O2" s="11" t="s">
        <v>22</v>
      </c>
      <c r="P2" s="10"/>
    </row>
    <row r="3" spans="1:16" ht="22.5" customHeight="1">
      <c r="A3" s="5"/>
      <c r="B3" s="5"/>
      <c r="C3" s="5"/>
      <c r="D3" s="6"/>
      <c r="E3" s="7"/>
      <c r="F3" s="7"/>
      <c r="G3" s="7"/>
      <c r="H3" s="7"/>
      <c r="I3" s="7"/>
      <c r="J3" s="7" t="s">
        <v>23</v>
      </c>
      <c r="K3" s="7"/>
      <c r="L3" s="10"/>
      <c r="M3" s="10"/>
      <c r="N3" s="10"/>
      <c r="O3" s="12">
        <v>1525344</v>
      </c>
      <c r="P3" s="10" t="s">
        <v>27</v>
      </c>
    </row>
    <row r="4" spans="1:16">
      <c r="A4" t="s">
        <v>1</v>
      </c>
      <c r="B4" s="5">
        <f t="shared" ref="B4" si="0">MONTH(C4)</f>
        <v>1</v>
      </c>
      <c r="C4" s="103">
        <v>45659</v>
      </c>
      <c r="D4" s="101" t="s">
        <v>45</v>
      </c>
      <c r="E4" s="103">
        <v>45659</v>
      </c>
      <c r="F4" s="101" t="s">
        <v>46</v>
      </c>
      <c r="G4" s="101" t="s">
        <v>318</v>
      </c>
      <c r="K4" s="101" t="s">
        <v>47</v>
      </c>
      <c r="L4" s="45">
        <v>2306388</v>
      </c>
      <c r="M4" s="45">
        <v>184511</v>
      </c>
      <c r="N4" s="45">
        <v>0</v>
      </c>
      <c r="O4" s="2">
        <f>L4+M4-N4</f>
        <v>2490899</v>
      </c>
    </row>
    <row r="5" spans="1:16">
      <c r="A5" t="s">
        <v>1</v>
      </c>
      <c r="B5" s="5">
        <f t="shared" ref="B5:B68" si="1">MONTH(C5)</f>
        <v>1</v>
      </c>
      <c r="C5" s="103">
        <v>45659</v>
      </c>
      <c r="D5" s="101" t="s">
        <v>48</v>
      </c>
      <c r="E5" s="103">
        <v>45659</v>
      </c>
      <c r="F5" s="101" t="s">
        <v>49</v>
      </c>
      <c r="G5" s="101" t="s">
        <v>473</v>
      </c>
      <c r="K5" s="101" t="s">
        <v>50</v>
      </c>
      <c r="L5" s="45">
        <v>693203</v>
      </c>
      <c r="M5" s="45">
        <v>55456</v>
      </c>
      <c r="N5" s="45">
        <v>0</v>
      </c>
      <c r="O5" s="2">
        <f t="shared" ref="O5:O68" si="2">L5+M5-N5</f>
        <v>748659</v>
      </c>
    </row>
    <row r="6" spans="1:16">
      <c r="A6" t="s">
        <v>1</v>
      </c>
      <c r="B6" s="5">
        <f t="shared" si="1"/>
        <v>1</v>
      </c>
      <c r="C6" s="103">
        <v>45665</v>
      </c>
      <c r="D6" s="101" t="s">
        <v>53</v>
      </c>
      <c r="E6" s="103">
        <v>45665</v>
      </c>
      <c r="F6" s="101" t="s">
        <v>54</v>
      </c>
      <c r="G6" s="101" t="s">
        <v>473</v>
      </c>
      <c r="K6" s="101" t="s">
        <v>50</v>
      </c>
      <c r="L6" s="45">
        <v>1505690</v>
      </c>
      <c r="M6" s="45">
        <v>120455</v>
      </c>
      <c r="N6" s="45">
        <v>0</v>
      </c>
      <c r="O6" s="2">
        <f t="shared" si="2"/>
        <v>1626145</v>
      </c>
    </row>
    <row r="7" spans="1:16">
      <c r="A7" t="s">
        <v>1</v>
      </c>
      <c r="B7" s="5">
        <f t="shared" si="1"/>
        <v>1</v>
      </c>
      <c r="C7" s="103">
        <v>45665</v>
      </c>
      <c r="D7" s="101" t="s">
        <v>55</v>
      </c>
      <c r="E7" s="103">
        <v>45665</v>
      </c>
      <c r="F7" s="101" t="s">
        <v>56</v>
      </c>
      <c r="G7" s="101" t="s">
        <v>318</v>
      </c>
      <c r="K7" s="101" t="s">
        <v>47</v>
      </c>
      <c r="L7" s="45">
        <v>971800</v>
      </c>
      <c r="M7" s="45">
        <v>77744</v>
      </c>
      <c r="N7" s="45">
        <v>0</v>
      </c>
      <c r="O7" s="2">
        <f t="shared" si="2"/>
        <v>1049544</v>
      </c>
    </row>
    <row r="8" spans="1:16">
      <c r="A8" t="s">
        <v>1</v>
      </c>
      <c r="B8" s="5">
        <f t="shared" si="1"/>
        <v>1</v>
      </c>
      <c r="C8" s="103">
        <v>45674</v>
      </c>
      <c r="D8" s="101" t="s">
        <v>57</v>
      </c>
      <c r="E8" s="103">
        <v>45674</v>
      </c>
      <c r="F8" s="101" t="s">
        <v>58</v>
      </c>
      <c r="G8" s="101" t="s">
        <v>474</v>
      </c>
      <c r="K8" s="101" t="s">
        <v>59</v>
      </c>
      <c r="L8" s="45">
        <v>507735</v>
      </c>
      <c r="M8" s="45">
        <v>40619</v>
      </c>
      <c r="N8" s="45">
        <v>0</v>
      </c>
      <c r="O8" s="2">
        <f t="shared" si="2"/>
        <v>548354</v>
      </c>
    </row>
    <row r="9" spans="1:16">
      <c r="A9" t="s">
        <v>1</v>
      </c>
      <c r="B9" s="5">
        <f t="shared" si="1"/>
        <v>1</v>
      </c>
      <c r="C9" s="103">
        <v>45674</v>
      </c>
      <c r="D9" s="101" t="s">
        <v>60</v>
      </c>
      <c r="E9" s="103">
        <v>45674</v>
      </c>
      <c r="F9" s="101" t="s">
        <v>61</v>
      </c>
      <c r="G9" s="101" t="s">
        <v>318</v>
      </c>
      <c r="K9" s="101" t="s">
        <v>47</v>
      </c>
      <c r="L9" s="45">
        <v>3688715</v>
      </c>
      <c r="M9" s="45">
        <v>295097</v>
      </c>
      <c r="N9" s="45">
        <v>0</v>
      </c>
      <c r="O9" s="2">
        <f t="shared" si="2"/>
        <v>3983812</v>
      </c>
    </row>
    <row r="10" spans="1:16">
      <c r="A10" t="s">
        <v>1</v>
      </c>
      <c r="B10" s="5">
        <f t="shared" si="1"/>
        <v>1</v>
      </c>
      <c r="C10" s="103">
        <v>45674</v>
      </c>
      <c r="D10" s="101" t="s">
        <v>62</v>
      </c>
      <c r="E10" s="103">
        <v>45674</v>
      </c>
      <c r="F10" s="101" t="s">
        <v>63</v>
      </c>
      <c r="G10" s="101" t="s">
        <v>473</v>
      </c>
      <c r="K10" s="101" t="s">
        <v>50</v>
      </c>
      <c r="L10" s="45">
        <v>1558707</v>
      </c>
      <c r="M10" s="45">
        <v>124697</v>
      </c>
      <c r="N10" s="45">
        <v>0</v>
      </c>
      <c r="O10" s="2">
        <f t="shared" si="2"/>
        <v>1683404</v>
      </c>
    </row>
    <row r="11" spans="1:16">
      <c r="A11" t="s">
        <v>1</v>
      </c>
      <c r="B11" s="5">
        <f t="shared" si="1"/>
        <v>2</v>
      </c>
      <c r="C11" s="103">
        <v>45693</v>
      </c>
      <c r="D11" s="101" t="s">
        <v>69</v>
      </c>
      <c r="E11" s="103">
        <v>45693</v>
      </c>
      <c r="F11" s="101" t="s">
        <v>70</v>
      </c>
      <c r="G11" s="101" t="s">
        <v>318</v>
      </c>
      <c r="K11" s="101" t="s">
        <v>47</v>
      </c>
      <c r="L11" s="45">
        <v>1815220</v>
      </c>
      <c r="M11" s="45">
        <v>145218</v>
      </c>
      <c r="N11" s="45">
        <v>0</v>
      </c>
      <c r="O11" s="2">
        <f t="shared" si="2"/>
        <v>1960438</v>
      </c>
    </row>
    <row r="12" spans="1:16">
      <c r="A12" t="s">
        <v>1</v>
      </c>
      <c r="B12" s="5">
        <f t="shared" si="1"/>
        <v>2</v>
      </c>
      <c r="C12" s="103">
        <v>45709</v>
      </c>
      <c r="D12" s="101" t="s">
        <v>73</v>
      </c>
      <c r="E12" s="103">
        <v>45709</v>
      </c>
      <c r="F12" s="101" t="s">
        <v>74</v>
      </c>
      <c r="G12" s="101" t="s">
        <v>318</v>
      </c>
      <c r="K12" s="101" t="s">
        <v>47</v>
      </c>
      <c r="L12" s="45">
        <v>1512448</v>
      </c>
      <c r="M12" s="45">
        <v>120996</v>
      </c>
      <c r="N12" s="45">
        <v>0</v>
      </c>
      <c r="O12" s="2">
        <f t="shared" si="2"/>
        <v>1633444</v>
      </c>
    </row>
    <row r="13" spans="1:16">
      <c r="A13" t="s">
        <v>1</v>
      </c>
      <c r="B13" s="5">
        <f t="shared" si="1"/>
        <v>2</v>
      </c>
      <c r="C13" s="103">
        <v>45714</v>
      </c>
      <c r="D13" s="101" t="s">
        <v>75</v>
      </c>
      <c r="E13" s="103">
        <v>45714</v>
      </c>
      <c r="F13" s="101" t="s">
        <v>76</v>
      </c>
      <c r="G13" s="101" t="s">
        <v>318</v>
      </c>
      <c r="K13" s="101" t="s">
        <v>47</v>
      </c>
      <c r="L13" s="45">
        <v>1261615</v>
      </c>
      <c r="M13" s="45">
        <v>100929</v>
      </c>
      <c r="N13" s="45">
        <v>0</v>
      </c>
      <c r="O13" s="2">
        <f t="shared" si="2"/>
        <v>1362544</v>
      </c>
    </row>
    <row r="14" spans="1:16">
      <c r="A14" t="s">
        <v>1</v>
      </c>
      <c r="B14" s="5">
        <f t="shared" si="1"/>
        <v>2</v>
      </c>
      <c r="C14" s="103">
        <v>45714</v>
      </c>
      <c r="D14" s="101" t="s">
        <v>77</v>
      </c>
      <c r="E14" s="103">
        <v>45714</v>
      </c>
      <c r="F14" s="101" t="s">
        <v>78</v>
      </c>
      <c r="G14" s="101" t="s">
        <v>473</v>
      </c>
      <c r="K14" s="101" t="s">
        <v>50</v>
      </c>
      <c r="L14" s="45">
        <v>1458820</v>
      </c>
      <c r="M14" s="45">
        <v>116706</v>
      </c>
      <c r="N14" s="45">
        <v>0</v>
      </c>
      <c r="O14" s="2">
        <f t="shared" si="2"/>
        <v>1575526</v>
      </c>
    </row>
    <row r="15" spans="1:16">
      <c r="A15" t="s">
        <v>1</v>
      </c>
      <c r="B15" s="5">
        <f t="shared" si="1"/>
        <v>3</v>
      </c>
      <c r="C15" s="103">
        <v>45728</v>
      </c>
      <c r="D15" s="101" t="s">
        <v>85</v>
      </c>
      <c r="E15" s="103">
        <v>45728</v>
      </c>
      <c r="F15" s="101" t="s">
        <v>86</v>
      </c>
      <c r="G15" s="101" t="s">
        <v>473</v>
      </c>
      <c r="K15" s="101" t="s">
        <v>50</v>
      </c>
      <c r="L15" s="45">
        <v>929670</v>
      </c>
      <c r="M15" s="45">
        <v>74374</v>
      </c>
      <c r="N15" s="45">
        <v>0</v>
      </c>
      <c r="O15" s="2">
        <f t="shared" si="2"/>
        <v>1004044</v>
      </c>
    </row>
    <row r="16" spans="1:16">
      <c r="A16" t="s">
        <v>1</v>
      </c>
      <c r="B16" s="5">
        <f t="shared" si="1"/>
        <v>3</v>
      </c>
      <c r="C16" s="103">
        <v>45728</v>
      </c>
      <c r="D16" s="101" t="s">
        <v>87</v>
      </c>
      <c r="E16" s="103">
        <v>45728</v>
      </c>
      <c r="F16" s="101" t="s">
        <v>88</v>
      </c>
      <c r="G16" s="101" t="s">
        <v>318</v>
      </c>
      <c r="K16" s="101" t="s">
        <v>47</v>
      </c>
      <c r="L16" s="45">
        <v>2082080</v>
      </c>
      <c r="M16" s="45">
        <v>166566</v>
      </c>
      <c r="N16" s="45">
        <v>0</v>
      </c>
      <c r="O16" s="2">
        <f t="shared" si="2"/>
        <v>2248646</v>
      </c>
    </row>
    <row r="17" spans="1:15">
      <c r="A17" t="s">
        <v>1</v>
      </c>
      <c r="B17" s="5">
        <f t="shared" si="1"/>
        <v>3</v>
      </c>
      <c r="C17" s="103">
        <v>45728</v>
      </c>
      <c r="D17" s="101" t="s">
        <v>89</v>
      </c>
      <c r="E17" s="103">
        <v>45728</v>
      </c>
      <c r="F17" s="101" t="s">
        <v>90</v>
      </c>
      <c r="G17" s="101" t="s">
        <v>474</v>
      </c>
      <c r="K17" s="101" t="s">
        <v>59</v>
      </c>
      <c r="L17" s="45">
        <v>1729610</v>
      </c>
      <c r="M17" s="45">
        <v>138369</v>
      </c>
      <c r="N17" s="45">
        <v>0</v>
      </c>
      <c r="O17" s="2">
        <f t="shared" si="2"/>
        <v>1867979</v>
      </c>
    </row>
    <row r="18" spans="1:15">
      <c r="A18" t="s">
        <v>1</v>
      </c>
      <c r="B18" s="5">
        <f t="shared" si="1"/>
        <v>3</v>
      </c>
      <c r="C18" s="103">
        <v>45735</v>
      </c>
      <c r="D18" s="101" t="s">
        <v>91</v>
      </c>
      <c r="E18" s="103">
        <v>45735</v>
      </c>
      <c r="F18" s="101" t="s">
        <v>92</v>
      </c>
      <c r="G18" s="101" t="s">
        <v>475</v>
      </c>
      <c r="K18" s="101" t="s">
        <v>93</v>
      </c>
      <c r="L18" s="45">
        <v>1970485</v>
      </c>
      <c r="M18" s="45">
        <v>141875</v>
      </c>
      <c r="N18" s="45">
        <v>197049</v>
      </c>
      <c r="O18" s="2">
        <f t="shared" si="2"/>
        <v>1915311</v>
      </c>
    </row>
    <row r="19" spans="1:15">
      <c r="A19" t="s">
        <v>1</v>
      </c>
      <c r="B19" s="5">
        <f t="shared" si="1"/>
        <v>3</v>
      </c>
      <c r="C19" s="103">
        <v>45745</v>
      </c>
      <c r="D19" s="101" t="s">
        <v>99</v>
      </c>
      <c r="E19" s="103">
        <v>45745</v>
      </c>
      <c r="F19" s="101" t="s">
        <v>100</v>
      </c>
      <c r="G19" s="101" t="s">
        <v>318</v>
      </c>
      <c r="K19" s="101" t="s">
        <v>47</v>
      </c>
      <c r="L19" s="45">
        <v>1789875</v>
      </c>
      <c r="M19" s="45">
        <v>143190</v>
      </c>
      <c r="N19" s="45">
        <v>0</v>
      </c>
      <c r="O19" s="2">
        <f t="shared" si="2"/>
        <v>1933065</v>
      </c>
    </row>
    <row r="20" spans="1:15">
      <c r="A20" t="s">
        <v>1</v>
      </c>
      <c r="B20" s="5">
        <f t="shared" si="1"/>
        <v>3</v>
      </c>
      <c r="C20" s="103">
        <v>45745</v>
      </c>
      <c r="D20" s="101" t="s">
        <v>101</v>
      </c>
      <c r="E20" s="103">
        <v>45745</v>
      </c>
      <c r="F20" s="101" t="s">
        <v>102</v>
      </c>
      <c r="G20" s="101" t="s">
        <v>473</v>
      </c>
      <c r="K20" s="101" t="s">
        <v>50</v>
      </c>
      <c r="L20" s="45">
        <v>1836105</v>
      </c>
      <c r="M20" s="45">
        <v>146888</v>
      </c>
      <c r="N20" s="45">
        <v>0</v>
      </c>
      <c r="O20" s="2">
        <f t="shared" si="2"/>
        <v>1982993</v>
      </c>
    </row>
    <row r="21" spans="1:15">
      <c r="A21" t="s">
        <v>1</v>
      </c>
      <c r="B21" s="5">
        <f t="shared" si="1"/>
        <v>4</v>
      </c>
      <c r="C21" s="103">
        <v>45748</v>
      </c>
      <c r="D21" s="101" t="s">
        <v>103</v>
      </c>
      <c r="E21" s="103">
        <v>45748</v>
      </c>
      <c r="F21" s="101" t="s">
        <v>104</v>
      </c>
      <c r="G21" s="101" t="s">
        <v>474</v>
      </c>
      <c r="K21" s="101" t="s">
        <v>59</v>
      </c>
      <c r="L21" s="45">
        <v>593345</v>
      </c>
      <c r="M21" s="45">
        <v>47468</v>
      </c>
      <c r="N21" s="45">
        <v>0</v>
      </c>
      <c r="O21" s="2">
        <f t="shared" si="2"/>
        <v>640813</v>
      </c>
    </row>
    <row r="22" spans="1:15">
      <c r="A22" t="s">
        <v>1</v>
      </c>
      <c r="B22" s="5">
        <f t="shared" si="1"/>
        <v>4</v>
      </c>
      <c r="C22" s="103">
        <v>45756</v>
      </c>
      <c r="D22" s="101" t="s">
        <v>106</v>
      </c>
      <c r="E22" s="103">
        <v>45756</v>
      </c>
      <c r="F22" s="101" t="s">
        <v>107</v>
      </c>
      <c r="G22" s="101" t="s">
        <v>474</v>
      </c>
      <c r="K22" s="101" t="s">
        <v>59</v>
      </c>
      <c r="L22" s="45">
        <v>929670</v>
      </c>
      <c r="M22" s="45">
        <v>74374</v>
      </c>
      <c r="N22" s="45">
        <v>0</v>
      </c>
      <c r="O22" s="2">
        <f t="shared" si="2"/>
        <v>1004044</v>
      </c>
    </row>
    <row r="23" spans="1:15">
      <c r="A23" t="s">
        <v>1</v>
      </c>
      <c r="B23" s="5">
        <f t="shared" si="1"/>
        <v>4</v>
      </c>
      <c r="C23" s="103">
        <v>45756</v>
      </c>
      <c r="D23" s="101" t="s">
        <v>108</v>
      </c>
      <c r="E23" s="103">
        <v>45756</v>
      </c>
      <c r="F23" s="101" t="s">
        <v>109</v>
      </c>
      <c r="G23" s="101" t="s">
        <v>318</v>
      </c>
      <c r="K23" s="101" t="s">
        <v>47</v>
      </c>
      <c r="L23" s="45">
        <v>1176844</v>
      </c>
      <c r="M23" s="45">
        <v>94148</v>
      </c>
      <c r="N23" s="45">
        <v>0</v>
      </c>
      <c r="O23" s="2">
        <f t="shared" si="2"/>
        <v>1270992</v>
      </c>
    </row>
    <row r="24" spans="1:15">
      <c r="A24" t="s">
        <v>1</v>
      </c>
      <c r="B24" s="5">
        <f t="shared" si="1"/>
        <v>4</v>
      </c>
      <c r="C24" s="103">
        <v>45756</v>
      </c>
      <c r="D24" s="101" t="s">
        <v>110</v>
      </c>
      <c r="E24" s="103">
        <v>45756</v>
      </c>
      <c r="F24" s="101" t="s">
        <v>111</v>
      </c>
      <c r="G24" s="101" t="s">
        <v>475</v>
      </c>
      <c r="K24" s="101" t="s">
        <v>112</v>
      </c>
      <c r="L24" s="45">
        <v>1347225</v>
      </c>
      <c r="M24" s="45">
        <v>107778</v>
      </c>
      <c r="N24" s="45">
        <v>0</v>
      </c>
      <c r="O24" s="2">
        <f t="shared" si="2"/>
        <v>1455003</v>
      </c>
    </row>
    <row r="25" spans="1:15">
      <c r="A25" t="s">
        <v>1</v>
      </c>
      <c r="B25" s="5">
        <f t="shared" si="1"/>
        <v>4</v>
      </c>
      <c r="C25" s="103">
        <v>45757</v>
      </c>
      <c r="D25" s="101" t="s">
        <v>113</v>
      </c>
      <c r="E25" s="103">
        <v>45757</v>
      </c>
      <c r="F25" s="101" t="s">
        <v>114</v>
      </c>
      <c r="G25" s="101" t="s">
        <v>473</v>
      </c>
      <c r="K25" s="101" t="s">
        <v>50</v>
      </c>
      <c r="L25" s="45">
        <v>352470</v>
      </c>
      <c r="M25" s="45">
        <v>28198</v>
      </c>
      <c r="N25" s="45">
        <v>0</v>
      </c>
      <c r="O25" s="2">
        <f t="shared" si="2"/>
        <v>380668</v>
      </c>
    </row>
    <row r="26" spans="1:15">
      <c r="A26" t="s">
        <v>1</v>
      </c>
      <c r="B26" s="5">
        <f t="shared" si="1"/>
        <v>4</v>
      </c>
      <c r="C26" s="103">
        <v>45763</v>
      </c>
      <c r="D26" s="101" t="s">
        <v>115</v>
      </c>
      <c r="E26" s="103">
        <v>45763</v>
      </c>
      <c r="F26" s="101" t="s">
        <v>116</v>
      </c>
      <c r="G26" s="101" t="s">
        <v>475</v>
      </c>
      <c r="K26" s="101" t="s">
        <v>112</v>
      </c>
      <c r="L26" s="45">
        <v>266860</v>
      </c>
      <c r="M26" s="45">
        <v>21349</v>
      </c>
      <c r="N26" s="45">
        <v>0</v>
      </c>
      <c r="O26" s="2">
        <f t="shared" si="2"/>
        <v>288209</v>
      </c>
    </row>
    <row r="27" spans="1:15">
      <c r="A27" t="s">
        <v>1</v>
      </c>
      <c r="B27" s="5">
        <f t="shared" si="1"/>
        <v>4</v>
      </c>
      <c r="C27" s="103">
        <v>45763</v>
      </c>
      <c r="D27" s="101" t="s">
        <v>117</v>
      </c>
      <c r="E27" s="103">
        <v>45763</v>
      </c>
      <c r="F27" s="101" t="s">
        <v>118</v>
      </c>
      <c r="G27" s="101" t="s">
        <v>318</v>
      </c>
      <c r="K27" s="101" t="s">
        <v>47</v>
      </c>
      <c r="L27" s="45">
        <v>784752</v>
      </c>
      <c r="M27" s="45">
        <v>62780</v>
      </c>
      <c r="N27" s="45">
        <v>0</v>
      </c>
      <c r="O27" s="2">
        <f t="shared" si="2"/>
        <v>847532</v>
      </c>
    </row>
    <row r="28" spans="1:15">
      <c r="A28" t="s">
        <v>1</v>
      </c>
      <c r="B28" s="5">
        <f t="shared" si="1"/>
        <v>4</v>
      </c>
      <c r="C28" s="103">
        <v>45763</v>
      </c>
      <c r="D28" s="101" t="s">
        <v>119</v>
      </c>
      <c r="E28" s="103">
        <v>45763</v>
      </c>
      <c r="F28" s="101" t="s">
        <v>120</v>
      </c>
      <c r="G28" s="101" t="s">
        <v>474</v>
      </c>
      <c r="K28" s="101" t="s">
        <v>59</v>
      </c>
      <c r="L28" s="45">
        <v>533080</v>
      </c>
      <c r="M28" s="45">
        <v>42646</v>
      </c>
      <c r="N28" s="45">
        <v>0</v>
      </c>
      <c r="O28" s="2">
        <f t="shared" si="2"/>
        <v>575726</v>
      </c>
    </row>
    <row r="29" spans="1:15">
      <c r="A29" t="s">
        <v>1</v>
      </c>
      <c r="B29" s="5">
        <f t="shared" si="1"/>
        <v>4</v>
      </c>
      <c r="C29" s="103">
        <v>45763</v>
      </c>
      <c r="D29" s="101" t="s">
        <v>121</v>
      </c>
      <c r="E29" s="103">
        <v>45763</v>
      </c>
      <c r="F29" s="101" t="s">
        <v>122</v>
      </c>
      <c r="G29" s="101" t="s">
        <v>473</v>
      </c>
      <c r="K29" s="101" t="s">
        <v>50</v>
      </c>
      <c r="L29" s="45">
        <v>885550</v>
      </c>
      <c r="M29" s="45">
        <v>70844</v>
      </c>
      <c r="N29" s="45">
        <v>0</v>
      </c>
      <c r="O29" s="2">
        <f t="shared" si="2"/>
        <v>956394</v>
      </c>
    </row>
    <row r="30" spans="1:15">
      <c r="A30" t="s">
        <v>1</v>
      </c>
      <c r="B30" s="5">
        <f t="shared" si="1"/>
        <v>4</v>
      </c>
      <c r="C30" s="103">
        <v>45770</v>
      </c>
      <c r="D30" s="101" t="s">
        <v>127</v>
      </c>
      <c r="E30" s="103">
        <v>45770</v>
      </c>
      <c r="F30" s="101" t="s">
        <v>128</v>
      </c>
      <c r="G30" s="101" t="s">
        <v>474</v>
      </c>
      <c r="K30" s="101" t="s">
        <v>59</v>
      </c>
      <c r="L30" s="45">
        <v>563952</v>
      </c>
      <c r="M30" s="45">
        <v>45116</v>
      </c>
      <c r="N30" s="45">
        <v>0</v>
      </c>
      <c r="O30" s="2">
        <f t="shared" si="2"/>
        <v>609068</v>
      </c>
    </row>
    <row r="31" spans="1:15">
      <c r="A31" t="s">
        <v>1</v>
      </c>
      <c r="B31" s="5">
        <f t="shared" si="1"/>
        <v>4</v>
      </c>
      <c r="C31" s="103">
        <v>45770</v>
      </c>
      <c r="D31" s="101" t="s">
        <v>129</v>
      </c>
      <c r="E31" s="103">
        <v>45770</v>
      </c>
      <c r="F31" s="101" t="s">
        <v>130</v>
      </c>
      <c r="G31" s="101" t="s">
        <v>318</v>
      </c>
      <c r="K31" s="101" t="s">
        <v>47</v>
      </c>
      <c r="L31" s="45">
        <v>1301607</v>
      </c>
      <c r="M31" s="45">
        <v>104129</v>
      </c>
      <c r="N31" s="45">
        <v>0</v>
      </c>
      <c r="O31" s="2">
        <f t="shared" si="2"/>
        <v>1405736</v>
      </c>
    </row>
    <row r="32" spans="1:15">
      <c r="A32" t="s">
        <v>1</v>
      </c>
      <c r="B32" s="5">
        <f t="shared" si="1"/>
        <v>4</v>
      </c>
      <c r="C32" s="103">
        <v>45770</v>
      </c>
      <c r="D32" s="101" t="s">
        <v>131</v>
      </c>
      <c r="E32" s="103">
        <v>45770</v>
      </c>
      <c r="F32" s="101" t="s">
        <v>132</v>
      </c>
      <c r="G32" s="101" t="s">
        <v>473</v>
      </c>
      <c r="K32" s="101" t="s">
        <v>50</v>
      </c>
      <c r="L32" s="45">
        <v>352470</v>
      </c>
      <c r="M32" s="45">
        <v>28198</v>
      </c>
      <c r="N32" s="45">
        <v>0</v>
      </c>
      <c r="O32" s="2">
        <f t="shared" si="2"/>
        <v>380668</v>
      </c>
    </row>
    <row r="33" spans="1:15">
      <c r="A33" t="s">
        <v>1</v>
      </c>
      <c r="B33" s="5">
        <f t="shared" si="1"/>
        <v>4</v>
      </c>
      <c r="C33" s="103">
        <v>45770</v>
      </c>
      <c r="D33" s="101" t="s">
        <v>133</v>
      </c>
      <c r="E33" s="103">
        <v>45770</v>
      </c>
      <c r="F33" s="101" t="s">
        <v>134</v>
      </c>
      <c r="G33" s="101" t="s">
        <v>475</v>
      </c>
      <c r="K33" s="101" t="s">
        <v>112</v>
      </c>
      <c r="L33" s="45">
        <v>549156</v>
      </c>
      <c r="M33" s="45">
        <v>43932</v>
      </c>
      <c r="N33" s="45">
        <v>0</v>
      </c>
      <c r="O33" s="2">
        <f t="shared" si="2"/>
        <v>593088</v>
      </c>
    </row>
    <row r="34" spans="1:15">
      <c r="A34" t="s">
        <v>1</v>
      </c>
      <c r="B34" s="5">
        <f t="shared" si="1"/>
        <v>5</v>
      </c>
      <c r="C34" s="103">
        <v>45784</v>
      </c>
      <c r="D34" s="101" t="s">
        <v>137</v>
      </c>
      <c r="E34" s="103">
        <v>45784</v>
      </c>
      <c r="F34" s="101" t="s">
        <v>138</v>
      </c>
      <c r="G34" s="101" t="s">
        <v>474</v>
      </c>
      <c r="K34" s="101" t="s">
        <v>59</v>
      </c>
      <c r="L34" s="45">
        <v>484950</v>
      </c>
      <c r="M34" s="45">
        <v>38796</v>
      </c>
      <c r="N34" s="45">
        <v>0</v>
      </c>
      <c r="O34" s="2">
        <f t="shared" si="2"/>
        <v>523746</v>
      </c>
    </row>
    <row r="35" spans="1:15">
      <c r="A35" t="s">
        <v>1</v>
      </c>
      <c r="B35" s="5">
        <f t="shared" si="1"/>
        <v>5</v>
      </c>
      <c r="C35" s="103">
        <v>45784</v>
      </c>
      <c r="D35" s="101" t="s">
        <v>139</v>
      </c>
      <c r="E35" s="103">
        <v>45784</v>
      </c>
      <c r="F35" s="101" t="s">
        <v>140</v>
      </c>
      <c r="G35" s="101" t="s">
        <v>318</v>
      </c>
      <c r="K35" s="101" t="s">
        <v>47</v>
      </c>
      <c r="L35" s="45">
        <v>974261</v>
      </c>
      <c r="M35" s="45">
        <v>77941</v>
      </c>
      <c r="N35" s="45">
        <v>0</v>
      </c>
      <c r="O35" s="2">
        <f t="shared" si="2"/>
        <v>1052202</v>
      </c>
    </row>
    <row r="36" spans="1:15">
      <c r="A36" t="s">
        <v>1</v>
      </c>
      <c r="B36" s="5">
        <f t="shared" si="1"/>
        <v>5</v>
      </c>
      <c r="C36" s="103">
        <v>45784</v>
      </c>
      <c r="D36" s="101" t="s">
        <v>141</v>
      </c>
      <c r="E36" s="103">
        <v>45784</v>
      </c>
      <c r="F36" s="101" t="s">
        <v>142</v>
      </c>
      <c r="G36" s="101" t="s">
        <v>473</v>
      </c>
      <c r="K36" s="101" t="s">
        <v>50</v>
      </c>
      <c r="L36" s="45">
        <v>487660</v>
      </c>
      <c r="M36" s="45">
        <v>39013</v>
      </c>
      <c r="N36" s="45">
        <v>0</v>
      </c>
      <c r="O36" s="2">
        <f t="shared" si="2"/>
        <v>526673</v>
      </c>
    </row>
    <row r="37" spans="1:15">
      <c r="A37" t="s">
        <v>1</v>
      </c>
      <c r="B37" s="5">
        <f t="shared" si="1"/>
        <v>5</v>
      </c>
      <c r="C37" s="103">
        <v>45784</v>
      </c>
      <c r="D37" s="101" t="s">
        <v>143</v>
      </c>
      <c r="E37" s="103">
        <v>45784</v>
      </c>
      <c r="F37" s="101" t="s">
        <v>144</v>
      </c>
      <c r="G37" s="101" t="s">
        <v>475</v>
      </c>
      <c r="K37" s="101" t="s">
        <v>112</v>
      </c>
      <c r="L37" s="45">
        <v>502776</v>
      </c>
      <c r="M37" s="45">
        <v>40222</v>
      </c>
      <c r="N37" s="45">
        <v>0</v>
      </c>
      <c r="O37" s="2">
        <f t="shared" si="2"/>
        <v>542998</v>
      </c>
    </row>
    <row r="38" spans="1:15">
      <c r="A38" t="s">
        <v>1</v>
      </c>
      <c r="B38" s="5">
        <f t="shared" si="1"/>
        <v>5</v>
      </c>
      <c r="C38" s="103">
        <v>45797</v>
      </c>
      <c r="D38" s="101" t="s">
        <v>146</v>
      </c>
      <c r="E38" s="103">
        <v>45797</v>
      </c>
      <c r="F38" s="101" t="s">
        <v>147</v>
      </c>
      <c r="G38" s="101" t="s">
        <v>474</v>
      </c>
      <c r="K38" s="101" t="s">
        <v>59</v>
      </c>
      <c r="L38" s="45">
        <v>717795</v>
      </c>
      <c r="M38" s="45">
        <v>57424</v>
      </c>
      <c r="N38" s="45">
        <v>0</v>
      </c>
      <c r="O38" s="2">
        <f t="shared" si="2"/>
        <v>775219</v>
      </c>
    </row>
    <row r="39" spans="1:15">
      <c r="A39" t="s">
        <v>1</v>
      </c>
      <c r="B39" s="5">
        <f t="shared" si="1"/>
        <v>5</v>
      </c>
      <c r="C39" s="103">
        <v>45797</v>
      </c>
      <c r="D39" s="101" t="s">
        <v>148</v>
      </c>
      <c r="E39" s="103">
        <v>45797</v>
      </c>
      <c r="F39" s="101" t="s">
        <v>149</v>
      </c>
      <c r="G39" s="101" t="s">
        <v>318</v>
      </c>
      <c r="K39" s="101" t="s">
        <v>47</v>
      </c>
      <c r="L39" s="45">
        <v>566310</v>
      </c>
      <c r="M39" s="45">
        <v>45305</v>
      </c>
      <c r="N39" s="45">
        <v>0</v>
      </c>
      <c r="O39" s="2">
        <f t="shared" si="2"/>
        <v>611615</v>
      </c>
    </row>
    <row r="40" spans="1:15">
      <c r="A40" t="s">
        <v>1</v>
      </c>
      <c r="B40" s="5">
        <f t="shared" si="1"/>
        <v>5</v>
      </c>
      <c r="C40" s="103">
        <v>45797</v>
      </c>
      <c r="D40" s="101" t="s">
        <v>150</v>
      </c>
      <c r="E40" s="103">
        <v>45797</v>
      </c>
      <c r="F40" s="101" t="s">
        <v>151</v>
      </c>
      <c r="G40" s="101" t="s">
        <v>473</v>
      </c>
      <c r="K40" s="101" t="s">
        <v>50</v>
      </c>
      <c r="L40" s="45">
        <v>1074195</v>
      </c>
      <c r="M40" s="45">
        <v>85936</v>
      </c>
      <c r="N40" s="45">
        <v>0</v>
      </c>
      <c r="O40" s="2">
        <f t="shared" si="2"/>
        <v>1160131</v>
      </c>
    </row>
    <row r="41" spans="1:15">
      <c r="A41" t="s">
        <v>1</v>
      </c>
      <c r="B41" s="5">
        <f t="shared" si="1"/>
        <v>5</v>
      </c>
      <c r="C41" s="103">
        <v>45797</v>
      </c>
      <c r="D41" s="101" t="s">
        <v>152</v>
      </c>
      <c r="E41" s="103">
        <v>45797</v>
      </c>
      <c r="F41" s="101" t="s">
        <v>153</v>
      </c>
      <c r="G41" s="101" t="s">
        <v>475</v>
      </c>
      <c r="K41" s="101" t="s">
        <v>112</v>
      </c>
      <c r="L41" s="45">
        <v>896655</v>
      </c>
      <c r="M41" s="45">
        <v>71732</v>
      </c>
      <c r="N41" s="45">
        <v>0</v>
      </c>
      <c r="O41" s="2">
        <f t="shared" si="2"/>
        <v>968387</v>
      </c>
    </row>
    <row r="42" spans="1:15">
      <c r="A42" t="s">
        <v>1</v>
      </c>
      <c r="B42" s="5">
        <f t="shared" si="1"/>
        <v>5</v>
      </c>
      <c r="C42" s="103">
        <v>45805</v>
      </c>
      <c r="D42" s="101" t="s">
        <v>154</v>
      </c>
      <c r="E42" s="103">
        <v>45805</v>
      </c>
      <c r="F42" s="101" t="s">
        <v>155</v>
      </c>
      <c r="G42" s="101" t="s">
        <v>474</v>
      </c>
      <c r="K42" s="101" t="s">
        <v>59</v>
      </c>
      <c r="L42" s="45">
        <v>1590490</v>
      </c>
      <c r="M42" s="45">
        <v>127239</v>
      </c>
      <c r="N42" s="45">
        <v>0</v>
      </c>
      <c r="O42" s="2">
        <f t="shared" si="2"/>
        <v>1717729</v>
      </c>
    </row>
    <row r="43" spans="1:15">
      <c r="A43" t="s">
        <v>1</v>
      </c>
      <c r="B43" s="5">
        <f t="shared" si="1"/>
        <v>5</v>
      </c>
      <c r="C43" s="103">
        <v>45805</v>
      </c>
      <c r="D43" s="101" t="s">
        <v>156</v>
      </c>
      <c r="E43" s="103">
        <v>45805</v>
      </c>
      <c r="F43" s="101" t="s">
        <v>157</v>
      </c>
      <c r="G43" s="101" t="s">
        <v>318</v>
      </c>
      <c r="K43" s="101" t="s">
        <v>47</v>
      </c>
      <c r="L43" s="45">
        <v>573270</v>
      </c>
      <c r="M43" s="45">
        <v>45862</v>
      </c>
      <c r="N43" s="45">
        <v>0</v>
      </c>
      <c r="O43" s="2">
        <f t="shared" si="2"/>
        <v>619132</v>
      </c>
    </row>
    <row r="44" spans="1:15">
      <c r="A44" t="s">
        <v>1</v>
      </c>
      <c r="B44" s="5">
        <f t="shared" si="1"/>
        <v>5</v>
      </c>
      <c r="C44" s="103">
        <v>45805</v>
      </c>
      <c r="D44" s="101" t="s">
        <v>158</v>
      </c>
      <c r="E44" s="103">
        <v>45805</v>
      </c>
      <c r="F44" s="101" t="s">
        <v>159</v>
      </c>
      <c r="G44" s="101" t="s">
        <v>473</v>
      </c>
      <c r="K44" s="101" t="s">
        <v>50</v>
      </c>
      <c r="L44" s="45">
        <v>1523015</v>
      </c>
      <c r="M44" s="45">
        <v>121841</v>
      </c>
      <c r="N44" s="45">
        <v>0</v>
      </c>
      <c r="O44" s="2">
        <f t="shared" si="2"/>
        <v>1644856</v>
      </c>
    </row>
    <row r="45" spans="1:15">
      <c r="A45" t="s">
        <v>1</v>
      </c>
      <c r="B45" s="5">
        <f t="shared" si="1"/>
        <v>5</v>
      </c>
      <c r="C45" s="103">
        <v>45805</v>
      </c>
      <c r="D45" s="101" t="s">
        <v>160</v>
      </c>
      <c r="E45" s="103">
        <v>45805</v>
      </c>
      <c r="F45" s="101" t="s">
        <v>161</v>
      </c>
      <c r="G45" s="101" t="s">
        <v>475</v>
      </c>
      <c r="K45" s="101" t="s">
        <v>112</v>
      </c>
      <c r="L45" s="45">
        <v>994755</v>
      </c>
      <c r="M45" s="45">
        <v>79580</v>
      </c>
      <c r="N45" s="45">
        <v>0</v>
      </c>
      <c r="O45" s="2">
        <f t="shared" si="2"/>
        <v>1074335</v>
      </c>
    </row>
    <row r="46" spans="1:15">
      <c r="A46" t="s">
        <v>1</v>
      </c>
      <c r="B46" s="5">
        <f t="shared" si="1"/>
        <v>5</v>
      </c>
      <c r="C46" s="103">
        <v>45805</v>
      </c>
      <c r="D46" s="101" t="s">
        <v>162</v>
      </c>
      <c r="E46" s="103">
        <v>45805</v>
      </c>
      <c r="F46" s="101" t="s">
        <v>163</v>
      </c>
      <c r="G46" s="101" t="s">
        <v>476</v>
      </c>
      <c r="K46" s="101" t="s">
        <v>164</v>
      </c>
      <c r="L46" s="45">
        <v>220800</v>
      </c>
      <c r="M46" s="45">
        <v>17664</v>
      </c>
      <c r="N46" s="45">
        <v>0</v>
      </c>
      <c r="O46" s="2">
        <f t="shared" si="2"/>
        <v>238464</v>
      </c>
    </row>
    <row r="47" spans="1:15">
      <c r="A47" t="s">
        <v>1</v>
      </c>
      <c r="B47" s="5">
        <f t="shared" si="1"/>
        <v>6</v>
      </c>
      <c r="C47" s="103">
        <v>45826</v>
      </c>
      <c r="D47" s="101" t="s">
        <v>168</v>
      </c>
      <c r="E47" s="103">
        <v>45826</v>
      </c>
      <c r="F47" s="101" t="s">
        <v>169</v>
      </c>
      <c r="G47" s="101" t="s">
        <v>474</v>
      </c>
      <c r="K47" s="101" t="s">
        <v>59</v>
      </c>
      <c r="L47" s="45">
        <v>837420</v>
      </c>
      <c r="M47" s="45">
        <v>66994</v>
      </c>
      <c r="N47" s="45">
        <v>0</v>
      </c>
      <c r="O47" s="2">
        <f t="shared" si="2"/>
        <v>904414</v>
      </c>
    </row>
    <row r="48" spans="1:15">
      <c r="A48" t="s">
        <v>1</v>
      </c>
      <c r="B48" s="5">
        <f t="shared" si="1"/>
        <v>6</v>
      </c>
      <c r="C48" s="103">
        <v>45826</v>
      </c>
      <c r="D48" s="101" t="s">
        <v>170</v>
      </c>
      <c r="E48" s="103">
        <v>45826</v>
      </c>
      <c r="F48" s="101" t="s">
        <v>171</v>
      </c>
      <c r="G48" s="101" t="s">
        <v>318</v>
      </c>
      <c r="K48" s="101" t="s">
        <v>47</v>
      </c>
      <c r="L48" s="45">
        <v>914604</v>
      </c>
      <c r="M48" s="45">
        <v>73168</v>
      </c>
      <c r="N48" s="45">
        <v>0</v>
      </c>
      <c r="O48" s="2">
        <f t="shared" si="2"/>
        <v>987772</v>
      </c>
    </row>
    <row r="49" spans="1:15">
      <c r="A49" t="s">
        <v>1</v>
      </c>
      <c r="B49" s="5">
        <f t="shared" si="1"/>
        <v>6</v>
      </c>
      <c r="C49" s="103">
        <v>45826</v>
      </c>
      <c r="D49" s="101" t="s">
        <v>172</v>
      </c>
      <c r="E49" s="103">
        <v>45826</v>
      </c>
      <c r="F49" s="101" t="s">
        <v>173</v>
      </c>
      <c r="G49" s="101" t="s">
        <v>473</v>
      </c>
      <c r="K49" s="101" t="s">
        <v>50</v>
      </c>
      <c r="L49" s="45">
        <v>804798</v>
      </c>
      <c r="M49" s="45">
        <v>64384</v>
      </c>
      <c r="N49" s="45">
        <v>0</v>
      </c>
      <c r="O49" s="2">
        <f t="shared" si="2"/>
        <v>869182</v>
      </c>
    </row>
    <row r="50" spans="1:15">
      <c r="A50" t="s">
        <v>1</v>
      </c>
      <c r="B50" s="5">
        <f t="shared" si="1"/>
        <v>6</v>
      </c>
      <c r="C50" s="103">
        <v>45826</v>
      </c>
      <c r="D50" s="101" t="s">
        <v>174</v>
      </c>
      <c r="E50" s="103">
        <v>45826</v>
      </c>
      <c r="F50" s="101" t="s">
        <v>175</v>
      </c>
      <c r="G50" s="101" t="s">
        <v>475</v>
      </c>
      <c r="K50" s="101" t="s">
        <v>112</v>
      </c>
      <c r="L50" s="45">
        <v>417993</v>
      </c>
      <c r="M50" s="45">
        <v>33439</v>
      </c>
      <c r="N50" s="45">
        <v>0</v>
      </c>
      <c r="O50" s="2">
        <f t="shared" si="2"/>
        <v>451432</v>
      </c>
    </row>
    <row r="51" spans="1:15">
      <c r="A51" t="s">
        <v>1</v>
      </c>
      <c r="B51" s="5">
        <f t="shared" si="1"/>
        <v>6</v>
      </c>
      <c r="C51" s="103">
        <v>45833</v>
      </c>
      <c r="D51" s="101" t="s">
        <v>178</v>
      </c>
      <c r="E51" s="103">
        <v>45833</v>
      </c>
      <c r="F51" s="101" t="s">
        <v>179</v>
      </c>
      <c r="G51" s="101" t="s">
        <v>474</v>
      </c>
      <c r="K51" s="101" t="s">
        <v>59</v>
      </c>
      <c r="L51" s="45">
        <v>1983150</v>
      </c>
      <c r="M51" s="45">
        <v>158652</v>
      </c>
      <c r="N51" s="45">
        <v>0</v>
      </c>
      <c r="O51" s="2">
        <f t="shared" si="2"/>
        <v>2141802</v>
      </c>
    </row>
    <row r="52" spans="1:15">
      <c r="A52" t="s">
        <v>1</v>
      </c>
      <c r="B52" s="5">
        <f t="shared" si="1"/>
        <v>6</v>
      </c>
      <c r="C52" s="103">
        <v>45833</v>
      </c>
      <c r="D52" s="101" t="s">
        <v>180</v>
      </c>
      <c r="E52" s="103">
        <v>45833</v>
      </c>
      <c r="F52" s="101" t="s">
        <v>181</v>
      </c>
      <c r="G52" s="101" t="s">
        <v>318</v>
      </c>
      <c r="K52" s="101" t="s">
        <v>47</v>
      </c>
      <c r="L52" s="45">
        <v>824539</v>
      </c>
      <c r="M52" s="45">
        <v>65963</v>
      </c>
      <c r="N52" s="45">
        <v>0</v>
      </c>
      <c r="O52" s="2">
        <f t="shared" si="2"/>
        <v>890502</v>
      </c>
    </row>
    <row r="53" spans="1:15">
      <c r="A53" t="s">
        <v>1</v>
      </c>
      <c r="B53" s="5">
        <f t="shared" si="1"/>
        <v>6</v>
      </c>
      <c r="C53" s="103">
        <v>45833</v>
      </c>
      <c r="D53" s="101" t="s">
        <v>182</v>
      </c>
      <c r="E53" s="103">
        <v>45833</v>
      </c>
      <c r="F53" s="101" t="s">
        <v>183</v>
      </c>
      <c r="G53" s="101" t="s">
        <v>473</v>
      </c>
      <c r="K53" s="101" t="s">
        <v>50</v>
      </c>
      <c r="L53" s="45">
        <v>1618943</v>
      </c>
      <c r="M53" s="45">
        <v>129515</v>
      </c>
      <c r="N53" s="45">
        <v>0</v>
      </c>
      <c r="O53" s="2">
        <f t="shared" si="2"/>
        <v>1748458</v>
      </c>
    </row>
    <row r="54" spans="1:15">
      <c r="A54" t="s">
        <v>1</v>
      </c>
      <c r="B54" s="5">
        <f t="shared" si="1"/>
        <v>6</v>
      </c>
      <c r="C54" s="103">
        <v>45833</v>
      </c>
      <c r="D54" s="101" t="s">
        <v>184</v>
      </c>
      <c r="E54" s="103">
        <v>45833</v>
      </c>
      <c r="F54" s="101" t="s">
        <v>185</v>
      </c>
      <c r="G54" s="101" t="s">
        <v>475</v>
      </c>
      <c r="K54" s="101" t="s">
        <v>112</v>
      </c>
      <c r="L54" s="45">
        <v>850275</v>
      </c>
      <c r="M54" s="45">
        <v>68022</v>
      </c>
      <c r="N54" s="45">
        <v>0</v>
      </c>
      <c r="O54" s="2">
        <f t="shared" si="2"/>
        <v>918297</v>
      </c>
    </row>
    <row r="55" spans="1:15">
      <c r="A55" t="s">
        <v>1</v>
      </c>
      <c r="B55" s="5">
        <f t="shared" si="1"/>
        <v>6</v>
      </c>
      <c r="C55" s="103">
        <v>45833</v>
      </c>
      <c r="D55" s="101" t="s">
        <v>186</v>
      </c>
      <c r="E55" s="103">
        <v>45833</v>
      </c>
      <c r="F55" s="101" t="s">
        <v>187</v>
      </c>
      <c r="G55" s="101" t="s">
        <v>476</v>
      </c>
      <c r="K55" s="101" t="s">
        <v>164</v>
      </c>
      <c r="L55" s="45">
        <v>573270</v>
      </c>
      <c r="M55" s="45">
        <v>45862</v>
      </c>
      <c r="N55" s="45">
        <v>0</v>
      </c>
      <c r="O55" s="2">
        <f t="shared" si="2"/>
        <v>619132</v>
      </c>
    </row>
    <row r="56" spans="1:15">
      <c r="A56" t="s">
        <v>1</v>
      </c>
      <c r="B56" s="5">
        <f t="shared" si="1"/>
        <v>7</v>
      </c>
      <c r="C56" s="103">
        <v>45840</v>
      </c>
      <c r="D56" s="101" t="s">
        <v>190</v>
      </c>
      <c r="E56" s="103">
        <v>45840</v>
      </c>
      <c r="F56" s="101" t="s">
        <v>191</v>
      </c>
      <c r="G56" s="101" t="s">
        <v>475</v>
      </c>
      <c r="K56" s="101" t="s">
        <v>112</v>
      </c>
      <c r="L56" s="45">
        <v>1166615</v>
      </c>
      <c r="M56" s="45">
        <v>93329</v>
      </c>
      <c r="N56" s="45">
        <v>0</v>
      </c>
      <c r="O56" s="2">
        <f t="shared" si="2"/>
        <v>1259944</v>
      </c>
    </row>
    <row r="57" spans="1:15">
      <c r="A57" t="s">
        <v>1</v>
      </c>
      <c r="B57" s="5">
        <f t="shared" si="1"/>
        <v>7</v>
      </c>
      <c r="C57" s="103">
        <v>45847</v>
      </c>
      <c r="D57" s="101" t="s">
        <v>192</v>
      </c>
      <c r="E57" s="103">
        <v>45847</v>
      </c>
      <c r="F57" s="101" t="s">
        <v>193</v>
      </c>
      <c r="G57" s="101" t="s">
        <v>474</v>
      </c>
      <c r="K57" s="101" t="s">
        <v>59</v>
      </c>
      <c r="L57" s="45">
        <v>1057410</v>
      </c>
      <c r="M57" s="45">
        <v>84593</v>
      </c>
      <c r="N57" s="45">
        <v>0</v>
      </c>
      <c r="O57" s="2">
        <f t="shared" si="2"/>
        <v>1142003</v>
      </c>
    </row>
    <row r="58" spans="1:15">
      <c r="A58" t="s">
        <v>1</v>
      </c>
      <c r="B58" s="5">
        <f t="shared" si="1"/>
        <v>7</v>
      </c>
      <c r="C58" s="103">
        <v>45847</v>
      </c>
      <c r="D58" s="101" t="s">
        <v>194</v>
      </c>
      <c r="E58" s="103">
        <v>45847</v>
      </c>
      <c r="F58" s="101" t="s">
        <v>195</v>
      </c>
      <c r="G58" s="101" t="s">
        <v>318</v>
      </c>
      <c r="K58" s="101" t="s">
        <v>47</v>
      </c>
      <c r="L58" s="45">
        <v>1206038</v>
      </c>
      <c r="M58" s="45">
        <v>96483</v>
      </c>
      <c r="N58" s="45">
        <v>0</v>
      </c>
      <c r="O58" s="2">
        <f t="shared" si="2"/>
        <v>1302521</v>
      </c>
    </row>
    <row r="59" spans="1:15">
      <c r="A59" t="s">
        <v>1</v>
      </c>
      <c r="B59" s="5">
        <f t="shared" si="1"/>
        <v>7</v>
      </c>
      <c r="C59" s="103">
        <v>45847</v>
      </c>
      <c r="D59" s="101" t="s">
        <v>196</v>
      </c>
      <c r="E59" s="103">
        <v>45847</v>
      </c>
      <c r="F59" s="101" t="s">
        <v>197</v>
      </c>
      <c r="G59" s="101" t="s">
        <v>473</v>
      </c>
      <c r="K59" s="101" t="s">
        <v>50</v>
      </c>
      <c r="L59" s="45">
        <v>441600</v>
      </c>
      <c r="M59" s="45">
        <v>35328</v>
      </c>
      <c r="N59" s="45">
        <v>0</v>
      </c>
      <c r="O59" s="2">
        <f t="shared" si="2"/>
        <v>476928</v>
      </c>
    </row>
    <row r="60" spans="1:15">
      <c r="A60" t="s">
        <v>1</v>
      </c>
      <c r="B60" s="5">
        <f t="shared" si="1"/>
        <v>7</v>
      </c>
      <c r="C60" s="103">
        <v>45854</v>
      </c>
      <c r="D60" s="101" t="s">
        <v>200</v>
      </c>
      <c r="E60" s="103">
        <v>45854</v>
      </c>
      <c r="F60" s="101" t="s">
        <v>201</v>
      </c>
      <c r="G60" s="101" t="s">
        <v>474</v>
      </c>
      <c r="K60" s="101" t="s">
        <v>59</v>
      </c>
      <c r="L60" s="45">
        <v>2082198</v>
      </c>
      <c r="M60" s="45">
        <v>166576</v>
      </c>
      <c r="N60" s="45">
        <v>0</v>
      </c>
      <c r="O60" s="2">
        <f t="shared" si="2"/>
        <v>2248774</v>
      </c>
    </row>
    <row r="61" spans="1:15">
      <c r="A61" t="s">
        <v>1</v>
      </c>
      <c r="B61" s="5">
        <f t="shared" si="1"/>
        <v>7</v>
      </c>
      <c r="C61" s="103">
        <v>45854</v>
      </c>
      <c r="D61" s="101" t="s">
        <v>202</v>
      </c>
      <c r="E61" s="103">
        <v>45854</v>
      </c>
      <c r="F61" s="101" t="s">
        <v>203</v>
      </c>
      <c r="G61" s="101" t="s">
        <v>318</v>
      </c>
      <c r="K61" s="101" t="s">
        <v>47</v>
      </c>
      <c r="L61" s="45">
        <v>672318</v>
      </c>
      <c r="M61" s="45">
        <v>53785</v>
      </c>
      <c r="N61" s="45">
        <v>0</v>
      </c>
      <c r="O61" s="2">
        <f t="shared" si="2"/>
        <v>726103</v>
      </c>
    </row>
    <row r="62" spans="1:15">
      <c r="A62" t="s">
        <v>1</v>
      </c>
      <c r="B62" s="5">
        <f t="shared" si="1"/>
        <v>7</v>
      </c>
      <c r="C62" s="103">
        <v>45854</v>
      </c>
      <c r="D62" s="101" t="s">
        <v>204</v>
      </c>
      <c r="E62" s="103">
        <v>45854</v>
      </c>
      <c r="F62" s="101" t="s">
        <v>205</v>
      </c>
      <c r="G62" s="101" t="s">
        <v>473</v>
      </c>
      <c r="K62" s="101" t="s">
        <v>50</v>
      </c>
      <c r="L62" s="45">
        <v>704940</v>
      </c>
      <c r="M62" s="45">
        <v>56395</v>
      </c>
      <c r="N62" s="45">
        <v>0</v>
      </c>
      <c r="O62" s="2">
        <f t="shared" si="2"/>
        <v>761335</v>
      </c>
    </row>
    <row r="63" spans="1:15">
      <c r="A63" t="s">
        <v>1</v>
      </c>
      <c r="B63" s="5">
        <f t="shared" si="1"/>
        <v>7</v>
      </c>
      <c r="C63" s="103">
        <v>45854</v>
      </c>
      <c r="D63" s="101" t="s">
        <v>206</v>
      </c>
      <c r="E63" s="103">
        <v>45854</v>
      </c>
      <c r="F63" s="101" t="s">
        <v>207</v>
      </c>
      <c r="G63" s="101" t="s">
        <v>475</v>
      </c>
      <c r="K63" s="101" t="s">
        <v>112</v>
      </c>
      <c r="L63" s="45">
        <v>814145</v>
      </c>
      <c r="M63" s="45">
        <v>65132</v>
      </c>
      <c r="N63" s="45">
        <v>0</v>
      </c>
      <c r="O63" s="2">
        <f t="shared" si="2"/>
        <v>879277</v>
      </c>
    </row>
    <row r="64" spans="1:15">
      <c r="A64" t="s">
        <v>1</v>
      </c>
      <c r="B64" s="5">
        <f t="shared" si="1"/>
        <v>7</v>
      </c>
      <c r="C64" s="103">
        <v>45861</v>
      </c>
      <c r="D64" s="101" t="s">
        <v>209</v>
      </c>
      <c r="E64" s="103">
        <v>45861</v>
      </c>
      <c r="F64" s="101" t="s">
        <v>210</v>
      </c>
      <c r="G64" s="101" t="s">
        <v>318</v>
      </c>
      <c r="K64" s="101" t="s">
        <v>47</v>
      </c>
      <c r="L64" s="45">
        <v>2519750</v>
      </c>
      <c r="M64" s="45">
        <v>201580</v>
      </c>
      <c r="N64" s="45">
        <v>0</v>
      </c>
      <c r="O64" s="2">
        <f t="shared" si="2"/>
        <v>2721330</v>
      </c>
    </row>
    <row r="65" spans="1:15">
      <c r="A65" t="s">
        <v>1</v>
      </c>
      <c r="B65" s="5">
        <f t="shared" si="1"/>
        <v>7</v>
      </c>
      <c r="C65" s="103">
        <v>45861</v>
      </c>
      <c r="D65" s="101" t="s">
        <v>211</v>
      </c>
      <c r="E65" s="103">
        <v>45861</v>
      </c>
      <c r="F65" s="101" t="s">
        <v>212</v>
      </c>
      <c r="G65" s="101" t="s">
        <v>473</v>
      </c>
      <c r="K65" s="101" t="s">
        <v>50</v>
      </c>
      <c r="L65" s="45">
        <v>2134335</v>
      </c>
      <c r="M65" s="45">
        <v>170747</v>
      </c>
      <c r="N65" s="45">
        <v>0</v>
      </c>
      <c r="O65" s="2">
        <f t="shared" si="2"/>
        <v>2305082</v>
      </c>
    </row>
    <row r="66" spans="1:15">
      <c r="A66" t="s">
        <v>1</v>
      </c>
      <c r="B66" s="5">
        <f t="shared" si="1"/>
        <v>7</v>
      </c>
      <c r="C66" s="103">
        <v>45861</v>
      </c>
      <c r="D66" s="101" t="s">
        <v>213</v>
      </c>
      <c r="E66" s="103">
        <v>45861</v>
      </c>
      <c r="F66" s="101" t="s">
        <v>214</v>
      </c>
      <c r="G66" s="101" t="s">
        <v>475</v>
      </c>
      <c r="K66" s="101" t="s">
        <v>112</v>
      </c>
      <c r="L66" s="45">
        <v>1027985</v>
      </c>
      <c r="M66" s="45">
        <v>82239</v>
      </c>
      <c r="N66" s="45">
        <v>0</v>
      </c>
      <c r="O66" s="2">
        <f t="shared" si="2"/>
        <v>1110224</v>
      </c>
    </row>
    <row r="67" spans="1:15">
      <c r="A67" t="s">
        <v>1</v>
      </c>
      <c r="B67" s="5">
        <f t="shared" si="1"/>
        <v>8</v>
      </c>
      <c r="C67" s="103">
        <v>45870</v>
      </c>
      <c r="D67" s="101" t="s">
        <v>221</v>
      </c>
      <c r="E67" s="103">
        <v>45870</v>
      </c>
      <c r="F67" s="101" t="s">
        <v>222</v>
      </c>
      <c r="G67" s="101" t="s">
        <v>474</v>
      </c>
      <c r="K67" s="101" t="s">
        <v>59</v>
      </c>
      <c r="L67" s="45">
        <v>704940</v>
      </c>
      <c r="M67" s="45">
        <v>56395</v>
      </c>
      <c r="N67" s="45">
        <v>0</v>
      </c>
      <c r="O67" s="2">
        <f t="shared" si="2"/>
        <v>761335</v>
      </c>
    </row>
    <row r="68" spans="1:15">
      <c r="A68" t="s">
        <v>1</v>
      </c>
      <c r="B68" s="5">
        <f t="shared" si="1"/>
        <v>8</v>
      </c>
      <c r="C68" s="103">
        <v>45875</v>
      </c>
      <c r="D68" s="101" t="s">
        <v>224</v>
      </c>
      <c r="E68" s="103">
        <v>45875</v>
      </c>
      <c r="F68" s="101" t="s">
        <v>225</v>
      </c>
      <c r="G68" s="101" t="s">
        <v>474</v>
      </c>
      <c r="K68" s="101" t="s">
        <v>59</v>
      </c>
      <c r="L68" s="45">
        <v>2335620</v>
      </c>
      <c r="M68" s="45">
        <v>186850</v>
      </c>
      <c r="N68" s="45">
        <v>0</v>
      </c>
      <c r="O68" s="2">
        <f t="shared" si="2"/>
        <v>2522470</v>
      </c>
    </row>
    <row r="69" spans="1:15">
      <c r="A69" t="s">
        <v>1</v>
      </c>
      <c r="B69" s="5">
        <f t="shared" ref="B69:B121" si="3">MONTH(C69)</f>
        <v>8</v>
      </c>
      <c r="C69" s="103">
        <v>45875</v>
      </c>
      <c r="D69" s="101" t="s">
        <v>226</v>
      </c>
      <c r="E69" s="103">
        <v>45875</v>
      </c>
      <c r="F69" s="101" t="s">
        <v>227</v>
      </c>
      <c r="G69" s="101" t="s">
        <v>318</v>
      </c>
      <c r="K69" s="101" t="s">
        <v>47</v>
      </c>
      <c r="L69" s="45">
        <v>2546453</v>
      </c>
      <c r="M69" s="45">
        <v>203716</v>
      </c>
      <c r="N69" s="45">
        <v>0</v>
      </c>
      <c r="O69" s="2">
        <f t="shared" ref="O69:O132" si="4">L69+M69-N69</f>
        <v>2750169</v>
      </c>
    </row>
    <row r="70" spans="1:15">
      <c r="A70" t="s">
        <v>1</v>
      </c>
      <c r="B70" s="5">
        <f t="shared" si="3"/>
        <v>8</v>
      </c>
      <c r="C70" s="103">
        <v>45875</v>
      </c>
      <c r="D70" s="101" t="s">
        <v>228</v>
      </c>
      <c r="E70" s="103">
        <v>45875</v>
      </c>
      <c r="F70" s="101" t="s">
        <v>229</v>
      </c>
      <c r="G70" s="101" t="s">
        <v>475</v>
      </c>
      <c r="K70" s="101" t="s">
        <v>112</v>
      </c>
      <c r="L70" s="45">
        <v>1387415</v>
      </c>
      <c r="M70" s="45">
        <v>110993</v>
      </c>
      <c r="N70" s="45">
        <v>0</v>
      </c>
      <c r="O70" s="2">
        <f t="shared" si="4"/>
        <v>1498408</v>
      </c>
    </row>
    <row r="71" spans="1:15">
      <c r="A71" t="s">
        <v>1</v>
      </c>
      <c r="B71" s="5">
        <f t="shared" si="3"/>
        <v>8</v>
      </c>
      <c r="C71" s="103">
        <v>45889</v>
      </c>
      <c r="D71" s="101" t="s">
        <v>233</v>
      </c>
      <c r="E71" s="103">
        <v>45889</v>
      </c>
      <c r="F71" s="101" t="s">
        <v>234</v>
      </c>
      <c r="G71" s="101" t="s">
        <v>473</v>
      </c>
      <c r="K71" s="101" t="s">
        <v>50</v>
      </c>
      <c r="L71" s="45">
        <v>787110</v>
      </c>
      <c r="M71" s="45">
        <v>62969</v>
      </c>
      <c r="N71" s="45">
        <v>0</v>
      </c>
      <c r="O71" s="2">
        <f t="shared" si="4"/>
        <v>850079</v>
      </c>
    </row>
    <row r="72" spans="1:15">
      <c r="A72" t="s">
        <v>1</v>
      </c>
      <c r="B72" s="5">
        <f t="shared" si="3"/>
        <v>8</v>
      </c>
      <c r="C72" s="103">
        <v>45898</v>
      </c>
      <c r="D72" s="101" t="s">
        <v>235</v>
      </c>
      <c r="E72" s="103">
        <v>45898</v>
      </c>
      <c r="F72" s="101" t="s">
        <v>236</v>
      </c>
      <c r="G72" s="101" t="s">
        <v>318</v>
      </c>
      <c r="K72" s="101" t="s">
        <v>47</v>
      </c>
      <c r="L72" s="45">
        <v>1284105</v>
      </c>
      <c r="M72" s="45">
        <v>102728</v>
      </c>
      <c r="N72" s="45">
        <v>0</v>
      </c>
      <c r="O72" s="2">
        <f t="shared" si="4"/>
        <v>1386833</v>
      </c>
    </row>
    <row r="73" spans="1:15">
      <c r="A73" t="s">
        <v>1</v>
      </c>
      <c r="B73" s="5">
        <f t="shared" si="3"/>
        <v>8</v>
      </c>
      <c r="C73" s="103">
        <v>45898</v>
      </c>
      <c r="D73" s="101" t="s">
        <v>237</v>
      </c>
      <c r="E73" s="103">
        <v>45898</v>
      </c>
      <c r="F73" s="101" t="s">
        <v>238</v>
      </c>
      <c r="G73" s="101" t="s">
        <v>475</v>
      </c>
      <c r="K73" s="101" t="s">
        <v>112</v>
      </c>
      <c r="L73" s="45">
        <v>1380455</v>
      </c>
      <c r="M73" s="45">
        <v>110436</v>
      </c>
      <c r="N73" s="45">
        <v>0</v>
      </c>
      <c r="O73" s="2">
        <f t="shared" si="4"/>
        <v>1490891</v>
      </c>
    </row>
    <row r="74" spans="1:15">
      <c r="A74" t="s">
        <v>1</v>
      </c>
      <c r="B74" s="5">
        <f t="shared" si="3"/>
        <v>9</v>
      </c>
      <c r="C74" s="103">
        <v>45903</v>
      </c>
      <c r="D74" s="101" t="s">
        <v>241</v>
      </c>
      <c r="E74" s="103">
        <v>45903</v>
      </c>
      <c r="F74" s="101" t="s">
        <v>242</v>
      </c>
      <c r="G74" s="101" t="s">
        <v>474</v>
      </c>
      <c r="K74" s="101" t="s">
        <v>59</v>
      </c>
      <c r="L74" s="45">
        <v>1729728</v>
      </c>
      <c r="M74" s="45">
        <v>138378</v>
      </c>
      <c r="N74" s="45">
        <v>0</v>
      </c>
      <c r="O74" s="2">
        <f t="shared" si="4"/>
        <v>1868106</v>
      </c>
    </row>
    <row r="75" spans="1:15">
      <c r="A75" t="s">
        <v>1</v>
      </c>
      <c r="B75" s="5">
        <f t="shared" si="3"/>
        <v>9</v>
      </c>
      <c r="C75" s="103">
        <v>45909</v>
      </c>
      <c r="D75" s="101" t="s">
        <v>251</v>
      </c>
      <c r="E75" s="103">
        <v>45909</v>
      </c>
      <c r="F75" s="101" t="s">
        <v>252</v>
      </c>
      <c r="G75" s="101" t="s">
        <v>318</v>
      </c>
      <c r="K75" s="101" t="s">
        <v>47</v>
      </c>
      <c r="L75" s="45">
        <v>1959745</v>
      </c>
      <c r="M75" s="45">
        <v>156780</v>
      </c>
      <c r="N75" s="45">
        <v>0</v>
      </c>
      <c r="O75" s="2">
        <f t="shared" si="4"/>
        <v>2116525</v>
      </c>
    </row>
    <row r="76" spans="1:15">
      <c r="A76" t="s">
        <v>1</v>
      </c>
      <c r="B76" s="5">
        <f t="shared" si="3"/>
        <v>9</v>
      </c>
      <c r="C76" s="103">
        <v>45909</v>
      </c>
      <c r="D76" s="101" t="s">
        <v>253</v>
      </c>
      <c r="E76" s="103">
        <v>45909</v>
      </c>
      <c r="F76" s="101" t="s">
        <v>254</v>
      </c>
      <c r="G76" s="101" t="s">
        <v>473</v>
      </c>
      <c r="K76" s="101" t="s">
        <v>50</v>
      </c>
      <c r="L76" s="45">
        <v>1379847</v>
      </c>
      <c r="M76" s="45">
        <v>110388</v>
      </c>
      <c r="N76" s="45">
        <v>0</v>
      </c>
      <c r="O76" s="2">
        <f t="shared" si="4"/>
        <v>1490235</v>
      </c>
    </row>
    <row r="77" spans="1:15">
      <c r="A77" t="s">
        <v>1</v>
      </c>
      <c r="B77" s="5">
        <f t="shared" si="3"/>
        <v>9</v>
      </c>
      <c r="C77" s="103">
        <v>45909</v>
      </c>
      <c r="D77" s="101" t="s">
        <v>255</v>
      </c>
      <c r="E77" s="103">
        <v>45909</v>
      </c>
      <c r="F77" s="101" t="s">
        <v>256</v>
      </c>
      <c r="G77" s="101" t="s">
        <v>475</v>
      </c>
      <c r="K77" s="101" t="s">
        <v>112</v>
      </c>
      <c r="L77" s="45">
        <v>1442303</v>
      </c>
      <c r="M77" s="45">
        <v>115384</v>
      </c>
      <c r="N77" s="45">
        <v>0</v>
      </c>
      <c r="O77" s="2">
        <f t="shared" si="4"/>
        <v>1557687</v>
      </c>
    </row>
    <row r="78" spans="1:15">
      <c r="A78" t="s">
        <v>1</v>
      </c>
      <c r="B78" s="5">
        <f t="shared" si="3"/>
        <v>9</v>
      </c>
      <c r="C78" s="103">
        <v>45916</v>
      </c>
      <c r="D78" s="101" t="s">
        <v>257</v>
      </c>
      <c r="E78" s="103">
        <v>45916</v>
      </c>
      <c r="F78" s="101" t="s">
        <v>258</v>
      </c>
      <c r="G78" s="101" t="s">
        <v>318</v>
      </c>
      <c r="K78" s="101" t="s">
        <v>47</v>
      </c>
      <c r="L78" s="45">
        <v>704940</v>
      </c>
      <c r="M78" s="45">
        <v>56395</v>
      </c>
      <c r="N78" s="45">
        <v>0</v>
      </c>
      <c r="O78" s="2">
        <f t="shared" si="4"/>
        <v>761335</v>
      </c>
    </row>
    <row r="79" spans="1:15">
      <c r="A79" t="s">
        <v>1</v>
      </c>
      <c r="B79" s="5">
        <f t="shared" si="3"/>
        <v>9</v>
      </c>
      <c r="C79" s="103">
        <v>45916</v>
      </c>
      <c r="D79" s="101" t="s">
        <v>259</v>
      </c>
      <c r="E79" s="103">
        <v>45916</v>
      </c>
      <c r="F79" s="101" t="s">
        <v>260</v>
      </c>
      <c r="G79" s="101" t="s">
        <v>473</v>
      </c>
      <c r="K79" s="101" t="s">
        <v>50</v>
      </c>
      <c r="L79" s="45">
        <v>566310</v>
      </c>
      <c r="M79" s="45">
        <v>45305</v>
      </c>
      <c r="N79" s="45">
        <v>0</v>
      </c>
      <c r="O79" s="2">
        <f t="shared" si="4"/>
        <v>611615</v>
      </c>
    </row>
    <row r="80" spans="1:15">
      <c r="A80" t="s">
        <v>1</v>
      </c>
      <c r="B80" s="5">
        <f t="shared" si="3"/>
        <v>9</v>
      </c>
      <c r="C80" s="103">
        <v>45916</v>
      </c>
      <c r="D80" s="101" t="s">
        <v>261</v>
      </c>
      <c r="E80" s="103">
        <v>45916</v>
      </c>
      <c r="F80" s="101" t="s">
        <v>262</v>
      </c>
      <c r="G80" s="101" t="s">
        <v>474</v>
      </c>
      <c r="K80" s="101" t="s">
        <v>59</v>
      </c>
      <c r="L80" s="45">
        <v>1818309</v>
      </c>
      <c r="M80" s="45">
        <v>145465</v>
      </c>
      <c r="N80" s="45">
        <v>0</v>
      </c>
      <c r="O80" s="2">
        <f t="shared" si="4"/>
        <v>1963774</v>
      </c>
    </row>
    <row r="81" spans="1:15">
      <c r="A81" t="s">
        <v>1</v>
      </c>
      <c r="B81" s="5">
        <f t="shared" si="3"/>
        <v>9</v>
      </c>
      <c r="C81" s="103">
        <v>45916</v>
      </c>
      <c r="D81" s="101" t="s">
        <v>263</v>
      </c>
      <c r="E81" s="103">
        <v>45916</v>
      </c>
      <c r="F81" s="101" t="s">
        <v>264</v>
      </c>
      <c r="G81" s="101" t="s">
        <v>475</v>
      </c>
      <c r="K81" s="101" t="s">
        <v>112</v>
      </c>
      <c r="L81" s="45">
        <v>540648</v>
      </c>
      <c r="M81" s="45">
        <v>43252</v>
      </c>
      <c r="N81" s="45">
        <v>0</v>
      </c>
      <c r="O81" s="2">
        <f t="shared" si="4"/>
        <v>583900</v>
      </c>
    </row>
    <row r="82" spans="1:15">
      <c r="A82" t="s">
        <v>1</v>
      </c>
      <c r="B82" s="5">
        <f t="shared" si="3"/>
        <v>9</v>
      </c>
      <c r="C82" s="103">
        <v>45916</v>
      </c>
      <c r="D82" s="101" t="s">
        <v>265</v>
      </c>
      <c r="E82" s="103">
        <v>45916</v>
      </c>
      <c r="F82" s="101" t="s">
        <v>266</v>
      </c>
      <c r="G82" s="101" t="s">
        <v>476</v>
      </c>
      <c r="K82" s="101" t="s">
        <v>164</v>
      </c>
      <c r="L82" s="45">
        <v>893118</v>
      </c>
      <c r="M82" s="45">
        <v>71449</v>
      </c>
      <c r="N82" s="45">
        <v>0</v>
      </c>
      <c r="O82" s="2">
        <f t="shared" si="4"/>
        <v>964567</v>
      </c>
    </row>
    <row r="83" spans="1:15">
      <c r="A83" t="s">
        <v>1</v>
      </c>
      <c r="B83" s="5">
        <f t="shared" si="3"/>
        <v>9</v>
      </c>
      <c r="C83" s="103">
        <v>45924</v>
      </c>
      <c r="D83" s="101" t="s">
        <v>271</v>
      </c>
      <c r="E83" s="103">
        <v>45924</v>
      </c>
      <c r="F83" s="101" t="s">
        <v>272</v>
      </c>
      <c r="G83" s="101" t="s">
        <v>474</v>
      </c>
      <c r="K83" s="101" t="s">
        <v>59</v>
      </c>
      <c r="L83" s="45">
        <v>704940</v>
      </c>
      <c r="M83" s="45">
        <v>56395</v>
      </c>
      <c r="N83" s="45">
        <v>0</v>
      </c>
      <c r="O83" s="2">
        <f t="shared" si="4"/>
        <v>761335</v>
      </c>
    </row>
    <row r="84" spans="1:15">
      <c r="A84" t="s">
        <v>1</v>
      </c>
      <c r="B84" s="5">
        <f t="shared" si="3"/>
        <v>9</v>
      </c>
      <c r="C84" s="103">
        <v>45924</v>
      </c>
      <c r="D84" s="101" t="s">
        <v>273</v>
      </c>
      <c r="E84" s="103">
        <v>45924</v>
      </c>
      <c r="F84" s="101" t="s">
        <v>274</v>
      </c>
      <c r="G84" s="101" t="s">
        <v>318</v>
      </c>
      <c r="K84" s="101" t="s">
        <v>47</v>
      </c>
      <c r="L84" s="45">
        <v>619330</v>
      </c>
      <c r="M84" s="45">
        <v>49546</v>
      </c>
      <c r="N84" s="45">
        <v>0</v>
      </c>
      <c r="O84" s="2">
        <f t="shared" si="4"/>
        <v>668876</v>
      </c>
    </row>
    <row r="85" spans="1:15">
      <c r="A85" t="s">
        <v>1</v>
      </c>
      <c r="B85" s="5">
        <f t="shared" si="3"/>
        <v>9</v>
      </c>
      <c r="C85" s="103">
        <v>45924</v>
      </c>
      <c r="D85" s="101" t="s">
        <v>275</v>
      </c>
      <c r="E85" s="103">
        <v>45924</v>
      </c>
      <c r="F85" s="101" t="s">
        <v>276</v>
      </c>
      <c r="G85" s="101" t="s">
        <v>473</v>
      </c>
      <c r="K85" s="101" t="s">
        <v>50</v>
      </c>
      <c r="L85" s="45">
        <v>355792</v>
      </c>
      <c r="M85" s="45">
        <v>28463</v>
      </c>
      <c r="N85" s="45">
        <v>0</v>
      </c>
      <c r="O85" s="2">
        <f t="shared" si="4"/>
        <v>384255</v>
      </c>
    </row>
    <row r="86" spans="1:15">
      <c r="A86" t="s">
        <v>1</v>
      </c>
      <c r="B86" s="5">
        <f t="shared" si="3"/>
        <v>10</v>
      </c>
      <c r="C86" s="103">
        <v>45931</v>
      </c>
      <c r="D86" s="101" t="s">
        <v>278</v>
      </c>
      <c r="E86" s="103">
        <v>45931</v>
      </c>
      <c r="F86" s="101" t="s">
        <v>279</v>
      </c>
      <c r="G86" s="101" t="s">
        <v>318</v>
      </c>
      <c r="K86" s="101" t="s">
        <v>47</v>
      </c>
      <c r="L86" s="45">
        <v>1605160</v>
      </c>
      <c r="M86" s="45">
        <v>128413</v>
      </c>
      <c r="N86" s="45">
        <v>0</v>
      </c>
      <c r="O86" s="2">
        <f t="shared" si="4"/>
        <v>1733573</v>
      </c>
    </row>
    <row r="87" spans="1:15">
      <c r="A87" t="s">
        <v>1</v>
      </c>
      <c r="B87" s="5">
        <f t="shared" si="3"/>
        <v>10</v>
      </c>
      <c r="C87" s="103">
        <v>45931</v>
      </c>
      <c r="D87" s="101" t="s">
        <v>280</v>
      </c>
      <c r="E87" s="103">
        <v>45931</v>
      </c>
      <c r="F87" s="101" t="s">
        <v>281</v>
      </c>
      <c r="G87" s="101" t="s">
        <v>473</v>
      </c>
      <c r="K87" s="101" t="s">
        <v>50</v>
      </c>
      <c r="L87" s="45">
        <v>1235322</v>
      </c>
      <c r="M87" s="45">
        <v>98826</v>
      </c>
      <c r="N87" s="45">
        <v>0</v>
      </c>
      <c r="O87" s="2">
        <f t="shared" si="4"/>
        <v>1334148</v>
      </c>
    </row>
    <row r="88" spans="1:15">
      <c r="A88" t="s">
        <v>1</v>
      </c>
      <c r="B88" s="5">
        <f t="shared" si="3"/>
        <v>10</v>
      </c>
      <c r="C88" s="103">
        <v>45931</v>
      </c>
      <c r="D88" s="101" t="s">
        <v>282</v>
      </c>
      <c r="E88" s="103">
        <v>45931</v>
      </c>
      <c r="F88" s="101" t="s">
        <v>283</v>
      </c>
      <c r="G88" s="101" t="s">
        <v>474</v>
      </c>
      <c r="K88" s="101" t="s">
        <v>59</v>
      </c>
      <c r="L88" s="45">
        <v>1704674</v>
      </c>
      <c r="M88" s="45">
        <v>136374</v>
      </c>
      <c r="N88" s="45">
        <v>0</v>
      </c>
      <c r="O88" s="2">
        <f t="shared" si="4"/>
        <v>1841048</v>
      </c>
    </row>
    <row r="89" spans="1:15">
      <c r="A89" t="s">
        <v>1</v>
      </c>
      <c r="B89" s="5">
        <f t="shared" si="3"/>
        <v>10</v>
      </c>
      <c r="C89" s="103">
        <v>45931</v>
      </c>
      <c r="D89" s="101" t="s">
        <v>284</v>
      </c>
      <c r="E89" s="103">
        <v>45931</v>
      </c>
      <c r="F89" s="101" t="s">
        <v>285</v>
      </c>
      <c r="G89" s="101" t="s">
        <v>475</v>
      </c>
      <c r="K89" s="101" t="s">
        <v>112</v>
      </c>
      <c r="L89" s="45">
        <v>931635</v>
      </c>
      <c r="M89" s="45">
        <v>74531</v>
      </c>
      <c r="N89" s="45">
        <v>0</v>
      </c>
      <c r="O89" s="2">
        <f t="shared" si="4"/>
        <v>1006166</v>
      </c>
    </row>
    <row r="90" spans="1:15">
      <c r="A90" t="s">
        <v>1</v>
      </c>
      <c r="B90" s="5">
        <f t="shared" si="3"/>
        <v>10</v>
      </c>
      <c r="C90" s="103">
        <v>45931</v>
      </c>
      <c r="D90" s="101" t="s">
        <v>286</v>
      </c>
      <c r="E90" s="103">
        <v>45931</v>
      </c>
      <c r="F90" s="101" t="s">
        <v>287</v>
      </c>
      <c r="G90" s="101" t="s">
        <v>476</v>
      </c>
      <c r="K90" s="101" t="s">
        <v>164</v>
      </c>
      <c r="L90" s="45">
        <v>220800</v>
      </c>
      <c r="M90" s="45">
        <v>17664</v>
      </c>
      <c r="N90" s="45">
        <v>0</v>
      </c>
      <c r="O90" s="2">
        <f t="shared" si="4"/>
        <v>238464</v>
      </c>
    </row>
    <row r="91" spans="1:15">
      <c r="A91" t="s">
        <v>1</v>
      </c>
      <c r="B91" s="5">
        <f t="shared" si="3"/>
        <v>10</v>
      </c>
      <c r="C91" s="103">
        <v>45938</v>
      </c>
      <c r="D91" s="101" t="s">
        <v>288</v>
      </c>
      <c r="E91" s="103">
        <v>45938</v>
      </c>
      <c r="F91" s="101" t="s">
        <v>289</v>
      </c>
      <c r="G91" s="101" t="s">
        <v>318</v>
      </c>
      <c r="K91" s="101" t="s">
        <v>47</v>
      </c>
      <c r="L91" s="45">
        <v>929520</v>
      </c>
      <c r="M91" s="45">
        <v>74362</v>
      </c>
      <c r="N91" s="45">
        <v>0</v>
      </c>
      <c r="O91" s="2">
        <f t="shared" si="4"/>
        <v>1003882</v>
      </c>
    </row>
    <row r="92" spans="1:15">
      <c r="A92" t="s">
        <v>1</v>
      </c>
      <c r="B92" s="5">
        <f t="shared" si="3"/>
        <v>10</v>
      </c>
      <c r="C92" s="103">
        <v>45938</v>
      </c>
      <c r="D92" s="101" t="s">
        <v>290</v>
      </c>
      <c r="E92" s="103">
        <v>45938</v>
      </c>
      <c r="F92" s="101" t="s">
        <v>291</v>
      </c>
      <c r="G92" s="101" t="s">
        <v>474</v>
      </c>
      <c r="K92" s="101" t="s">
        <v>59</v>
      </c>
      <c r="L92" s="45">
        <v>832434</v>
      </c>
      <c r="M92" s="45">
        <v>66595</v>
      </c>
      <c r="N92" s="45">
        <v>0</v>
      </c>
      <c r="O92" s="2">
        <f t="shared" si="4"/>
        <v>899029</v>
      </c>
    </row>
    <row r="93" spans="1:15">
      <c r="A93" t="s">
        <v>1</v>
      </c>
      <c r="B93" s="5">
        <f t="shared" si="3"/>
        <v>10</v>
      </c>
      <c r="C93" s="103">
        <v>45938</v>
      </c>
      <c r="D93" s="101" t="s">
        <v>292</v>
      </c>
      <c r="E93" s="103">
        <v>45938</v>
      </c>
      <c r="F93" s="101" t="s">
        <v>293</v>
      </c>
      <c r="G93" s="101" t="s">
        <v>475</v>
      </c>
      <c r="K93" s="101" t="s">
        <v>112</v>
      </c>
      <c r="L93" s="45">
        <v>1056547</v>
      </c>
      <c r="M93" s="45">
        <v>84524</v>
      </c>
      <c r="N93" s="45">
        <v>0</v>
      </c>
      <c r="O93" s="2">
        <f t="shared" si="4"/>
        <v>1141071</v>
      </c>
    </row>
    <row r="94" spans="1:15">
      <c r="A94" t="s">
        <v>1</v>
      </c>
      <c r="B94" s="5">
        <f t="shared" si="3"/>
        <v>10</v>
      </c>
      <c r="C94" s="103">
        <v>45938</v>
      </c>
      <c r="D94" s="101" t="s">
        <v>294</v>
      </c>
      <c r="E94" s="103">
        <v>45938</v>
      </c>
      <c r="F94" s="101" t="s">
        <v>295</v>
      </c>
      <c r="G94" s="101" t="s">
        <v>476</v>
      </c>
      <c r="K94" s="101" t="s">
        <v>164</v>
      </c>
      <c r="L94" s="45">
        <v>220800</v>
      </c>
      <c r="M94" s="45">
        <v>17664</v>
      </c>
      <c r="N94" s="45">
        <v>0</v>
      </c>
      <c r="O94" s="2">
        <f t="shared" si="4"/>
        <v>238464</v>
      </c>
    </row>
    <row r="95" spans="1:15">
      <c r="A95" t="s">
        <v>1</v>
      </c>
      <c r="B95" s="5">
        <f t="shared" si="3"/>
        <v>10</v>
      </c>
      <c r="C95" s="103">
        <v>45945</v>
      </c>
      <c r="D95" s="101" t="s">
        <v>296</v>
      </c>
      <c r="E95" s="103">
        <v>45945</v>
      </c>
      <c r="F95" s="101" t="s">
        <v>297</v>
      </c>
      <c r="G95" s="101" t="s">
        <v>318</v>
      </c>
      <c r="K95" s="101" t="s">
        <v>47</v>
      </c>
      <c r="L95" s="45">
        <v>2183138</v>
      </c>
      <c r="M95" s="45">
        <v>174651</v>
      </c>
      <c r="N95" s="45">
        <v>0</v>
      </c>
      <c r="O95" s="2">
        <f t="shared" si="4"/>
        <v>2357789</v>
      </c>
    </row>
    <row r="96" spans="1:15">
      <c r="A96" t="s">
        <v>1</v>
      </c>
      <c r="B96" s="5">
        <f t="shared" si="3"/>
        <v>10</v>
      </c>
      <c r="C96" s="103">
        <v>45945</v>
      </c>
      <c r="D96" s="101" t="s">
        <v>298</v>
      </c>
      <c r="E96" s="103">
        <v>45945</v>
      </c>
      <c r="F96" s="101" t="s">
        <v>299</v>
      </c>
      <c r="G96" s="101" t="s">
        <v>473</v>
      </c>
      <c r="K96" s="101" t="s">
        <v>50</v>
      </c>
      <c r="L96" s="45">
        <v>1418489</v>
      </c>
      <c r="M96" s="45">
        <v>113479</v>
      </c>
      <c r="N96" s="45">
        <v>0</v>
      </c>
      <c r="O96" s="2">
        <f t="shared" si="4"/>
        <v>1531968</v>
      </c>
    </row>
    <row r="97" spans="1:15">
      <c r="A97" t="s">
        <v>1</v>
      </c>
      <c r="B97" s="5">
        <f t="shared" si="3"/>
        <v>10</v>
      </c>
      <c r="C97" s="103">
        <v>45945</v>
      </c>
      <c r="D97" s="101" t="s">
        <v>300</v>
      </c>
      <c r="E97" s="103">
        <v>45945</v>
      </c>
      <c r="F97" s="101" t="s">
        <v>301</v>
      </c>
      <c r="G97" s="101" t="s">
        <v>475</v>
      </c>
      <c r="K97" s="101" t="s">
        <v>112</v>
      </c>
      <c r="L97" s="45">
        <v>840957</v>
      </c>
      <c r="M97" s="45">
        <v>67277</v>
      </c>
      <c r="N97" s="45">
        <v>0</v>
      </c>
      <c r="O97" s="2">
        <f t="shared" si="4"/>
        <v>908234</v>
      </c>
    </row>
    <row r="98" spans="1:15">
      <c r="A98" t="s">
        <v>1</v>
      </c>
      <c r="B98" s="5">
        <f t="shared" si="3"/>
        <v>10</v>
      </c>
      <c r="C98" s="103">
        <v>45945</v>
      </c>
      <c r="D98" s="101" t="s">
        <v>302</v>
      </c>
      <c r="E98" s="103">
        <v>45945</v>
      </c>
      <c r="F98" s="101" t="s">
        <v>303</v>
      </c>
      <c r="G98" s="101" t="s">
        <v>476</v>
      </c>
      <c r="K98" s="101" t="s">
        <v>164</v>
      </c>
      <c r="L98" s="45">
        <v>352470</v>
      </c>
      <c r="M98" s="45">
        <v>28198</v>
      </c>
      <c r="N98" s="45">
        <v>0</v>
      </c>
      <c r="O98" s="2">
        <f t="shared" si="4"/>
        <v>380668</v>
      </c>
    </row>
    <row r="99" spans="1:15">
      <c r="A99" t="s">
        <v>1</v>
      </c>
      <c r="B99" s="5">
        <f t="shared" si="3"/>
        <v>10</v>
      </c>
      <c r="C99" s="103">
        <v>45952</v>
      </c>
      <c r="D99" s="101" t="s">
        <v>304</v>
      </c>
      <c r="E99" s="103">
        <v>45952</v>
      </c>
      <c r="F99" s="101" t="s">
        <v>305</v>
      </c>
      <c r="G99" s="101" t="s">
        <v>473</v>
      </c>
      <c r="K99" s="101" t="s">
        <v>50</v>
      </c>
      <c r="L99" s="45">
        <v>1413810</v>
      </c>
      <c r="M99" s="45">
        <v>113105</v>
      </c>
      <c r="N99" s="45">
        <v>0</v>
      </c>
      <c r="O99" s="2">
        <f t="shared" si="4"/>
        <v>1526915</v>
      </c>
    </row>
    <row r="100" spans="1:15">
      <c r="A100" t="s">
        <v>1</v>
      </c>
      <c r="B100" s="5">
        <f t="shared" si="3"/>
        <v>10</v>
      </c>
      <c r="C100" s="103">
        <v>45952</v>
      </c>
      <c r="D100" s="101" t="s">
        <v>307</v>
      </c>
      <c r="E100" s="103">
        <v>45952</v>
      </c>
      <c r="F100" s="101" t="s">
        <v>308</v>
      </c>
      <c r="G100" s="101" t="s">
        <v>475</v>
      </c>
      <c r="K100" s="101" t="s">
        <v>112</v>
      </c>
      <c r="L100" s="45">
        <v>597275</v>
      </c>
      <c r="M100" s="45">
        <v>47782</v>
      </c>
      <c r="N100" s="45">
        <v>0</v>
      </c>
      <c r="O100" s="2">
        <f t="shared" si="4"/>
        <v>645057</v>
      </c>
    </row>
    <row r="101" spans="1:15">
      <c r="A101" t="s">
        <v>1</v>
      </c>
      <c r="B101" s="5">
        <f t="shared" si="3"/>
        <v>10</v>
      </c>
      <c r="C101" s="103">
        <v>45952</v>
      </c>
      <c r="D101" s="101" t="s">
        <v>310</v>
      </c>
      <c r="E101" s="103">
        <v>45952</v>
      </c>
      <c r="F101" s="101" t="s">
        <v>311</v>
      </c>
      <c r="G101" s="101" t="s">
        <v>318</v>
      </c>
      <c r="K101" s="101" t="s">
        <v>47</v>
      </c>
      <c r="L101" s="45">
        <v>577200</v>
      </c>
      <c r="M101" s="45">
        <v>46176</v>
      </c>
      <c r="N101" s="45">
        <v>0</v>
      </c>
      <c r="O101" s="2">
        <f t="shared" si="4"/>
        <v>623376</v>
      </c>
    </row>
    <row r="102" spans="1:15">
      <c r="A102" t="s">
        <v>1</v>
      </c>
      <c r="B102" s="5">
        <f t="shared" si="3"/>
        <v>10</v>
      </c>
      <c r="C102" s="103">
        <v>45952</v>
      </c>
      <c r="D102" s="101" t="s">
        <v>312</v>
      </c>
      <c r="E102" s="103">
        <v>45952</v>
      </c>
      <c r="F102" s="101" t="s">
        <v>313</v>
      </c>
      <c r="G102" s="101" t="s">
        <v>474</v>
      </c>
      <c r="K102" s="101" t="s">
        <v>59</v>
      </c>
      <c r="L102" s="45">
        <v>1618936</v>
      </c>
      <c r="M102" s="45">
        <v>129515</v>
      </c>
      <c r="N102" s="45">
        <v>0</v>
      </c>
      <c r="O102" s="2">
        <f t="shared" si="4"/>
        <v>1748451</v>
      </c>
    </row>
    <row r="103" spans="1:15">
      <c r="A103" t="s">
        <v>1</v>
      </c>
      <c r="B103" s="5">
        <f t="shared" si="3"/>
        <v>10</v>
      </c>
      <c r="C103" s="103">
        <v>45959</v>
      </c>
      <c r="D103" s="101" t="s">
        <v>314</v>
      </c>
      <c r="E103" s="103">
        <v>45959</v>
      </c>
      <c r="F103" s="101" t="s">
        <v>315</v>
      </c>
      <c r="G103" s="101" t="s">
        <v>318</v>
      </c>
      <c r="K103" s="101" t="s">
        <v>47</v>
      </c>
      <c r="L103" s="45">
        <v>662660</v>
      </c>
      <c r="M103" s="45">
        <v>53013</v>
      </c>
      <c r="N103" s="45">
        <v>0</v>
      </c>
      <c r="O103" s="2">
        <f t="shared" si="4"/>
        <v>715673</v>
      </c>
    </row>
    <row r="104" spans="1:15">
      <c r="A104" t="s">
        <v>1</v>
      </c>
      <c r="B104" s="5">
        <f t="shared" si="3"/>
        <v>10</v>
      </c>
      <c r="C104" s="103">
        <v>45959</v>
      </c>
      <c r="D104" s="101" t="s">
        <v>316</v>
      </c>
      <c r="E104" s="103">
        <v>45959</v>
      </c>
      <c r="F104" s="101" t="s">
        <v>317</v>
      </c>
      <c r="G104" s="101" t="s">
        <v>473</v>
      </c>
      <c r="K104" s="101" t="s">
        <v>50</v>
      </c>
      <c r="L104" s="45">
        <v>365325</v>
      </c>
      <c r="M104" s="45">
        <v>29226</v>
      </c>
      <c r="N104" s="45">
        <v>0</v>
      </c>
      <c r="O104" s="2">
        <f t="shared" si="4"/>
        <v>394551</v>
      </c>
    </row>
    <row r="105" spans="1:15">
      <c r="A105" t="s">
        <v>1</v>
      </c>
      <c r="B105" s="5">
        <f t="shared" si="3"/>
        <v>11</v>
      </c>
      <c r="C105" s="103">
        <v>45966</v>
      </c>
      <c r="D105" s="101" t="s">
        <v>439</v>
      </c>
      <c r="E105" s="103">
        <v>45966</v>
      </c>
      <c r="F105" s="101" t="s">
        <v>456</v>
      </c>
      <c r="G105" s="101" t="s">
        <v>318</v>
      </c>
      <c r="K105" s="101" t="s">
        <v>47</v>
      </c>
      <c r="L105" s="45">
        <v>573270</v>
      </c>
      <c r="M105" s="45">
        <v>45862</v>
      </c>
      <c r="N105" s="45">
        <v>0</v>
      </c>
      <c r="O105" s="2">
        <f t="shared" si="4"/>
        <v>619132</v>
      </c>
    </row>
    <row r="106" spans="1:15">
      <c r="A106" t="s">
        <v>1</v>
      </c>
      <c r="B106" s="5">
        <f t="shared" si="3"/>
        <v>11</v>
      </c>
      <c r="C106" s="103">
        <v>45966</v>
      </c>
      <c r="D106" s="101" t="s">
        <v>440</v>
      </c>
      <c r="E106" s="103">
        <v>45966</v>
      </c>
      <c r="F106" s="101" t="s">
        <v>457</v>
      </c>
      <c r="G106" s="101" t="s">
        <v>474</v>
      </c>
      <c r="K106" s="101" t="s">
        <v>59</v>
      </c>
      <c r="L106" s="45">
        <v>909111</v>
      </c>
      <c r="M106" s="45">
        <v>72729</v>
      </c>
      <c r="N106" s="45">
        <v>0</v>
      </c>
      <c r="O106" s="2">
        <f t="shared" si="4"/>
        <v>981840</v>
      </c>
    </row>
    <row r="107" spans="1:15">
      <c r="A107" t="s">
        <v>1</v>
      </c>
      <c r="B107" s="5">
        <f t="shared" si="3"/>
        <v>11</v>
      </c>
      <c r="C107" s="103">
        <v>45966</v>
      </c>
      <c r="D107" s="101" t="s">
        <v>441</v>
      </c>
      <c r="E107" s="103">
        <v>45966</v>
      </c>
      <c r="F107" s="101" t="s">
        <v>458</v>
      </c>
      <c r="G107" s="101" t="s">
        <v>475</v>
      </c>
      <c r="K107" s="101" t="s">
        <v>112</v>
      </c>
      <c r="L107" s="45">
        <v>1059428</v>
      </c>
      <c r="M107" s="45">
        <v>84754</v>
      </c>
      <c r="N107" s="45">
        <v>0</v>
      </c>
      <c r="O107" s="2">
        <f t="shared" si="4"/>
        <v>1144182</v>
      </c>
    </row>
    <row r="108" spans="1:15">
      <c r="A108" t="s">
        <v>1</v>
      </c>
      <c r="B108" s="5">
        <f t="shared" si="3"/>
        <v>11</v>
      </c>
      <c r="C108" s="103">
        <v>45973</v>
      </c>
      <c r="D108" s="101" t="s">
        <v>442</v>
      </c>
      <c r="E108" s="103">
        <v>45973</v>
      </c>
      <c r="F108" s="101" t="s">
        <v>459</v>
      </c>
      <c r="G108" s="101" t="s">
        <v>318</v>
      </c>
      <c r="K108" s="101" t="s">
        <v>47</v>
      </c>
      <c r="L108" s="45">
        <v>484950</v>
      </c>
      <c r="M108" s="45">
        <v>38796</v>
      </c>
      <c r="N108" s="45">
        <v>0</v>
      </c>
      <c r="O108" s="2">
        <f t="shared" si="4"/>
        <v>523746</v>
      </c>
    </row>
    <row r="109" spans="1:15">
      <c r="A109" t="s">
        <v>1</v>
      </c>
      <c r="B109" s="5">
        <f t="shared" si="3"/>
        <v>11</v>
      </c>
      <c r="C109" s="103">
        <v>45973</v>
      </c>
      <c r="D109" s="101" t="s">
        <v>443</v>
      </c>
      <c r="E109" s="103">
        <v>45973</v>
      </c>
      <c r="F109" s="101" t="s">
        <v>460</v>
      </c>
      <c r="G109" s="101" t="s">
        <v>473</v>
      </c>
      <c r="K109" s="101" t="s">
        <v>50</v>
      </c>
      <c r="L109" s="45">
        <v>480366</v>
      </c>
      <c r="M109" s="45">
        <v>38429</v>
      </c>
      <c r="N109" s="45">
        <v>0</v>
      </c>
      <c r="O109" s="2">
        <f t="shared" si="4"/>
        <v>518795</v>
      </c>
    </row>
    <row r="110" spans="1:15">
      <c r="A110" t="s">
        <v>1</v>
      </c>
      <c r="B110" s="5">
        <f t="shared" si="3"/>
        <v>11</v>
      </c>
      <c r="C110" s="103">
        <v>45973</v>
      </c>
      <c r="D110" s="101" t="s">
        <v>444</v>
      </c>
      <c r="E110" s="103">
        <v>45973</v>
      </c>
      <c r="F110" s="101" t="s">
        <v>461</v>
      </c>
      <c r="G110" s="101" t="s">
        <v>474</v>
      </c>
      <c r="K110" s="101" t="s">
        <v>59</v>
      </c>
      <c r="L110" s="45">
        <v>555444</v>
      </c>
      <c r="M110" s="45">
        <v>44436</v>
      </c>
      <c r="N110" s="45">
        <v>0</v>
      </c>
      <c r="O110" s="2">
        <f t="shared" si="4"/>
        <v>599880</v>
      </c>
    </row>
    <row r="111" spans="1:15">
      <c r="A111" t="s">
        <v>1</v>
      </c>
      <c r="B111" s="5">
        <f t="shared" si="3"/>
        <v>11</v>
      </c>
      <c r="C111" s="103">
        <v>45973</v>
      </c>
      <c r="D111" s="101" t="s">
        <v>445</v>
      </c>
      <c r="E111" s="103">
        <v>45973</v>
      </c>
      <c r="F111" s="101" t="s">
        <v>462</v>
      </c>
      <c r="G111" s="101" t="s">
        <v>475</v>
      </c>
      <c r="K111" s="101" t="s">
        <v>112</v>
      </c>
      <c r="L111" s="45">
        <v>496995</v>
      </c>
      <c r="M111" s="45">
        <v>39760</v>
      </c>
      <c r="N111" s="45">
        <v>0</v>
      </c>
      <c r="O111" s="2">
        <f t="shared" si="4"/>
        <v>536755</v>
      </c>
    </row>
    <row r="112" spans="1:15">
      <c r="A112" t="s">
        <v>1</v>
      </c>
      <c r="B112" s="5">
        <f t="shared" si="3"/>
        <v>11</v>
      </c>
      <c r="C112" s="103">
        <v>45980</v>
      </c>
      <c r="D112" s="101" t="s">
        <v>446</v>
      </c>
      <c r="E112" s="103">
        <v>45980</v>
      </c>
      <c r="F112" s="101" t="s">
        <v>463</v>
      </c>
      <c r="G112" s="101" t="s">
        <v>318</v>
      </c>
      <c r="K112" s="101" t="s">
        <v>47</v>
      </c>
      <c r="L112" s="45">
        <v>1084463</v>
      </c>
      <c r="M112" s="45">
        <v>86757</v>
      </c>
      <c r="N112" s="45">
        <v>0</v>
      </c>
      <c r="O112" s="2">
        <f t="shared" si="4"/>
        <v>1171220</v>
      </c>
    </row>
    <row r="113" spans="1:15">
      <c r="A113" t="s">
        <v>1</v>
      </c>
      <c r="B113" s="5">
        <f t="shared" si="3"/>
        <v>11</v>
      </c>
      <c r="C113" s="103">
        <v>45980</v>
      </c>
      <c r="D113" s="101" t="s">
        <v>447</v>
      </c>
      <c r="E113" s="103">
        <v>45980</v>
      </c>
      <c r="F113" s="101" t="s">
        <v>464</v>
      </c>
      <c r="G113" s="101" t="s">
        <v>475</v>
      </c>
      <c r="K113" s="101" t="s">
        <v>112</v>
      </c>
      <c r="L113" s="45">
        <v>656176</v>
      </c>
      <c r="M113" s="45">
        <v>52494</v>
      </c>
      <c r="N113" s="45">
        <v>0</v>
      </c>
      <c r="O113" s="2">
        <f t="shared" si="4"/>
        <v>708670</v>
      </c>
    </row>
    <row r="114" spans="1:15">
      <c r="A114" t="s">
        <v>1</v>
      </c>
      <c r="B114" s="5">
        <f t="shared" si="3"/>
        <v>11</v>
      </c>
      <c r="C114" s="103">
        <v>45980</v>
      </c>
      <c r="D114" s="101" t="s">
        <v>448</v>
      </c>
      <c r="E114" s="103">
        <v>45980</v>
      </c>
      <c r="F114" s="101" t="s">
        <v>465</v>
      </c>
      <c r="G114" s="101" t="s">
        <v>474</v>
      </c>
      <c r="K114" s="101" t="s">
        <v>59</v>
      </c>
      <c r="L114" s="45">
        <v>902151</v>
      </c>
      <c r="M114" s="45">
        <v>72172</v>
      </c>
      <c r="N114" s="45">
        <v>0</v>
      </c>
      <c r="O114" s="2">
        <f t="shared" si="4"/>
        <v>974323</v>
      </c>
    </row>
    <row r="115" spans="1:15">
      <c r="A115" t="s">
        <v>1</v>
      </c>
      <c r="B115" s="5">
        <f t="shared" si="3"/>
        <v>11</v>
      </c>
      <c r="C115" s="103">
        <v>45987</v>
      </c>
      <c r="D115" s="101" t="s">
        <v>449</v>
      </c>
      <c r="E115" s="103">
        <v>45987</v>
      </c>
      <c r="F115" s="101" t="s">
        <v>466</v>
      </c>
      <c r="G115" s="101" t="s">
        <v>318</v>
      </c>
      <c r="K115" s="101" t="s">
        <v>47</v>
      </c>
      <c r="L115" s="45">
        <v>520511</v>
      </c>
      <c r="M115" s="45">
        <v>41641</v>
      </c>
      <c r="N115" s="45">
        <v>0</v>
      </c>
      <c r="O115" s="2">
        <f t="shared" si="4"/>
        <v>562152</v>
      </c>
    </row>
    <row r="116" spans="1:15">
      <c r="A116" t="s">
        <v>1</v>
      </c>
      <c r="B116" s="5">
        <f>MONTH(C116)</f>
        <v>11</v>
      </c>
      <c r="C116" s="103">
        <v>45987</v>
      </c>
      <c r="D116" s="101" t="s">
        <v>450</v>
      </c>
      <c r="E116" s="103">
        <v>45987</v>
      </c>
      <c r="F116" s="101" t="s">
        <v>467</v>
      </c>
      <c r="G116" s="101" t="s">
        <v>473</v>
      </c>
      <c r="K116" s="101" t="s">
        <v>50</v>
      </c>
      <c r="L116" s="45">
        <v>635643</v>
      </c>
      <c r="M116" s="45">
        <v>50851</v>
      </c>
      <c r="N116" s="45">
        <v>0</v>
      </c>
      <c r="O116" s="2">
        <f t="shared" si="4"/>
        <v>686494</v>
      </c>
    </row>
    <row r="117" spans="1:15">
      <c r="A117" t="s">
        <v>1</v>
      </c>
      <c r="B117" s="5">
        <f t="shared" si="3"/>
        <v>11</v>
      </c>
      <c r="C117" s="103">
        <v>45987</v>
      </c>
      <c r="D117" s="101" t="s">
        <v>451</v>
      </c>
      <c r="E117" s="103">
        <v>45987</v>
      </c>
      <c r="F117" s="101" t="s">
        <v>468</v>
      </c>
      <c r="G117" s="101" t="s">
        <v>474</v>
      </c>
      <c r="K117" s="101" t="s">
        <v>59</v>
      </c>
      <c r="L117" s="45">
        <v>660302</v>
      </c>
      <c r="M117" s="45">
        <v>52824</v>
      </c>
      <c r="N117" s="45">
        <v>0</v>
      </c>
      <c r="O117" s="2">
        <f t="shared" si="4"/>
        <v>713126</v>
      </c>
    </row>
    <row r="118" spans="1:15">
      <c r="A118" t="s">
        <v>1</v>
      </c>
      <c r="B118" s="5">
        <f t="shared" si="3"/>
        <v>11</v>
      </c>
      <c r="C118" s="103">
        <v>45987</v>
      </c>
      <c r="D118" s="101" t="s">
        <v>452</v>
      </c>
      <c r="E118" s="103">
        <v>45987</v>
      </c>
      <c r="F118" s="101" t="s">
        <v>469</v>
      </c>
      <c r="G118" s="101" t="s">
        <v>475</v>
      </c>
      <c r="K118" s="101" t="s">
        <v>112</v>
      </c>
      <c r="L118" s="45">
        <v>223894</v>
      </c>
      <c r="M118" s="45">
        <v>17912</v>
      </c>
      <c r="N118" s="45">
        <v>0</v>
      </c>
      <c r="O118" s="2">
        <f t="shared" si="4"/>
        <v>241806</v>
      </c>
    </row>
    <row r="119" spans="1:15">
      <c r="A119" t="s">
        <v>1</v>
      </c>
      <c r="B119" s="5">
        <f t="shared" si="3"/>
        <v>12</v>
      </c>
      <c r="C119" s="104">
        <v>45994</v>
      </c>
      <c r="D119" s="102" t="s">
        <v>453</v>
      </c>
      <c r="E119" s="104">
        <v>45994</v>
      </c>
      <c r="F119" s="102" t="s">
        <v>470</v>
      </c>
      <c r="G119" s="102"/>
      <c r="K119" s="102" t="s">
        <v>477</v>
      </c>
      <c r="L119" s="105">
        <v>682161</v>
      </c>
      <c r="M119" s="105">
        <v>54573</v>
      </c>
      <c r="N119" s="105">
        <v>0</v>
      </c>
      <c r="O119" s="2">
        <f t="shared" si="4"/>
        <v>736734</v>
      </c>
    </row>
    <row r="120" spans="1:15">
      <c r="A120" t="s">
        <v>1</v>
      </c>
      <c r="B120" s="5">
        <f t="shared" si="3"/>
        <v>12</v>
      </c>
      <c r="C120" s="104">
        <v>45994</v>
      </c>
      <c r="D120" s="102" t="s">
        <v>454</v>
      </c>
      <c r="E120" s="104">
        <v>45994</v>
      </c>
      <c r="F120" s="102" t="s">
        <v>471</v>
      </c>
      <c r="G120" s="102"/>
      <c r="K120" s="102" t="s">
        <v>478</v>
      </c>
      <c r="L120" s="105">
        <v>563952</v>
      </c>
      <c r="M120" s="105">
        <v>45116</v>
      </c>
      <c r="N120" s="105">
        <v>0</v>
      </c>
      <c r="O120" s="2">
        <f t="shared" si="4"/>
        <v>609068</v>
      </c>
    </row>
    <row r="121" spans="1:15">
      <c r="A121" t="s">
        <v>1</v>
      </c>
      <c r="B121" s="5">
        <f t="shared" si="3"/>
        <v>12</v>
      </c>
      <c r="C121" s="104">
        <v>45994</v>
      </c>
      <c r="D121" s="102" t="s">
        <v>455</v>
      </c>
      <c r="E121" s="104">
        <v>45994</v>
      </c>
      <c r="F121" s="102" t="s">
        <v>472</v>
      </c>
      <c r="G121" s="102"/>
      <c r="K121" s="102" t="s">
        <v>479</v>
      </c>
      <c r="L121" s="105">
        <v>563952</v>
      </c>
      <c r="M121" s="105">
        <v>45116</v>
      </c>
      <c r="N121" s="105">
        <v>0</v>
      </c>
      <c r="O121" s="2">
        <f t="shared" si="4"/>
        <v>609068</v>
      </c>
    </row>
    <row r="122" spans="1:15">
      <c r="A122" t="s">
        <v>1</v>
      </c>
      <c r="B122" s="5">
        <f t="shared" ref="B122:B155" si="5">MONTH(C122)</f>
        <v>1</v>
      </c>
      <c r="C122" s="103">
        <v>45659</v>
      </c>
      <c r="D122" s="101" t="s">
        <v>323</v>
      </c>
      <c r="E122" s="103">
        <v>45659</v>
      </c>
      <c r="F122" s="101" t="s">
        <v>324</v>
      </c>
      <c r="G122" s="101" t="s">
        <v>488</v>
      </c>
      <c r="K122" s="101" t="s">
        <v>325</v>
      </c>
      <c r="L122" s="45">
        <v>1584340</v>
      </c>
      <c r="M122" s="45">
        <v>126747</v>
      </c>
      <c r="N122" s="105">
        <v>0</v>
      </c>
      <c r="O122" s="2">
        <f t="shared" si="4"/>
        <v>1711087</v>
      </c>
    </row>
    <row r="123" spans="1:15">
      <c r="A123" t="s">
        <v>1</v>
      </c>
      <c r="B123" s="5">
        <f t="shared" si="5"/>
        <v>1</v>
      </c>
      <c r="C123" s="103">
        <v>45665</v>
      </c>
      <c r="D123" s="101" t="s">
        <v>326</v>
      </c>
      <c r="E123" s="103">
        <v>45665</v>
      </c>
      <c r="F123" s="101" t="s">
        <v>327</v>
      </c>
      <c r="G123" s="101" t="s">
        <v>488</v>
      </c>
      <c r="K123" s="101" t="s">
        <v>325</v>
      </c>
      <c r="L123" s="45">
        <v>1561065</v>
      </c>
      <c r="M123" s="45">
        <v>124885</v>
      </c>
      <c r="N123" s="105">
        <v>0</v>
      </c>
      <c r="O123" s="2">
        <f t="shared" si="4"/>
        <v>1685950</v>
      </c>
    </row>
    <row r="124" spans="1:15">
      <c r="A124" t="s">
        <v>1</v>
      </c>
      <c r="B124" s="5">
        <f t="shared" si="5"/>
        <v>1</v>
      </c>
      <c r="C124" s="103">
        <v>45674</v>
      </c>
      <c r="D124" s="101" t="s">
        <v>328</v>
      </c>
      <c r="E124" s="103">
        <v>45674</v>
      </c>
      <c r="F124" s="101" t="s">
        <v>329</v>
      </c>
      <c r="G124" s="101" t="s">
        <v>488</v>
      </c>
      <c r="K124" s="101" t="s">
        <v>325</v>
      </c>
      <c r="L124" s="45">
        <v>3605095</v>
      </c>
      <c r="M124" s="45">
        <v>288408</v>
      </c>
      <c r="N124" s="105">
        <v>0</v>
      </c>
      <c r="O124" s="2">
        <f t="shared" si="4"/>
        <v>3893503</v>
      </c>
    </row>
    <row r="125" spans="1:15">
      <c r="A125" t="s">
        <v>1</v>
      </c>
      <c r="B125" s="5">
        <f t="shared" si="5"/>
        <v>2</v>
      </c>
      <c r="C125" s="103">
        <v>45693</v>
      </c>
      <c r="D125" s="101" t="s">
        <v>330</v>
      </c>
      <c r="E125" s="103">
        <v>45693</v>
      </c>
      <c r="F125" s="101" t="s">
        <v>331</v>
      </c>
      <c r="G125" s="101" t="s">
        <v>488</v>
      </c>
      <c r="K125" s="101" t="s">
        <v>325</v>
      </c>
      <c r="L125" s="45">
        <v>1245588</v>
      </c>
      <c r="M125" s="45">
        <v>99647</v>
      </c>
      <c r="N125" s="105">
        <v>0</v>
      </c>
      <c r="O125" s="2">
        <f t="shared" si="4"/>
        <v>1345235</v>
      </c>
    </row>
    <row r="126" spans="1:15">
      <c r="A126" t="s">
        <v>1</v>
      </c>
      <c r="B126" s="5">
        <f t="shared" si="5"/>
        <v>2</v>
      </c>
      <c r="C126" s="103">
        <v>45709</v>
      </c>
      <c r="D126" s="101" t="s">
        <v>332</v>
      </c>
      <c r="E126" s="103">
        <v>45709</v>
      </c>
      <c r="F126" s="101" t="s">
        <v>333</v>
      </c>
      <c r="G126" s="101" t="s">
        <v>488</v>
      </c>
      <c r="K126" s="101" t="s">
        <v>325</v>
      </c>
      <c r="L126" s="45">
        <v>925740</v>
      </c>
      <c r="M126" s="45">
        <v>74059</v>
      </c>
      <c r="N126" s="105">
        <v>0</v>
      </c>
      <c r="O126" s="2">
        <f t="shared" si="4"/>
        <v>999799</v>
      </c>
    </row>
    <row r="127" spans="1:15">
      <c r="A127" t="s">
        <v>1</v>
      </c>
      <c r="B127" s="5">
        <f t="shared" si="5"/>
        <v>2</v>
      </c>
      <c r="C127" s="103">
        <v>45714</v>
      </c>
      <c r="D127" s="101" t="s">
        <v>334</v>
      </c>
      <c r="E127" s="103">
        <v>45714</v>
      </c>
      <c r="F127" s="101" t="s">
        <v>335</v>
      </c>
      <c r="G127" s="101" t="s">
        <v>488</v>
      </c>
      <c r="K127" s="101" t="s">
        <v>325</v>
      </c>
      <c r="L127" s="45">
        <v>1106350</v>
      </c>
      <c r="M127" s="45">
        <v>88508</v>
      </c>
      <c r="N127" s="105">
        <v>0</v>
      </c>
      <c r="O127" s="2">
        <f t="shared" si="4"/>
        <v>1194858</v>
      </c>
    </row>
    <row r="128" spans="1:15">
      <c r="A128" t="s">
        <v>1</v>
      </c>
      <c r="B128" s="5">
        <f t="shared" si="5"/>
        <v>3</v>
      </c>
      <c r="C128" s="103">
        <v>45728</v>
      </c>
      <c r="D128" s="101" t="s">
        <v>336</v>
      </c>
      <c r="E128" s="103">
        <v>45728</v>
      </c>
      <c r="F128" s="101" t="s">
        <v>337</v>
      </c>
      <c r="G128" s="101" t="s">
        <v>488</v>
      </c>
      <c r="K128" s="101" t="s">
        <v>325</v>
      </c>
      <c r="L128" s="45">
        <v>623260</v>
      </c>
      <c r="M128" s="45">
        <v>49861</v>
      </c>
      <c r="N128" s="105">
        <v>0</v>
      </c>
      <c r="O128" s="2">
        <f t="shared" si="4"/>
        <v>673121</v>
      </c>
    </row>
    <row r="129" spans="1:15">
      <c r="A129" t="s">
        <v>1</v>
      </c>
      <c r="B129" s="5">
        <f t="shared" si="5"/>
        <v>4</v>
      </c>
      <c r="C129" s="103">
        <v>45756</v>
      </c>
      <c r="D129" s="101" t="s">
        <v>338</v>
      </c>
      <c r="E129" s="103">
        <v>45756</v>
      </c>
      <c r="F129" s="101" t="s">
        <v>339</v>
      </c>
      <c r="G129" s="101" t="s">
        <v>488</v>
      </c>
      <c r="K129" s="101" t="s">
        <v>325</v>
      </c>
      <c r="L129" s="45">
        <v>1216605</v>
      </c>
      <c r="M129" s="45">
        <v>97328</v>
      </c>
      <c r="N129" s="105">
        <v>0</v>
      </c>
      <c r="O129" s="2">
        <f t="shared" si="4"/>
        <v>1313933</v>
      </c>
    </row>
    <row r="130" spans="1:15">
      <c r="A130" t="s">
        <v>1</v>
      </c>
      <c r="B130" s="5">
        <f t="shared" si="5"/>
        <v>4</v>
      </c>
      <c r="C130" s="103">
        <v>45763</v>
      </c>
      <c r="D130" s="101" t="s">
        <v>340</v>
      </c>
      <c r="E130" s="103">
        <v>45763</v>
      </c>
      <c r="F130" s="101" t="s">
        <v>341</v>
      </c>
      <c r="G130" s="101" t="s">
        <v>488</v>
      </c>
      <c r="K130" s="101" t="s">
        <v>325</v>
      </c>
      <c r="L130" s="45">
        <v>994755</v>
      </c>
      <c r="M130" s="45">
        <v>79580</v>
      </c>
      <c r="N130" s="105">
        <v>0</v>
      </c>
      <c r="O130" s="2">
        <f t="shared" si="4"/>
        <v>1074335</v>
      </c>
    </row>
    <row r="131" spans="1:15">
      <c r="A131" t="s">
        <v>1</v>
      </c>
      <c r="B131" s="5">
        <f t="shared" si="5"/>
        <v>5</v>
      </c>
      <c r="C131" s="103">
        <v>45784</v>
      </c>
      <c r="D131" s="101" t="s">
        <v>342</v>
      </c>
      <c r="E131" s="103">
        <v>45784</v>
      </c>
      <c r="F131" s="101" t="s">
        <v>343</v>
      </c>
      <c r="G131" s="101" t="s">
        <v>488</v>
      </c>
      <c r="K131" s="101" t="s">
        <v>325</v>
      </c>
      <c r="L131" s="45">
        <v>557802</v>
      </c>
      <c r="M131" s="45">
        <v>44624</v>
      </c>
      <c r="N131" s="105">
        <v>0</v>
      </c>
      <c r="O131" s="2">
        <f t="shared" si="4"/>
        <v>602426</v>
      </c>
    </row>
    <row r="132" spans="1:15">
      <c r="A132" t="s">
        <v>1</v>
      </c>
      <c r="B132" s="5">
        <f t="shared" si="5"/>
        <v>5</v>
      </c>
      <c r="C132" s="103">
        <v>45797</v>
      </c>
      <c r="D132" s="101" t="s">
        <v>344</v>
      </c>
      <c r="E132" s="103">
        <v>45797</v>
      </c>
      <c r="F132" s="101" t="s">
        <v>345</v>
      </c>
      <c r="G132" s="101" t="s">
        <v>488</v>
      </c>
      <c r="K132" s="101" t="s">
        <v>325</v>
      </c>
      <c r="L132" s="45">
        <v>752130</v>
      </c>
      <c r="M132" s="45">
        <v>60170</v>
      </c>
      <c r="N132" s="105">
        <v>0</v>
      </c>
      <c r="O132" s="2">
        <f t="shared" si="4"/>
        <v>812300</v>
      </c>
    </row>
    <row r="133" spans="1:15">
      <c r="A133" t="s">
        <v>1</v>
      </c>
      <c r="B133" s="5">
        <f t="shared" si="5"/>
        <v>5</v>
      </c>
      <c r="C133" s="103">
        <v>45805</v>
      </c>
      <c r="D133" s="101" t="s">
        <v>346</v>
      </c>
      <c r="E133" s="103">
        <v>45805</v>
      </c>
      <c r="F133" s="101" t="s">
        <v>347</v>
      </c>
      <c r="G133" s="101" t="s">
        <v>488</v>
      </c>
      <c r="K133" s="101" t="s">
        <v>325</v>
      </c>
      <c r="L133" s="45">
        <v>945815</v>
      </c>
      <c r="M133" s="45">
        <v>75665</v>
      </c>
      <c r="N133" s="105">
        <v>0</v>
      </c>
      <c r="O133" s="2">
        <f t="shared" ref="O133:O196" si="6">L133+M133-N133</f>
        <v>1021480</v>
      </c>
    </row>
    <row r="134" spans="1:15">
      <c r="A134" t="s">
        <v>1</v>
      </c>
      <c r="B134" s="5">
        <f t="shared" si="5"/>
        <v>6</v>
      </c>
      <c r="C134" s="103">
        <v>45826</v>
      </c>
      <c r="D134" s="101" t="s">
        <v>348</v>
      </c>
      <c r="E134" s="103">
        <v>45826</v>
      </c>
      <c r="F134" s="101" t="s">
        <v>349</v>
      </c>
      <c r="G134" s="101" t="s">
        <v>488</v>
      </c>
      <c r="K134" s="101" t="s">
        <v>325</v>
      </c>
      <c r="L134" s="45">
        <v>1093886</v>
      </c>
      <c r="M134" s="45">
        <v>87511</v>
      </c>
      <c r="N134" s="105">
        <v>0</v>
      </c>
      <c r="O134" s="2">
        <f t="shared" si="6"/>
        <v>1181397</v>
      </c>
    </row>
    <row r="135" spans="1:15">
      <c r="A135" t="s">
        <v>1</v>
      </c>
      <c r="B135" s="5">
        <f t="shared" si="5"/>
        <v>6</v>
      </c>
      <c r="C135" s="103">
        <v>45833</v>
      </c>
      <c r="D135" s="101" t="s">
        <v>350</v>
      </c>
      <c r="E135" s="103">
        <v>45833</v>
      </c>
      <c r="F135" s="101" t="s">
        <v>351</v>
      </c>
      <c r="G135" s="101" t="s">
        <v>488</v>
      </c>
      <c r="K135" s="101" t="s">
        <v>325</v>
      </c>
      <c r="L135" s="45">
        <v>804798</v>
      </c>
      <c r="M135" s="45">
        <v>64384</v>
      </c>
      <c r="N135" s="105">
        <v>0</v>
      </c>
      <c r="O135" s="2">
        <f t="shared" si="6"/>
        <v>869182</v>
      </c>
    </row>
    <row r="136" spans="1:15">
      <c r="A136" t="s">
        <v>1</v>
      </c>
      <c r="B136" s="5">
        <f t="shared" si="5"/>
        <v>7</v>
      </c>
      <c r="C136" s="103">
        <v>45840</v>
      </c>
      <c r="D136" s="101" t="s">
        <v>352</v>
      </c>
      <c r="E136" s="103">
        <v>45840</v>
      </c>
      <c r="F136" s="101" t="s">
        <v>353</v>
      </c>
      <c r="G136" s="101" t="s">
        <v>488</v>
      </c>
      <c r="K136" s="101" t="s">
        <v>325</v>
      </c>
      <c r="L136" s="45">
        <v>1753000</v>
      </c>
      <c r="M136" s="45">
        <v>140240</v>
      </c>
      <c r="N136" s="105">
        <v>0</v>
      </c>
      <c r="O136" s="2">
        <f t="shared" si="6"/>
        <v>1893240</v>
      </c>
    </row>
    <row r="137" spans="1:15">
      <c r="A137" t="s">
        <v>1</v>
      </c>
      <c r="B137" s="5">
        <f t="shared" si="5"/>
        <v>7</v>
      </c>
      <c r="C137" s="103">
        <v>45847</v>
      </c>
      <c r="D137" s="101" t="s">
        <v>354</v>
      </c>
      <c r="E137" s="103">
        <v>45847</v>
      </c>
      <c r="F137" s="101" t="s">
        <v>355</v>
      </c>
      <c r="G137" s="101" t="s">
        <v>488</v>
      </c>
      <c r="K137" s="101" t="s">
        <v>325</v>
      </c>
      <c r="L137" s="45">
        <v>925740</v>
      </c>
      <c r="M137" s="45">
        <v>74059</v>
      </c>
      <c r="N137" s="105">
        <v>0</v>
      </c>
      <c r="O137" s="2">
        <f t="shared" si="6"/>
        <v>999799</v>
      </c>
    </row>
    <row r="138" spans="1:15">
      <c r="A138" t="s">
        <v>1</v>
      </c>
      <c r="B138" s="5">
        <f t="shared" si="5"/>
        <v>7</v>
      </c>
      <c r="C138" s="103">
        <v>45861</v>
      </c>
      <c r="D138" s="101" t="s">
        <v>356</v>
      </c>
      <c r="E138" s="103">
        <v>45861</v>
      </c>
      <c r="F138" s="101" t="s">
        <v>357</v>
      </c>
      <c r="G138" s="101" t="s">
        <v>488</v>
      </c>
      <c r="K138" s="101" t="s">
        <v>325</v>
      </c>
      <c r="L138" s="45">
        <v>2063663</v>
      </c>
      <c r="M138" s="45">
        <v>165093</v>
      </c>
      <c r="N138" s="105">
        <v>0</v>
      </c>
      <c r="O138" s="2">
        <f t="shared" si="6"/>
        <v>2228756</v>
      </c>
    </row>
    <row r="139" spans="1:15">
      <c r="A139" t="s">
        <v>1</v>
      </c>
      <c r="B139" s="5">
        <f t="shared" si="5"/>
        <v>8</v>
      </c>
      <c r="C139" s="103">
        <v>45870</v>
      </c>
      <c r="D139" s="101" t="s">
        <v>358</v>
      </c>
      <c r="E139" s="103">
        <v>45870</v>
      </c>
      <c r="F139" s="101" t="s">
        <v>359</v>
      </c>
      <c r="G139" s="101" t="s">
        <v>488</v>
      </c>
      <c r="K139" s="101" t="s">
        <v>325</v>
      </c>
      <c r="L139" s="45">
        <v>1347833</v>
      </c>
      <c r="M139" s="45">
        <v>107827</v>
      </c>
      <c r="N139" s="105">
        <v>0</v>
      </c>
      <c r="O139" s="2">
        <f t="shared" si="6"/>
        <v>1455660</v>
      </c>
    </row>
    <row r="140" spans="1:15">
      <c r="A140" t="s">
        <v>1</v>
      </c>
      <c r="B140" s="5">
        <f t="shared" si="5"/>
        <v>8</v>
      </c>
      <c r="C140" s="103">
        <v>45875</v>
      </c>
      <c r="D140" s="101" t="s">
        <v>360</v>
      </c>
      <c r="E140" s="103">
        <v>45875</v>
      </c>
      <c r="F140" s="101" t="s">
        <v>361</v>
      </c>
      <c r="G140" s="101" t="s">
        <v>488</v>
      </c>
      <c r="K140" s="101" t="s">
        <v>325</v>
      </c>
      <c r="L140" s="45">
        <v>1238020</v>
      </c>
      <c r="M140" s="45">
        <v>99042</v>
      </c>
      <c r="N140" s="105">
        <v>0</v>
      </c>
      <c r="O140" s="2">
        <f t="shared" si="6"/>
        <v>1337062</v>
      </c>
    </row>
    <row r="141" spans="1:15">
      <c r="A141" t="s">
        <v>1</v>
      </c>
      <c r="B141" s="5">
        <f t="shared" si="5"/>
        <v>8</v>
      </c>
      <c r="C141" s="103">
        <v>45889</v>
      </c>
      <c r="D141" s="101" t="s">
        <v>362</v>
      </c>
      <c r="E141" s="103">
        <v>45889</v>
      </c>
      <c r="F141" s="101" t="s">
        <v>363</v>
      </c>
      <c r="G141" s="101" t="s">
        <v>488</v>
      </c>
      <c r="K141" s="101" t="s">
        <v>325</v>
      </c>
      <c r="L141" s="45">
        <v>356400</v>
      </c>
      <c r="M141" s="45">
        <v>28512</v>
      </c>
      <c r="N141" s="105">
        <v>0</v>
      </c>
      <c r="O141" s="2">
        <f t="shared" si="6"/>
        <v>384912</v>
      </c>
    </row>
    <row r="142" spans="1:15">
      <c r="A142" t="s">
        <v>1</v>
      </c>
      <c r="B142" s="5">
        <f t="shared" si="5"/>
        <v>8</v>
      </c>
      <c r="C142" s="103">
        <v>45896</v>
      </c>
      <c r="D142" s="101" t="s">
        <v>364</v>
      </c>
      <c r="E142" s="103">
        <v>45896</v>
      </c>
      <c r="F142" s="101" t="s">
        <v>365</v>
      </c>
      <c r="G142" s="101" t="s">
        <v>488</v>
      </c>
      <c r="K142" s="101" t="s">
        <v>325</v>
      </c>
      <c r="L142" s="45">
        <v>889480</v>
      </c>
      <c r="M142" s="45">
        <v>71158</v>
      </c>
      <c r="N142" s="105">
        <v>0</v>
      </c>
      <c r="O142" s="2">
        <f t="shared" si="6"/>
        <v>960638</v>
      </c>
    </row>
    <row r="143" spans="1:15">
      <c r="A143" t="s">
        <v>1</v>
      </c>
      <c r="B143" s="5">
        <f t="shared" si="5"/>
        <v>9</v>
      </c>
      <c r="C143" s="103">
        <v>45909</v>
      </c>
      <c r="D143" s="101" t="s">
        <v>366</v>
      </c>
      <c r="E143" s="103">
        <v>45909</v>
      </c>
      <c r="F143" s="101" t="s">
        <v>367</v>
      </c>
      <c r="G143" s="101" t="s">
        <v>488</v>
      </c>
      <c r="K143" s="101" t="s">
        <v>325</v>
      </c>
      <c r="L143" s="45">
        <v>1815220</v>
      </c>
      <c r="M143" s="45">
        <v>145218</v>
      </c>
      <c r="N143" s="105">
        <v>0</v>
      </c>
      <c r="O143" s="2">
        <f t="shared" si="6"/>
        <v>1960438</v>
      </c>
    </row>
    <row r="144" spans="1:15">
      <c r="A144" t="s">
        <v>1</v>
      </c>
      <c r="B144" s="5">
        <f t="shared" si="5"/>
        <v>9</v>
      </c>
      <c r="C144" s="103">
        <v>45916</v>
      </c>
      <c r="D144" s="101" t="s">
        <v>368</v>
      </c>
      <c r="E144" s="103">
        <v>45916</v>
      </c>
      <c r="F144" s="101" t="s">
        <v>369</v>
      </c>
      <c r="G144" s="101" t="s">
        <v>488</v>
      </c>
      <c r="K144" s="101" t="s">
        <v>325</v>
      </c>
      <c r="L144" s="45">
        <v>704940</v>
      </c>
      <c r="M144" s="45">
        <v>56395</v>
      </c>
      <c r="N144" s="105">
        <v>0</v>
      </c>
      <c r="O144" s="2">
        <f t="shared" si="6"/>
        <v>761335</v>
      </c>
    </row>
    <row r="145" spans="1:15">
      <c r="A145" t="s">
        <v>1</v>
      </c>
      <c r="B145" s="5">
        <f t="shared" si="5"/>
        <v>9</v>
      </c>
      <c r="C145" s="103">
        <v>45924</v>
      </c>
      <c r="D145" s="101" t="s">
        <v>370</v>
      </c>
      <c r="E145" s="103">
        <v>45924</v>
      </c>
      <c r="F145" s="101" t="s">
        <v>371</v>
      </c>
      <c r="G145" s="101" t="s">
        <v>488</v>
      </c>
      <c r="K145" s="101" t="s">
        <v>325</v>
      </c>
      <c r="L145" s="45">
        <v>1013044</v>
      </c>
      <c r="M145" s="45">
        <v>81044</v>
      </c>
      <c r="N145" s="105">
        <v>0</v>
      </c>
      <c r="O145" s="2">
        <f t="shared" si="6"/>
        <v>1094088</v>
      </c>
    </row>
    <row r="146" spans="1:15">
      <c r="A146" t="s">
        <v>1</v>
      </c>
      <c r="B146" s="5">
        <f t="shared" si="5"/>
        <v>10</v>
      </c>
      <c r="C146" s="103">
        <v>45931</v>
      </c>
      <c r="D146" s="101" t="s">
        <v>372</v>
      </c>
      <c r="E146" s="103">
        <v>45931</v>
      </c>
      <c r="F146" s="101" t="s">
        <v>373</v>
      </c>
      <c r="G146" s="101" t="s">
        <v>488</v>
      </c>
      <c r="K146" s="101" t="s">
        <v>325</v>
      </c>
      <c r="L146" s="45">
        <v>1070265</v>
      </c>
      <c r="M146" s="45">
        <v>85621</v>
      </c>
      <c r="N146" s="105">
        <v>0</v>
      </c>
      <c r="O146" s="2">
        <f t="shared" si="6"/>
        <v>1155886</v>
      </c>
    </row>
    <row r="147" spans="1:15">
      <c r="A147" t="s">
        <v>1</v>
      </c>
      <c r="B147" s="5">
        <f t="shared" si="5"/>
        <v>10</v>
      </c>
      <c r="C147" s="103">
        <v>45938</v>
      </c>
      <c r="D147" s="101" t="s">
        <v>403</v>
      </c>
      <c r="E147" s="103">
        <v>45938</v>
      </c>
      <c r="F147" s="101" t="s">
        <v>404</v>
      </c>
      <c r="G147" s="101" t="s">
        <v>488</v>
      </c>
      <c r="K147" s="101" t="s">
        <v>325</v>
      </c>
      <c r="L147" s="45">
        <v>1013044</v>
      </c>
      <c r="M147" s="45">
        <v>81044</v>
      </c>
      <c r="N147" s="105">
        <v>0</v>
      </c>
      <c r="O147" s="2">
        <f t="shared" si="6"/>
        <v>1094088</v>
      </c>
    </row>
    <row r="148" spans="1:15">
      <c r="A148" t="s">
        <v>1</v>
      </c>
      <c r="B148" s="5">
        <f t="shared" si="5"/>
        <v>10</v>
      </c>
      <c r="C148" s="103">
        <v>45945</v>
      </c>
      <c r="D148" s="101" t="s">
        <v>405</v>
      </c>
      <c r="E148" s="103">
        <v>45945</v>
      </c>
      <c r="F148" s="101" t="s">
        <v>406</v>
      </c>
      <c r="G148" s="101" t="s">
        <v>488</v>
      </c>
      <c r="K148" s="101" t="s">
        <v>325</v>
      </c>
      <c r="L148" s="45">
        <v>810085</v>
      </c>
      <c r="M148" s="45">
        <v>64807</v>
      </c>
      <c r="N148" s="105">
        <v>0</v>
      </c>
      <c r="O148" s="2">
        <f t="shared" si="6"/>
        <v>874892</v>
      </c>
    </row>
    <row r="149" spans="1:15">
      <c r="A149" t="s">
        <v>1</v>
      </c>
      <c r="B149" s="5">
        <f t="shared" si="5"/>
        <v>10</v>
      </c>
      <c r="C149" s="103">
        <v>45952</v>
      </c>
      <c r="D149" s="101" t="s">
        <v>407</v>
      </c>
      <c r="E149" s="103">
        <v>45952</v>
      </c>
      <c r="F149" s="101" t="s">
        <v>408</v>
      </c>
      <c r="G149" s="101" t="s">
        <v>488</v>
      </c>
      <c r="K149" s="101" t="s">
        <v>325</v>
      </c>
      <c r="L149" s="45">
        <v>352470</v>
      </c>
      <c r="M149" s="45">
        <v>28198</v>
      </c>
      <c r="N149" s="105">
        <v>0</v>
      </c>
      <c r="O149" s="2">
        <f t="shared" si="6"/>
        <v>380668</v>
      </c>
    </row>
    <row r="150" spans="1:15">
      <c r="A150" t="s">
        <v>1</v>
      </c>
      <c r="B150" s="5">
        <f t="shared" si="5"/>
        <v>10</v>
      </c>
      <c r="C150" s="103">
        <v>45959</v>
      </c>
      <c r="D150" s="101" t="s">
        <v>410</v>
      </c>
      <c r="E150" s="103">
        <v>45959</v>
      </c>
      <c r="F150" s="101" t="s">
        <v>411</v>
      </c>
      <c r="G150" s="101" t="s">
        <v>488</v>
      </c>
      <c r="K150" s="101" t="s">
        <v>325</v>
      </c>
      <c r="L150" s="45">
        <v>1295035</v>
      </c>
      <c r="M150" s="45">
        <v>103603</v>
      </c>
      <c r="N150" s="105">
        <v>0</v>
      </c>
      <c r="O150" s="2">
        <f t="shared" si="6"/>
        <v>1398638</v>
      </c>
    </row>
    <row r="151" spans="1:15">
      <c r="A151" t="s">
        <v>1</v>
      </c>
      <c r="B151" s="5">
        <f t="shared" si="5"/>
        <v>11</v>
      </c>
      <c r="C151" s="103">
        <v>45966</v>
      </c>
      <c r="D151" s="101" t="s">
        <v>480</v>
      </c>
      <c r="E151" s="103">
        <v>45966</v>
      </c>
      <c r="F151" s="101" t="s">
        <v>484</v>
      </c>
      <c r="G151" s="101" t="s">
        <v>488</v>
      </c>
      <c r="K151" s="101" t="s">
        <v>325</v>
      </c>
      <c r="L151" s="45">
        <v>1470007</v>
      </c>
      <c r="M151" s="45">
        <v>117601</v>
      </c>
      <c r="N151" s="105">
        <v>0</v>
      </c>
      <c r="O151" s="2">
        <f t="shared" si="6"/>
        <v>1587608</v>
      </c>
    </row>
    <row r="152" spans="1:15">
      <c r="A152" t="s">
        <v>1</v>
      </c>
      <c r="B152" s="5">
        <f t="shared" si="5"/>
        <v>11</v>
      </c>
      <c r="C152" s="103">
        <v>45973</v>
      </c>
      <c r="D152" s="101" t="s">
        <v>481</v>
      </c>
      <c r="E152" s="103">
        <v>45973</v>
      </c>
      <c r="F152" s="101" t="s">
        <v>485</v>
      </c>
      <c r="G152" s="101" t="s">
        <v>488</v>
      </c>
      <c r="K152" s="101" t="s">
        <v>325</v>
      </c>
      <c r="L152" s="45">
        <v>559735</v>
      </c>
      <c r="M152" s="45">
        <v>44779</v>
      </c>
      <c r="N152" s="105">
        <v>0</v>
      </c>
      <c r="O152" s="2">
        <f t="shared" si="6"/>
        <v>604514</v>
      </c>
    </row>
    <row r="153" spans="1:15">
      <c r="A153" t="s">
        <v>1</v>
      </c>
      <c r="B153" s="5">
        <f t="shared" si="5"/>
        <v>11</v>
      </c>
      <c r="C153" s="103">
        <v>45980</v>
      </c>
      <c r="D153" s="101" t="s">
        <v>482</v>
      </c>
      <c r="E153" s="103">
        <v>45980</v>
      </c>
      <c r="F153" s="101" t="s">
        <v>486</v>
      </c>
      <c r="G153" s="101" t="s">
        <v>488</v>
      </c>
      <c r="K153" s="101" t="s">
        <v>325</v>
      </c>
      <c r="L153" s="45">
        <v>717795</v>
      </c>
      <c r="M153" s="45">
        <v>57424</v>
      </c>
      <c r="N153" s="105">
        <v>0</v>
      </c>
      <c r="O153" s="2">
        <f t="shared" si="6"/>
        <v>775219</v>
      </c>
    </row>
    <row r="154" spans="1:15">
      <c r="A154" t="s">
        <v>1</v>
      </c>
      <c r="B154" s="5">
        <f t="shared" si="5"/>
        <v>11</v>
      </c>
      <c r="C154" s="103">
        <v>45987</v>
      </c>
      <c r="D154" s="101" t="s">
        <v>483</v>
      </c>
      <c r="E154" s="103">
        <v>45987</v>
      </c>
      <c r="F154" s="101" t="s">
        <v>487</v>
      </c>
      <c r="G154" s="101" t="s">
        <v>488</v>
      </c>
      <c r="K154" s="101" t="s">
        <v>325</v>
      </c>
      <c r="L154" s="45">
        <v>440790</v>
      </c>
      <c r="M154" s="45">
        <v>35263</v>
      </c>
      <c r="N154" s="105">
        <v>0</v>
      </c>
      <c r="O154" s="2">
        <f t="shared" si="6"/>
        <v>476053</v>
      </c>
    </row>
    <row r="155" spans="1:15">
      <c r="A155" t="s">
        <v>2</v>
      </c>
      <c r="B155" s="5">
        <f t="shared" si="5"/>
        <v>7</v>
      </c>
      <c r="C155" s="103">
        <v>45857</v>
      </c>
      <c r="D155" s="101" t="s">
        <v>208</v>
      </c>
      <c r="E155" s="103">
        <v>45857</v>
      </c>
      <c r="F155" s="101"/>
      <c r="G155" s="101" t="s">
        <v>44</v>
      </c>
      <c r="K155" s="101" t="s">
        <v>52</v>
      </c>
      <c r="L155" s="2">
        <v>-213840</v>
      </c>
      <c r="M155" s="2">
        <v>-17107</v>
      </c>
      <c r="O155" s="2">
        <f t="shared" si="6"/>
        <v>-230947</v>
      </c>
    </row>
    <row r="156" spans="1:15">
      <c r="A156" t="s">
        <v>2</v>
      </c>
      <c r="B156" s="5">
        <f t="shared" ref="B156:B189" si="7">MONTH(C156)</f>
        <v>6</v>
      </c>
      <c r="C156" s="103">
        <v>45827</v>
      </c>
      <c r="D156" s="101" t="s">
        <v>176</v>
      </c>
      <c r="E156" s="103">
        <v>45827</v>
      </c>
      <c r="F156" s="101" t="s">
        <v>166</v>
      </c>
      <c r="G156" s="101" t="s">
        <v>44</v>
      </c>
      <c r="K156" s="101" t="s">
        <v>52</v>
      </c>
      <c r="L156" s="2">
        <v>-48175</v>
      </c>
      <c r="M156" s="2">
        <v>-3854</v>
      </c>
      <c r="O156" s="2">
        <f t="shared" si="6"/>
        <v>-52029</v>
      </c>
    </row>
    <row r="157" spans="1:15">
      <c r="A157" t="s">
        <v>2</v>
      </c>
      <c r="B157" s="5">
        <f t="shared" si="7"/>
        <v>10</v>
      </c>
      <c r="C157" s="104">
        <v>45943</v>
      </c>
      <c r="D157" s="102" t="s">
        <v>489</v>
      </c>
      <c r="E157" s="104">
        <v>45943</v>
      </c>
      <c r="F157" s="102"/>
      <c r="G157" s="102" t="s">
        <v>318</v>
      </c>
      <c r="K157" s="102" t="s">
        <v>494</v>
      </c>
      <c r="L157" s="2">
        <v>-88320</v>
      </c>
      <c r="M157" s="2">
        <v>-7066</v>
      </c>
      <c r="O157" s="2">
        <f t="shared" si="6"/>
        <v>-95386</v>
      </c>
    </row>
    <row r="158" spans="1:15">
      <c r="A158" t="s">
        <v>2</v>
      </c>
      <c r="B158" s="5">
        <f t="shared" si="7"/>
        <v>5</v>
      </c>
      <c r="C158" s="103">
        <v>45780</v>
      </c>
      <c r="D158" s="101" t="s">
        <v>135</v>
      </c>
      <c r="E158" s="103">
        <v>45780</v>
      </c>
      <c r="F158" s="101"/>
      <c r="G158" s="101" t="s">
        <v>44</v>
      </c>
      <c r="K158" s="101" t="s">
        <v>136</v>
      </c>
      <c r="L158" s="2">
        <v>-213232</v>
      </c>
      <c r="M158" s="2">
        <v>-17059</v>
      </c>
      <c r="O158" s="2">
        <f t="shared" si="6"/>
        <v>-230291</v>
      </c>
    </row>
    <row r="159" spans="1:15">
      <c r="A159" t="s">
        <v>2</v>
      </c>
      <c r="B159" s="5">
        <f t="shared" si="7"/>
        <v>10</v>
      </c>
      <c r="C159" s="104">
        <v>45951</v>
      </c>
      <c r="D159" s="102" t="s">
        <v>490</v>
      </c>
      <c r="E159" s="104">
        <v>45951</v>
      </c>
      <c r="F159" s="102"/>
      <c r="G159" s="102" t="s">
        <v>474</v>
      </c>
      <c r="K159" s="102" t="s">
        <v>495</v>
      </c>
      <c r="L159" s="2">
        <v>-44160</v>
      </c>
      <c r="M159" s="2">
        <v>-3533</v>
      </c>
      <c r="O159" s="2">
        <f t="shared" si="6"/>
        <v>-47693</v>
      </c>
    </row>
    <row r="160" spans="1:15">
      <c r="A160" t="s">
        <v>2</v>
      </c>
      <c r="B160" s="5">
        <f t="shared" si="7"/>
        <v>2</v>
      </c>
      <c r="C160" s="103">
        <v>45692</v>
      </c>
      <c r="D160" s="101" t="s">
        <v>67</v>
      </c>
      <c r="E160" s="103">
        <v>45692</v>
      </c>
      <c r="F160" s="101"/>
      <c r="G160" s="101" t="s">
        <v>44</v>
      </c>
      <c r="K160" s="101" t="s">
        <v>68</v>
      </c>
      <c r="L160" s="2">
        <v>-213840</v>
      </c>
      <c r="M160" s="2">
        <v>-17107</v>
      </c>
      <c r="O160" s="2">
        <f t="shared" si="6"/>
        <v>-230947</v>
      </c>
    </row>
    <row r="161" spans="1:15">
      <c r="A161" t="s">
        <v>2</v>
      </c>
      <c r="B161" s="5">
        <f t="shared" si="7"/>
        <v>11</v>
      </c>
      <c r="C161" s="104">
        <v>45979</v>
      </c>
      <c r="D161" s="102" t="s">
        <v>491</v>
      </c>
      <c r="E161" s="104">
        <v>45979</v>
      </c>
      <c r="F161" s="102"/>
      <c r="G161" s="102" t="s">
        <v>474</v>
      </c>
      <c r="K161" s="102" t="s">
        <v>496</v>
      </c>
      <c r="L161" s="2">
        <v>-261229</v>
      </c>
      <c r="M161" s="2">
        <v>-20899</v>
      </c>
      <c r="O161" s="2">
        <f t="shared" si="6"/>
        <v>-282128</v>
      </c>
    </row>
    <row r="162" spans="1:15">
      <c r="A162" t="s">
        <v>2</v>
      </c>
      <c r="B162" s="5">
        <f t="shared" si="7"/>
        <v>9</v>
      </c>
      <c r="C162" s="103">
        <v>45906</v>
      </c>
      <c r="D162" s="101" t="s">
        <v>249</v>
      </c>
      <c r="E162" s="103">
        <v>45906</v>
      </c>
      <c r="F162" s="101"/>
      <c r="G162" s="101" t="s">
        <v>44</v>
      </c>
      <c r="K162" s="101" t="s">
        <v>250</v>
      </c>
      <c r="L162" s="2">
        <v>-291286</v>
      </c>
      <c r="M162" s="2">
        <v>-23303</v>
      </c>
      <c r="O162" s="2">
        <f t="shared" si="6"/>
        <v>-314589</v>
      </c>
    </row>
    <row r="163" spans="1:15">
      <c r="A163" t="s">
        <v>2</v>
      </c>
      <c r="B163" s="5">
        <f t="shared" si="7"/>
        <v>4</v>
      </c>
      <c r="C163" s="103">
        <v>45751</v>
      </c>
      <c r="D163" s="101" t="s">
        <v>105</v>
      </c>
      <c r="E163" s="103">
        <v>45751</v>
      </c>
      <c r="F163" s="101"/>
      <c r="G163" s="101" t="s">
        <v>44</v>
      </c>
      <c r="K163" s="101" t="s">
        <v>52</v>
      </c>
      <c r="L163" s="2">
        <v>-213484</v>
      </c>
      <c r="M163" s="2">
        <v>-17079</v>
      </c>
      <c r="O163" s="2">
        <f t="shared" si="6"/>
        <v>-230563</v>
      </c>
    </row>
    <row r="164" spans="1:15">
      <c r="A164" t="s">
        <v>2</v>
      </c>
      <c r="B164" s="5">
        <f t="shared" si="7"/>
        <v>2</v>
      </c>
      <c r="C164" s="103">
        <v>45694</v>
      </c>
      <c r="D164" s="101" t="s">
        <v>71</v>
      </c>
      <c r="E164" s="103">
        <v>45694</v>
      </c>
      <c r="F164" s="101"/>
      <c r="G164" s="101" t="s">
        <v>44</v>
      </c>
      <c r="K164" s="101" t="s">
        <v>72</v>
      </c>
      <c r="L164" s="2">
        <v>-809987</v>
      </c>
      <c r="M164" s="2">
        <v>-64799</v>
      </c>
      <c r="O164" s="2">
        <f t="shared" si="6"/>
        <v>-874786</v>
      </c>
    </row>
    <row r="165" spans="1:15">
      <c r="A165" t="s">
        <v>2</v>
      </c>
      <c r="B165" s="5">
        <f t="shared" si="7"/>
        <v>7</v>
      </c>
      <c r="C165" s="103">
        <v>45849</v>
      </c>
      <c r="D165" s="101" t="s">
        <v>199</v>
      </c>
      <c r="E165" s="103">
        <v>45849</v>
      </c>
      <c r="F165" s="101"/>
      <c r="G165" s="101" t="s">
        <v>44</v>
      </c>
      <c r="K165" s="101" t="s">
        <v>84</v>
      </c>
      <c r="L165" s="2">
        <v>-320582</v>
      </c>
      <c r="M165" s="2">
        <v>-25646</v>
      </c>
      <c r="O165" s="2">
        <f t="shared" si="6"/>
        <v>-346228</v>
      </c>
    </row>
    <row r="166" spans="1:15">
      <c r="A166" t="s">
        <v>2</v>
      </c>
      <c r="B166" s="5">
        <f t="shared" si="7"/>
        <v>3</v>
      </c>
      <c r="C166" s="103">
        <v>45744</v>
      </c>
      <c r="D166" s="101" t="s">
        <v>97</v>
      </c>
      <c r="E166" s="103">
        <v>45744</v>
      </c>
      <c r="F166" s="101"/>
      <c r="G166" s="101" t="s">
        <v>44</v>
      </c>
      <c r="K166" s="101" t="s">
        <v>98</v>
      </c>
      <c r="L166" s="2">
        <v>-213840</v>
      </c>
      <c r="M166" s="2">
        <v>-17107</v>
      </c>
      <c r="O166" s="2">
        <f t="shared" si="6"/>
        <v>-230947</v>
      </c>
    </row>
    <row r="167" spans="1:15">
      <c r="A167" t="s">
        <v>2</v>
      </c>
      <c r="B167" s="5">
        <f t="shared" si="7"/>
        <v>11</v>
      </c>
      <c r="C167" s="104">
        <v>45987</v>
      </c>
      <c r="D167" s="102" t="s">
        <v>492</v>
      </c>
      <c r="E167" s="104">
        <v>45987</v>
      </c>
      <c r="F167" s="102"/>
      <c r="G167" s="102" t="s">
        <v>44</v>
      </c>
      <c r="K167" s="102" t="s">
        <v>497</v>
      </c>
      <c r="L167" s="2">
        <v>-213232</v>
      </c>
      <c r="M167" s="2">
        <v>-17059</v>
      </c>
      <c r="O167" s="2">
        <f t="shared" si="6"/>
        <v>-230291</v>
      </c>
    </row>
    <row r="168" spans="1:15">
      <c r="A168" t="s">
        <v>2</v>
      </c>
      <c r="B168" s="5">
        <f t="shared" si="7"/>
        <v>9</v>
      </c>
      <c r="C168" s="103">
        <v>45905</v>
      </c>
      <c r="D168" s="101" t="s">
        <v>243</v>
      </c>
      <c r="E168" s="103">
        <v>45905</v>
      </c>
      <c r="F168" s="101"/>
      <c r="G168" s="101" t="s">
        <v>44</v>
      </c>
      <c r="K168" s="101" t="s">
        <v>244</v>
      </c>
      <c r="L168" s="2">
        <v>-202966</v>
      </c>
      <c r="M168" s="2">
        <v>-16237</v>
      </c>
      <c r="O168" s="2">
        <f t="shared" si="6"/>
        <v>-219203</v>
      </c>
    </row>
    <row r="169" spans="1:15">
      <c r="A169" t="s">
        <v>2</v>
      </c>
      <c r="B169" s="5">
        <f t="shared" si="7"/>
        <v>7</v>
      </c>
      <c r="C169" s="103">
        <v>45849</v>
      </c>
      <c r="D169" s="101" t="s">
        <v>198</v>
      </c>
      <c r="E169" s="103">
        <v>45849</v>
      </c>
      <c r="F169" s="101"/>
      <c r="G169" s="101" t="s">
        <v>44</v>
      </c>
      <c r="K169" s="101" t="s">
        <v>84</v>
      </c>
      <c r="L169" s="2">
        <v>-226197</v>
      </c>
      <c r="M169" s="2">
        <v>-18095</v>
      </c>
      <c r="O169" s="2">
        <f t="shared" si="6"/>
        <v>-244292</v>
      </c>
    </row>
    <row r="170" spans="1:15">
      <c r="A170" t="s">
        <v>2</v>
      </c>
      <c r="B170" s="5">
        <f t="shared" si="7"/>
        <v>2</v>
      </c>
      <c r="C170" s="103">
        <v>45716</v>
      </c>
      <c r="D170" s="101" t="s">
        <v>79</v>
      </c>
      <c r="E170" s="103">
        <v>45716</v>
      </c>
      <c r="F170" s="101"/>
      <c r="G170" s="101" t="s">
        <v>44</v>
      </c>
      <c r="K170" s="101" t="s">
        <v>52</v>
      </c>
      <c r="L170" s="2">
        <v>-96352</v>
      </c>
      <c r="M170" s="2">
        <v>-7708</v>
      </c>
      <c r="O170" s="2">
        <f t="shared" si="6"/>
        <v>-104060</v>
      </c>
    </row>
    <row r="171" spans="1:15">
      <c r="A171" t="s">
        <v>2</v>
      </c>
      <c r="B171" s="5">
        <f t="shared" si="7"/>
        <v>3</v>
      </c>
      <c r="C171" s="103">
        <v>45719</v>
      </c>
      <c r="D171" s="101" t="s">
        <v>83</v>
      </c>
      <c r="E171" s="103">
        <v>45719</v>
      </c>
      <c r="F171" s="101"/>
      <c r="G171" s="101" t="s">
        <v>44</v>
      </c>
      <c r="K171" s="101" t="s">
        <v>84</v>
      </c>
      <c r="L171" s="2">
        <v>-101547</v>
      </c>
      <c r="M171" s="2">
        <v>-8124</v>
      </c>
      <c r="O171" s="2">
        <f t="shared" si="6"/>
        <v>-109671</v>
      </c>
    </row>
    <row r="172" spans="1:15">
      <c r="A172" t="s">
        <v>2</v>
      </c>
      <c r="B172" s="5">
        <f t="shared" si="7"/>
        <v>4</v>
      </c>
      <c r="C172" s="103">
        <v>45769</v>
      </c>
      <c r="D172" s="101" t="s">
        <v>125</v>
      </c>
      <c r="E172" s="103">
        <v>45769</v>
      </c>
      <c r="F172" s="101"/>
      <c r="G172" s="101" t="s">
        <v>44</v>
      </c>
      <c r="K172" s="101" t="s">
        <v>126</v>
      </c>
      <c r="L172" s="2">
        <v>-101546</v>
      </c>
      <c r="M172" s="2">
        <v>-8124</v>
      </c>
      <c r="O172" s="2">
        <f t="shared" si="6"/>
        <v>-109670</v>
      </c>
    </row>
    <row r="173" spans="1:15">
      <c r="A173" t="s">
        <v>2</v>
      </c>
      <c r="B173" s="5">
        <f t="shared" si="7"/>
        <v>6</v>
      </c>
      <c r="C173" s="103">
        <v>45834</v>
      </c>
      <c r="D173" s="101" t="s">
        <v>188</v>
      </c>
      <c r="E173" s="103">
        <v>45834</v>
      </c>
      <c r="F173" s="101" t="s">
        <v>166</v>
      </c>
      <c r="G173" s="101" t="s">
        <v>44</v>
      </c>
      <c r="K173" s="101" t="s">
        <v>189</v>
      </c>
      <c r="L173" s="2">
        <v>-44160</v>
      </c>
      <c r="M173" s="2">
        <v>-3533</v>
      </c>
      <c r="O173" s="2">
        <f t="shared" si="6"/>
        <v>-47693</v>
      </c>
    </row>
    <row r="174" spans="1:15">
      <c r="A174" t="s">
        <v>2</v>
      </c>
      <c r="B174" s="5">
        <f t="shared" si="7"/>
        <v>8</v>
      </c>
      <c r="C174" s="103">
        <v>45883</v>
      </c>
      <c r="D174" s="101" t="s">
        <v>230</v>
      </c>
      <c r="E174" s="103">
        <v>45883</v>
      </c>
      <c r="F174" s="101"/>
      <c r="G174" s="101" t="s">
        <v>44</v>
      </c>
      <c r="K174" s="101" t="s">
        <v>52</v>
      </c>
      <c r="L174" s="2">
        <v>-603232</v>
      </c>
      <c r="M174" s="2">
        <v>-48259</v>
      </c>
      <c r="O174" s="2">
        <f t="shared" si="6"/>
        <v>-651491</v>
      </c>
    </row>
    <row r="175" spans="1:15">
      <c r="A175" t="s">
        <v>2</v>
      </c>
      <c r="B175" s="5">
        <f t="shared" si="7"/>
        <v>1</v>
      </c>
      <c r="C175" s="103">
        <v>45676</v>
      </c>
      <c r="D175" s="101" t="s">
        <v>65</v>
      </c>
      <c r="E175" s="103">
        <v>45676</v>
      </c>
      <c r="F175" s="101"/>
      <c r="G175" s="101" t="s">
        <v>44</v>
      </c>
      <c r="K175" s="101" t="s">
        <v>66</v>
      </c>
      <c r="L175" s="2">
        <v>-356400</v>
      </c>
      <c r="M175" s="2">
        <v>-28512</v>
      </c>
      <c r="O175" s="2">
        <f t="shared" si="6"/>
        <v>-384912</v>
      </c>
    </row>
    <row r="176" spans="1:15">
      <c r="A176" t="s">
        <v>2</v>
      </c>
      <c r="B176" s="5">
        <f t="shared" si="7"/>
        <v>8</v>
      </c>
      <c r="C176" s="103">
        <v>45891</v>
      </c>
      <c r="D176" s="101" t="s">
        <v>319</v>
      </c>
      <c r="E176" s="103">
        <v>45891</v>
      </c>
      <c r="F176" s="101"/>
      <c r="G176" s="101" t="s">
        <v>318</v>
      </c>
      <c r="K176" s="101" t="s">
        <v>320</v>
      </c>
      <c r="L176" s="2">
        <v>-50182</v>
      </c>
      <c r="M176" s="2">
        <v>0</v>
      </c>
      <c r="O176" s="2">
        <f t="shared" si="6"/>
        <v>-50182</v>
      </c>
    </row>
    <row r="177" spans="1:15">
      <c r="A177" t="s">
        <v>2</v>
      </c>
      <c r="B177" s="5">
        <f t="shared" si="7"/>
        <v>2</v>
      </c>
      <c r="C177" s="103">
        <v>45716</v>
      </c>
      <c r="D177" s="101" t="s">
        <v>80</v>
      </c>
      <c r="E177" s="103">
        <v>45716</v>
      </c>
      <c r="F177" s="101"/>
      <c r="G177" s="101" t="s">
        <v>44</v>
      </c>
      <c r="K177" s="101" t="s">
        <v>68</v>
      </c>
      <c r="L177" s="2">
        <v>-141774</v>
      </c>
      <c r="M177" s="2">
        <v>-11342</v>
      </c>
      <c r="O177" s="2">
        <f t="shared" si="6"/>
        <v>-153116</v>
      </c>
    </row>
    <row r="178" spans="1:15">
      <c r="A178" t="s">
        <v>2</v>
      </c>
      <c r="B178" s="5">
        <f t="shared" si="7"/>
        <v>9</v>
      </c>
      <c r="C178" s="103">
        <v>45905</v>
      </c>
      <c r="D178" s="101" t="s">
        <v>247</v>
      </c>
      <c r="E178" s="103">
        <v>45905</v>
      </c>
      <c r="F178" s="101"/>
      <c r="G178" s="101" t="s">
        <v>44</v>
      </c>
      <c r="K178" s="101" t="s">
        <v>248</v>
      </c>
      <c r="L178" s="2">
        <v>-261407</v>
      </c>
      <c r="M178" s="2">
        <v>-20913</v>
      </c>
      <c r="O178" s="2">
        <f t="shared" si="6"/>
        <v>-282320</v>
      </c>
    </row>
    <row r="179" spans="1:15">
      <c r="A179" t="s">
        <v>2</v>
      </c>
      <c r="B179" s="5">
        <f t="shared" si="7"/>
        <v>9</v>
      </c>
      <c r="C179" s="103">
        <v>45918</v>
      </c>
      <c r="D179" s="101" t="s">
        <v>269</v>
      </c>
      <c r="E179" s="103">
        <v>45918</v>
      </c>
      <c r="F179" s="101"/>
      <c r="G179" s="101" t="s">
        <v>44</v>
      </c>
      <c r="K179" s="101" t="s">
        <v>270</v>
      </c>
      <c r="L179" s="2">
        <v>-234392</v>
      </c>
      <c r="M179" s="2">
        <v>-18751</v>
      </c>
      <c r="O179" s="2">
        <f t="shared" si="6"/>
        <v>-253143</v>
      </c>
    </row>
    <row r="180" spans="1:15">
      <c r="A180" t="s">
        <v>2</v>
      </c>
      <c r="B180" s="5">
        <f t="shared" si="7"/>
        <v>1</v>
      </c>
      <c r="C180" s="103">
        <v>45660</v>
      </c>
      <c r="D180" s="101" t="s">
        <v>51</v>
      </c>
      <c r="E180" s="103">
        <v>45660</v>
      </c>
      <c r="F180" s="101"/>
      <c r="G180" s="101" t="s">
        <v>44</v>
      </c>
      <c r="K180" s="101" t="s">
        <v>52</v>
      </c>
      <c r="L180" s="2">
        <v>-965970</v>
      </c>
      <c r="M180" s="2">
        <v>-77278</v>
      </c>
      <c r="O180" s="2">
        <f t="shared" si="6"/>
        <v>-1043248</v>
      </c>
    </row>
    <row r="181" spans="1:15">
      <c r="A181" t="s">
        <v>2</v>
      </c>
      <c r="B181" s="5">
        <f t="shared" si="7"/>
        <v>7</v>
      </c>
      <c r="C181" s="103">
        <v>45864</v>
      </c>
      <c r="D181" s="101" t="s">
        <v>215</v>
      </c>
      <c r="E181" s="103">
        <v>45864</v>
      </c>
      <c r="F181" s="101"/>
      <c r="G181" s="101" t="s">
        <v>44</v>
      </c>
      <c r="K181" s="101" t="s">
        <v>68</v>
      </c>
      <c r="L181" s="2">
        <v>-190735</v>
      </c>
      <c r="M181" s="2">
        <v>-15259</v>
      </c>
      <c r="O181" s="2">
        <f t="shared" si="6"/>
        <v>-205994</v>
      </c>
    </row>
    <row r="182" spans="1:15">
      <c r="A182" t="s">
        <v>2</v>
      </c>
      <c r="B182" s="5">
        <f t="shared" si="7"/>
        <v>6</v>
      </c>
      <c r="C182" s="103">
        <v>45814</v>
      </c>
      <c r="D182" s="101" t="s">
        <v>165</v>
      </c>
      <c r="E182" s="103">
        <v>45814</v>
      </c>
      <c r="F182" s="101" t="s">
        <v>166</v>
      </c>
      <c r="G182" s="101" t="s">
        <v>44</v>
      </c>
      <c r="K182" s="101" t="s">
        <v>167</v>
      </c>
      <c r="L182" s="2">
        <v>-213840</v>
      </c>
      <c r="M182" s="2">
        <v>-17107</v>
      </c>
      <c r="O182" s="2">
        <f t="shared" si="6"/>
        <v>-230947</v>
      </c>
    </row>
    <row r="183" spans="1:15">
      <c r="A183" t="s">
        <v>2</v>
      </c>
      <c r="B183" s="5">
        <f t="shared" si="7"/>
        <v>10</v>
      </c>
      <c r="C183" s="104">
        <v>45945</v>
      </c>
      <c r="D183" s="102" t="s">
        <v>493</v>
      </c>
      <c r="E183" s="104">
        <v>45945</v>
      </c>
      <c r="F183" s="102"/>
      <c r="G183" s="102" t="s">
        <v>473</v>
      </c>
      <c r="K183" s="102" t="s">
        <v>498</v>
      </c>
      <c r="L183" s="2">
        <v>-88320</v>
      </c>
      <c r="M183" s="2">
        <v>-7066</v>
      </c>
      <c r="O183" s="2">
        <f t="shared" si="6"/>
        <v>-95386</v>
      </c>
    </row>
    <row r="184" spans="1:15">
      <c r="A184" t="s">
        <v>2</v>
      </c>
      <c r="B184" s="5">
        <f t="shared" si="7"/>
        <v>9</v>
      </c>
      <c r="C184" s="103">
        <v>45905</v>
      </c>
      <c r="D184" s="101" t="s">
        <v>245</v>
      </c>
      <c r="E184" s="103">
        <v>45905</v>
      </c>
      <c r="F184" s="101"/>
      <c r="G184" s="101" t="s">
        <v>44</v>
      </c>
      <c r="K184" s="101" t="s">
        <v>246</v>
      </c>
      <c r="L184" s="2">
        <v>-620610</v>
      </c>
      <c r="M184" s="2">
        <v>-49649</v>
      </c>
      <c r="O184" s="2">
        <f t="shared" si="6"/>
        <v>-670259</v>
      </c>
    </row>
    <row r="185" spans="1:15">
      <c r="A185" t="s">
        <v>2</v>
      </c>
      <c r="B185" s="5">
        <f t="shared" si="7"/>
        <v>8</v>
      </c>
      <c r="C185" s="103">
        <v>45871</v>
      </c>
      <c r="D185" s="101" t="s">
        <v>223</v>
      </c>
      <c r="E185" s="103">
        <v>45871</v>
      </c>
      <c r="F185" s="101"/>
      <c r="G185" s="101" t="s">
        <v>44</v>
      </c>
      <c r="K185" s="101" t="s">
        <v>68</v>
      </c>
      <c r="L185" s="2">
        <v>-213360</v>
      </c>
      <c r="M185" s="2">
        <v>-17069</v>
      </c>
      <c r="O185" s="2">
        <f t="shared" si="6"/>
        <v>-230429</v>
      </c>
    </row>
    <row r="186" spans="1:15">
      <c r="A186" t="s">
        <v>2</v>
      </c>
      <c r="B186" s="5">
        <f t="shared" si="7"/>
        <v>3</v>
      </c>
      <c r="C186" s="103">
        <v>45737</v>
      </c>
      <c r="D186" s="101" t="s">
        <v>96</v>
      </c>
      <c r="E186" s="103">
        <v>45737</v>
      </c>
      <c r="F186" s="101"/>
      <c r="G186" s="101" t="s">
        <v>44</v>
      </c>
      <c r="K186" s="101" t="s">
        <v>52</v>
      </c>
      <c r="L186" s="2">
        <v>-428251</v>
      </c>
      <c r="M186" s="2">
        <v>-34261</v>
      </c>
      <c r="O186" s="2">
        <f t="shared" si="6"/>
        <v>-462512</v>
      </c>
    </row>
    <row r="187" spans="1:15">
      <c r="A187" t="s">
        <v>2</v>
      </c>
      <c r="B187" s="5">
        <f t="shared" si="7"/>
        <v>2</v>
      </c>
      <c r="C187" s="103">
        <v>45716</v>
      </c>
      <c r="D187" s="101" t="s">
        <v>81</v>
      </c>
      <c r="E187" s="103">
        <v>45716</v>
      </c>
      <c r="F187" s="101"/>
      <c r="G187" s="101" t="s">
        <v>44</v>
      </c>
      <c r="K187" s="101" t="s">
        <v>82</v>
      </c>
      <c r="L187" s="2">
        <v>-106742</v>
      </c>
      <c r="M187" s="2">
        <v>-8539</v>
      </c>
      <c r="O187" s="2">
        <f t="shared" si="6"/>
        <v>-115281</v>
      </c>
    </row>
    <row r="188" spans="1:15">
      <c r="A188" t="s">
        <v>2</v>
      </c>
      <c r="B188" s="5">
        <f t="shared" si="7"/>
        <v>1</v>
      </c>
      <c r="C188" s="103">
        <v>45676</v>
      </c>
      <c r="D188" s="101" t="s">
        <v>64</v>
      </c>
      <c r="E188" s="103">
        <v>45676</v>
      </c>
      <c r="F188" s="101"/>
      <c r="G188" s="101" t="s">
        <v>44</v>
      </c>
      <c r="K188" s="101" t="s">
        <v>52</v>
      </c>
      <c r="L188" s="2">
        <v>-356400</v>
      </c>
      <c r="M188" s="2">
        <v>-28512</v>
      </c>
      <c r="O188" s="2">
        <f t="shared" si="6"/>
        <v>-384912</v>
      </c>
    </row>
    <row r="189" spans="1:15">
      <c r="A189" t="s">
        <v>2</v>
      </c>
      <c r="B189" s="5">
        <f t="shared" si="7"/>
        <v>9</v>
      </c>
      <c r="C189" s="103">
        <v>45916</v>
      </c>
      <c r="D189" s="101" t="s">
        <v>267</v>
      </c>
      <c r="E189" s="103">
        <v>45916</v>
      </c>
      <c r="F189" s="101"/>
      <c r="G189" s="101" t="s">
        <v>44</v>
      </c>
      <c r="K189" s="101" t="s">
        <v>268</v>
      </c>
      <c r="L189" s="2">
        <v>-192905</v>
      </c>
      <c r="M189" s="2">
        <v>-15432</v>
      </c>
      <c r="O189" s="2">
        <f t="shared" si="6"/>
        <v>-208337</v>
      </c>
    </row>
    <row r="190" spans="1:15">
      <c r="A190" t="s">
        <v>2</v>
      </c>
      <c r="B190" s="5">
        <f t="shared" ref="B190:B204" si="8">MONTH(C190)</f>
        <v>11</v>
      </c>
      <c r="C190" s="104">
        <v>45979</v>
      </c>
      <c r="D190" s="102" t="s">
        <v>499</v>
      </c>
      <c r="E190" s="104">
        <v>45979</v>
      </c>
      <c r="G190" s="102" t="s">
        <v>321</v>
      </c>
      <c r="K190" s="102" t="s">
        <v>502</v>
      </c>
      <c r="L190" s="2">
        <v>-261229</v>
      </c>
      <c r="M190" s="2">
        <f>(L190-N190)*8%</f>
        <v>-20898.32</v>
      </c>
      <c r="O190" s="2">
        <f t="shared" si="6"/>
        <v>-282127.32</v>
      </c>
    </row>
    <row r="191" spans="1:15">
      <c r="A191" t="s">
        <v>2</v>
      </c>
      <c r="B191" s="5">
        <f t="shared" si="8"/>
        <v>10</v>
      </c>
      <c r="C191" s="104">
        <v>45954</v>
      </c>
      <c r="D191" s="102" t="s">
        <v>500</v>
      </c>
      <c r="E191" s="104">
        <v>45954</v>
      </c>
      <c r="G191" s="102" t="s">
        <v>488</v>
      </c>
      <c r="K191" s="102" t="s">
        <v>503</v>
      </c>
      <c r="L191" s="2">
        <v>-247126</v>
      </c>
      <c r="M191" s="2">
        <f t="shared" ref="M191:M203" si="9">(L191-N191)*8%</f>
        <v>-19770.080000000002</v>
      </c>
      <c r="O191" s="2">
        <f t="shared" si="6"/>
        <v>-266896.08</v>
      </c>
    </row>
    <row r="192" spans="1:15">
      <c r="A192" t="s">
        <v>2</v>
      </c>
      <c r="B192" s="5">
        <f t="shared" si="8"/>
        <v>4</v>
      </c>
      <c r="C192" s="103">
        <v>45757</v>
      </c>
      <c r="D192" s="101" t="s">
        <v>382</v>
      </c>
      <c r="E192" s="103">
        <v>45757</v>
      </c>
      <c r="G192" s="101" t="s">
        <v>321</v>
      </c>
      <c r="K192" s="101" t="s">
        <v>383</v>
      </c>
      <c r="L192" s="2">
        <v>-162830</v>
      </c>
      <c r="M192" s="2">
        <f t="shared" si="9"/>
        <v>-13026.4</v>
      </c>
      <c r="O192" s="2">
        <f t="shared" si="6"/>
        <v>-175856.4</v>
      </c>
    </row>
    <row r="193" spans="1:15">
      <c r="A193" t="s">
        <v>2</v>
      </c>
      <c r="B193" s="5">
        <f t="shared" si="8"/>
        <v>7</v>
      </c>
      <c r="C193" s="103">
        <v>45855</v>
      </c>
      <c r="D193" s="101" t="s">
        <v>388</v>
      </c>
      <c r="E193" s="103">
        <v>45855</v>
      </c>
      <c r="G193" s="101" t="s">
        <v>321</v>
      </c>
      <c r="K193" s="101" t="s">
        <v>383</v>
      </c>
      <c r="L193" s="2">
        <v>-284512</v>
      </c>
      <c r="M193" s="2">
        <f t="shared" si="9"/>
        <v>-22760.959999999999</v>
      </c>
      <c r="O193" s="2">
        <f t="shared" si="6"/>
        <v>-307272.96000000002</v>
      </c>
    </row>
    <row r="194" spans="1:15">
      <c r="A194" t="s">
        <v>2</v>
      </c>
      <c r="B194" s="5">
        <f t="shared" si="8"/>
        <v>1</v>
      </c>
      <c r="C194" s="103">
        <v>45662</v>
      </c>
      <c r="D194" s="101" t="s">
        <v>376</v>
      </c>
      <c r="E194" s="103">
        <v>45662</v>
      </c>
      <c r="G194" s="101" t="s">
        <v>321</v>
      </c>
      <c r="K194" s="101" t="s">
        <v>377</v>
      </c>
      <c r="L194" s="2">
        <v>-96352</v>
      </c>
      <c r="M194" s="2">
        <f t="shared" si="9"/>
        <v>-7708.16</v>
      </c>
      <c r="O194" s="2">
        <f t="shared" si="6"/>
        <v>-104060.16</v>
      </c>
    </row>
    <row r="195" spans="1:15">
      <c r="A195" t="s">
        <v>2</v>
      </c>
      <c r="B195" s="5">
        <f t="shared" si="8"/>
        <v>9</v>
      </c>
      <c r="C195" s="103">
        <v>45911</v>
      </c>
      <c r="D195" s="101" t="s">
        <v>390</v>
      </c>
      <c r="E195" s="103">
        <v>45911</v>
      </c>
      <c r="G195" s="101" t="s">
        <v>321</v>
      </c>
      <c r="K195" s="101" t="s">
        <v>391</v>
      </c>
      <c r="L195" s="2">
        <v>-150904</v>
      </c>
      <c r="M195" s="2">
        <f t="shared" si="9"/>
        <v>-12072.32</v>
      </c>
      <c r="O195" s="2">
        <f t="shared" si="6"/>
        <v>-162976.32000000001</v>
      </c>
    </row>
    <row r="196" spans="1:15">
      <c r="A196" t="s">
        <v>2</v>
      </c>
      <c r="B196" s="5">
        <f t="shared" si="8"/>
        <v>11</v>
      </c>
      <c r="C196" s="104">
        <v>45965</v>
      </c>
      <c r="D196" s="102" t="s">
        <v>501</v>
      </c>
      <c r="E196" s="104">
        <v>45965</v>
      </c>
      <c r="G196" s="102" t="s">
        <v>488</v>
      </c>
      <c r="K196" s="102" t="s">
        <v>504</v>
      </c>
      <c r="L196" s="2">
        <v>-177896</v>
      </c>
      <c r="M196" s="2">
        <f t="shared" si="9"/>
        <v>-14231.68</v>
      </c>
      <c r="O196" s="2">
        <f t="shared" si="6"/>
        <v>-192127.68</v>
      </c>
    </row>
    <row r="197" spans="1:15">
      <c r="A197" t="s">
        <v>2</v>
      </c>
      <c r="B197" s="5">
        <f t="shared" si="8"/>
        <v>1</v>
      </c>
      <c r="C197" s="103">
        <v>45677</v>
      </c>
      <c r="D197" s="101" t="s">
        <v>379</v>
      </c>
      <c r="E197" s="103">
        <v>45677</v>
      </c>
      <c r="G197" s="101" t="s">
        <v>321</v>
      </c>
      <c r="K197" s="101" t="s">
        <v>377</v>
      </c>
      <c r="L197" s="2">
        <v>-48176</v>
      </c>
      <c r="M197" s="2">
        <f t="shared" si="9"/>
        <v>-3854.08</v>
      </c>
      <c r="O197" s="2">
        <f t="shared" ref="O197:O203" si="10">L197+M197-N197</f>
        <v>-52030.080000000002</v>
      </c>
    </row>
    <row r="198" spans="1:15">
      <c r="A198" t="s">
        <v>2</v>
      </c>
      <c r="B198" s="5">
        <f t="shared" si="8"/>
        <v>6</v>
      </c>
      <c r="C198" s="103">
        <v>45810</v>
      </c>
      <c r="D198" s="101" t="s">
        <v>386</v>
      </c>
      <c r="E198" s="103">
        <v>45810</v>
      </c>
      <c r="G198" s="101" t="s">
        <v>321</v>
      </c>
      <c r="K198" s="101" t="s">
        <v>383</v>
      </c>
      <c r="L198" s="2">
        <v>-261407</v>
      </c>
      <c r="M198" s="2">
        <f t="shared" si="9"/>
        <v>-20912.560000000001</v>
      </c>
      <c r="O198" s="2">
        <f t="shared" si="10"/>
        <v>-282319.56</v>
      </c>
    </row>
    <row r="199" spans="1:15">
      <c r="A199" t="s">
        <v>2</v>
      </c>
      <c r="B199" s="5">
        <f t="shared" si="8"/>
        <v>1</v>
      </c>
      <c r="C199" s="103">
        <v>45677</v>
      </c>
      <c r="D199" s="101" t="s">
        <v>378</v>
      </c>
      <c r="E199" s="103">
        <v>45677</v>
      </c>
      <c r="G199" s="101" t="s">
        <v>321</v>
      </c>
      <c r="K199" s="101" t="s">
        <v>375</v>
      </c>
      <c r="L199" s="2">
        <v>-47674</v>
      </c>
      <c r="M199" s="2">
        <f t="shared" si="9"/>
        <v>-3813.92</v>
      </c>
      <c r="O199" s="2">
        <f t="shared" si="10"/>
        <v>-51487.92</v>
      </c>
    </row>
    <row r="200" spans="1:15">
      <c r="A200" t="s">
        <v>2</v>
      </c>
      <c r="B200" s="5">
        <f t="shared" si="8"/>
        <v>3</v>
      </c>
      <c r="C200" s="103">
        <v>45727</v>
      </c>
      <c r="D200" s="101" t="s">
        <v>380</v>
      </c>
      <c r="E200" s="103">
        <v>45727</v>
      </c>
      <c r="G200" s="101" t="s">
        <v>321</v>
      </c>
      <c r="K200" s="101" t="s">
        <v>381</v>
      </c>
      <c r="L200" s="2">
        <v>-859474</v>
      </c>
      <c r="M200" s="2">
        <f t="shared" si="9"/>
        <v>-68757.919999999998</v>
      </c>
      <c r="O200" s="2">
        <f t="shared" si="10"/>
        <v>-928231.92</v>
      </c>
    </row>
    <row r="201" spans="1:15">
      <c r="A201" t="s">
        <v>2</v>
      </c>
      <c r="B201" s="5">
        <f t="shared" si="8"/>
        <v>4</v>
      </c>
      <c r="C201" s="103">
        <v>45768</v>
      </c>
      <c r="D201" s="101" t="s">
        <v>384</v>
      </c>
      <c r="E201" s="103">
        <v>45768</v>
      </c>
      <c r="G201" s="101" t="s">
        <v>321</v>
      </c>
      <c r="K201" s="101" t="s">
        <v>385</v>
      </c>
      <c r="L201" s="2">
        <v>-185851</v>
      </c>
      <c r="M201" s="2">
        <f t="shared" si="9"/>
        <v>-14868.08</v>
      </c>
      <c r="O201" s="2">
        <f t="shared" si="10"/>
        <v>-200719.08</v>
      </c>
    </row>
    <row r="202" spans="1:15">
      <c r="A202" t="s">
        <v>2</v>
      </c>
      <c r="B202" s="5">
        <f t="shared" si="8"/>
        <v>1</v>
      </c>
      <c r="C202" s="103">
        <v>45660</v>
      </c>
      <c r="D202" s="101" t="s">
        <v>374</v>
      </c>
      <c r="E202" s="103">
        <v>45660</v>
      </c>
      <c r="G202" s="101" t="s">
        <v>321</v>
      </c>
      <c r="K202" s="101" t="s">
        <v>375</v>
      </c>
      <c r="L202" s="2">
        <v>-779767</v>
      </c>
      <c r="M202" s="2">
        <f t="shared" si="9"/>
        <v>-62381.36</v>
      </c>
      <c r="O202" s="2">
        <f t="shared" si="10"/>
        <v>-842148.36</v>
      </c>
    </row>
    <row r="203" spans="1:15">
      <c r="A203" t="s">
        <v>2</v>
      </c>
      <c r="B203" s="5">
        <f t="shared" si="8"/>
        <v>1</v>
      </c>
      <c r="M203" s="2">
        <f t="shared" si="9"/>
        <v>0</v>
      </c>
      <c r="O203" s="2">
        <f t="shared" si="10"/>
        <v>0</v>
      </c>
    </row>
    <row r="204" spans="1:15">
      <c r="A204" s="5" t="s">
        <v>4</v>
      </c>
      <c r="B204" s="5">
        <f t="shared" si="8"/>
        <v>3</v>
      </c>
      <c r="C204" s="63">
        <v>45736</v>
      </c>
      <c r="D204" s="62" t="s">
        <v>94</v>
      </c>
      <c r="E204" s="63"/>
      <c r="F204" s="6"/>
      <c r="G204" s="62" t="s">
        <v>44</v>
      </c>
      <c r="H204" s="6" t="s">
        <v>95</v>
      </c>
      <c r="I204" s="61"/>
      <c r="J204" s="58"/>
      <c r="K204" s="6" t="s">
        <v>95</v>
      </c>
      <c r="O204" s="78">
        <v>-17264391</v>
      </c>
    </row>
    <row r="205" spans="1:15">
      <c r="A205" s="5" t="s">
        <v>4</v>
      </c>
      <c r="B205" s="5">
        <f t="shared" ref="B205:B216" si="11">MONTH(C205)</f>
        <v>4</v>
      </c>
      <c r="C205" s="63">
        <v>45768</v>
      </c>
      <c r="D205" s="62" t="s">
        <v>123</v>
      </c>
      <c r="E205" s="63"/>
      <c r="F205" s="6"/>
      <c r="G205" s="62" t="s">
        <v>44</v>
      </c>
      <c r="H205" s="6" t="s">
        <v>124</v>
      </c>
      <c r="I205" s="61"/>
      <c r="J205" s="58"/>
      <c r="K205" s="6" t="s">
        <v>124</v>
      </c>
      <c r="O205" s="78">
        <v>-9945930</v>
      </c>
    </row>
    <row r="206" spans="1:15">
      <c r="A206" s="5" t="s">
        <v>4</v>
      </c>
      <c r="B206" s="5">
        <f t="shared" si="11"/>
        <v>5</v>
      </c>
      <c r="C206" s="63">
        <v>45797</v>
      </c>
      <c r="D206" s="62" t="s">
        <v>145</v>
      </c>
      <c r="E206" s="63"/>
      <c r="F206" s="6"/>
      <c r="G206" s="62" t="s">
        <v>44</v>
      </c>
      <c r="H206" s="6" t="s">
        <v>124</v>
      </c>
      <c r="I206" s="61"/>
      <c r="J206" s="58"/>
      <c r="K206" s="6" t="s">
        <v>124</v>
      </c>
      <c r="O206" s="78">
        <v>-9866353</v>
      </c>
    </row>
    <row r="207" spans="1:15">
      <c r="A207" s="5" t="s">
        <v>4</v>
      </c>
      <c r="B207" s="5">
        <f t="shared" si="11"/>
        <v>6</v>
      </c>
      <c r="C207" s="63">
        <v>45828</v>
      </c>
      <c r="D207" s="62" t="s">
        <v>177</v>
      </c>
      <c r="E207" s="63"/>
      <c r="F207" s="6"/>
      <c r="G207" s="62" t="s">
        <v>44</v>
      </c>
      <c r="H207" s="6" t="s">
        <v>124</v>
      </c>
      <c r="I207" s="61"/>
      <c r="J207" s="58"/>
      <c r="K207" s="6" t="s">
        <v>124</v>
      </c>
      <c r="O207" s="78">
        <v>-11000694</v>
      </c>
    </row>
    <row r="208" spans="1:15">
      <c r="A208" s="5" t="s">
        <v>4</v>
      </c>
      <c r="B208" s="5">
        <f t="shared" si="11"/>
        <v>7</v>
      </c>
      <c r="C208" s="63">
        <v>45868</v>
      </c>
      <c r="D208" s="62" t="s">
        <v>216</v>
      </c>
      <c r="E208" s="63"/>
      <c r="F208" s="6"/>
      <c r="G208" s="62" t="s">
        <v>44</v>
      </c>
      <c r="H208" s="6" t="s">
        <v>124</v>
      </c>
      <c r="I208" s="61"/>
      <c r="J208" s="58"/>
      <c r="K208" s="6" t="s">
        <v>124</v>
      </c>
      <c r="O208" s="78">
        <v>-9016316</v>
      </c>
    </row>
    <row r="209" spans="1:15">
      <c r="A209" s="5" t="s">
        <v>4</v>
      </c>
      <c r="B209" s="5">
        <f t="shared" si="11"/>
        <v>8</v>
      </c>
      <c r="C209" s="63">
        <v>45889</v>
      </c>
      <c r="D209" s="62" t="s">
        <v>231</v>
      </c>
      <c r="E209" s="63"/>
      <c r="F209" s="6"/>
      <c r="G209" s="62" t="s">
        <v>44</v>
      </c>
      <c r="H209" s="6" t="s">
        <v>232</v>
      </c>
      <c r="I209" s="61"/>
      <c r="J209" s="58"/>
      <c r="K209" s="6" t="s">
        <v>232</v>
      </c>
      <c r="O209" s="78">
        <v>-13627933</v>
      </c>
    </row>
    <row r="210" spans="1:15">
      <c r="A210" s="5" t="s">
        <v>4</v>
      </c>
      <c r="B210" s="5">
        <f t="shared" si="11"/>
        <v>9</v>
      </c>
      <c r="C210" s="65">
        <v>45926</v>
      </c>
      <c r="D210" s="64" t="s">
        <v>277</v>
      </c>
      <c r="E210" s="65">
        <v>45926</v>
      </c>
      <c r="F210" s="66"/>
      <c r="G210" s="64" t="s">
        <v>44</v>
      </c>
      <c r="H210" s="66" t="s">
        <v>232</v>
      </c>
      <c r="I210" s="2"/>
      <c r="J210" s="2"/>
      <c r="K210" s="66" t="s">
        <v>232</v>
      </c>
      <c r="O210" s="85">
        <v>-10119712</v>
      </c>
    </row>
    <row r="211" spans="1:15">
      <c r="A211" s="5" t="s">
        <v>4</v>
      </c>
      <c r="B211" s="5">
        <f t="shared" si="11"/>
        <v>3</v>
      </c>
      <c r="C211" s="63">
        <v>45736</v>
      </c>
      <c r="D211" s="62" t="s">
        <v>392</v>
      </c>
      <c r="E211" s="63">
        <v>45736</v>
      </c>
      <c r="F211" s="6"/>
      <c r="G211" s="62" t="s">
        <v>321</v>
      </c>
      <c r="H211" s="56" t="s">
        <v>393</v>
      </c>
      <c r="I211" s="2"/>
      <c r="J211" s="2"/>
      <c r="K211" s="56" t="s">
        <v>393</v>
      </c>
      <c r="O211" s="78">
        <v>-9635530</v>
      </c>
    </row>
    <row r="212" spans="1:15">
      <c r="A212" s="5" t="s">
        <v>4</v>
      </c>
      <c r="B212" s="5">
        <f t="shared" si="11"/>
        <v>5</v>
      </c>
      <c r="C212" s="63">
        <v>45797</v>
      </c>
      <c r="D212" s="62" t="s">
        <v>394</v>
      </c>
      <c r="E212" s="63">
        <v>45797</v>
      </c>
      <c r="F212" s="6"/>
      <c r="G212" s="62" t="s">
        <v>321</v>
      </c>
      <c r="H212" s="56" t="s">
        <v>393</v>
      </c>
      <c r="I212" s="2"/>
      <c r="J212" s="2"/>
      <c r="K212" s="56" t="s">
        <v>393</v>
      </c>
      <c r="O212" s="78">
        <v>-1721447</v>
      </c>
    </row>
    <row r="213" spans="1:15">
      <c r="A213" s="5" t="s">
        <v>4</v>
      </c>
      <c r="B213" s="5">
        <f t="shared" si="11"/>
        <v>6</v>
      </c>
      <c r="C213" s="63">
        <v>45828</v>
      </c>
      <c r="D213" s="62" t="s">
        <v>395</v>
      </c>
      <c r="E213" s="63">
        <v>45828</v>
      </c>
      <c r="F213" s="6"/>
      <c r="G213" s="62" t="s">
        <v>321</v>
      </c>
      <c r="H213" s="56" t="s">
        <v>396</v>
      </c>
      <c r="I213" s="2"/>
      <c r="J213" s="2"/>
      <c r="K213" s="56" t="s">
        <v>396</v>
      </c>
      <c r="O213" s="78">
        <v>-2387482</v>
      </c>
    </row>
    <row r="214" spans="1:15">
      <c r="A214" s="5" t="s">
        <v>4</v>
      </c>
      <c r="B214" s="5">
        <f t="shared" si="11"/>
        <v>7</v>
      </c>
      <c r="C214" s="63">
        <v>45868</v>
      </c>
      <c r="D214" s="62" t="s">
        <v>397</v>
      </c>
      <c r="E214" s="63">
        <v>45868</v>
      </c>
      <c r="F214" s="6"/>
      <c r="G214" s="62" t="s">
        <v>321</v>
      </c>
      <c r="H214" s="56" t="s">
        <v>398</v>
      </c>
      <c r="I214" s="2"/>
      <c r="J214" s="2"/>
      <c r="K214" s="56" t="s">
        <v>398</v>
      </c>
      <c r="O214" s="78">
        <v>-1732894</v>
      </c>
    </row>
    <row r="215" spans="1:15">
      <c r="A215" s="5" t="s">
        <v>4</v>
      </c>
      <c r="B215" s="5">
        <f t="shared" si="11"/>
        <v>8</v>
      </c>
      <c r="C215" s="63">
        <v>45889</v>
      </c>
      <c r="D215" s="62" t="s">
        <v>399</v>
      </c>
      <c r="E215" s="63">
        <v>45889</v>
      </c>
      <c r="F215" s="6"/>
      <c r="G215" s="62" t="s">
        <v>321</v>
      </c>
      <c r="H215" s="56" t="s">
        <v>398</v>
      </c>
      <c r="I215" s="2"/>
      <c r="J215" s="2"/>
      <c r="K215" s="56" t="s">
        <v>398</v>
      </c>
      <c r="O215" s="78">
        <v>-4718232</v>
      </c>
    </row>
    <row r="216" spans="1:15">
      <c r="A216" s="5" t="s">
        <v>4</v>
      </c>
      <c r="B216" s="5">
        <f t="shared" si="11"/>
        <v>9</v>
      </c>
      <c r="C216" s="63">
        <v>45926</v>
      </c>
      <c r="D216" s="62" t="s">
        <v>400</v>
      </c>
      <c r="E216" s="63">
        <v>45926</v>
      </c>
      <c r="F216" s="6"/>
      <c r="G216" s="62" t="s">
        <v>321</v>
      </c>
      <c r="H216" s="56" t="s">
        <v>398</v>
      </c>
      <c r="I216" s="2"/>
      <c r="J216" s="2"/>
      <c r="K216" s="56" t="s">
        <v>398</v>
      </c>
      <c r="O216" s="78">
        <v>-4055507</v>
      </c>
    </row>
    <row r="217" spans="1:15">
      <c r="A217" s="5" t="s">
        <v>25</v>
      </c>
      <c r="B217" s="5">
        <v>1</v>
      </c>
      <c r="O217" s="98">
        <v>-331171.16000000003</v>
      </c>
    </row>
    <row r="218" spans="1:15">
      <c r="A218" s="5" t="s">
        <v>25</v>
      </c>
      <c r="B218">
        <v>2</v>
      </c>
      <c r="O218" s="2">
        <v>-171873.08000000002</v>
      </c>
    </row>
    <row r="219" spans="1:15">
      <c r="A219" s="5" t="s">
        <v>25</v>
      </c>
      <c r="B219" s="5">
        <v>3</v>
      </c>
      <c r="O219" s="2">
        <v>-197874.12</v>
      </c>
    </row>
    <row r="220" spans="1:15">
      <c r="A220" s="5" t="s">
        <v>25</v>
      </c>
      <c r="B220">
        <v>4</v>
      </c>
      <c r="O220" s="2">
        <v>-241588</v>
      </c>
    </row>
    <row r="221" spans="1:15">
      <c r="A221" s="5" t="s">
        <v>25</v>
      </c>
      <c r="B221" s="5">
        <v>5</v>
      </c>
      <c r="O221" s="2">
        <v>-273228.03999999998</v>
      </c>
    </row>
    <row r="222" spans="1:15">
      <c r="A222" s="5" t="s">
        <v>25</v>
      </c>
      <c r="B222">
        <v>6</v>
      </c>
      <c r="O222" s="2">
        <v>-219371.62</v>
      </c>
    </row>
    <row r="223" spans="1:15">
      <c r="A223" s="5" t="s">
        <v>25</v>
      </c>
      <c r="B223" s="5">
        <v>7</v>
      </c>
      <c r="O223" s="2">
        <v>-374411.64</v>
      </c>
    </row>
    <row r="224" spans="1:15">
      <c r="A224" s="5" t="s">
        <v>25</v>
      </c>
      <c r="B224">
        <v>8</v>
      </c>
      <c r="O224" s="2">
        <v>-289290.16000000003</v>
      </c>
    </row>
    <row r="225" spans="1:15">
      <c r="A225" s="5" t="s">
        <v>25</v>
      </c>
      <c r="B225" s="5">
        <v>9</v>
      </c>
      <c r="O225" s="98">
        <v>-308744.86</v>
      </c>
    </row>
    <row r="226" spans="1:15">
      <c r="A226" s="5" t="s">
        <v>25</v>
      </c>
      <c r="B226">
        <v>10</v>
      </c>
      <c r="O226" s="2">
        <v>-480336.26</v>
      </c>
    </row>
    <row r="227" spans="1:15">
      <c r="A227" s="5" t="s">
        <v>25</v>
      </c>
      <c r="B227" s="5">
        <v>11</v>
      </c>
    </row>
    <row r="228" spans="1:15">
      <c r="A228" s="5" t="s">
        <v>25</v>
      </c>
      <c r="B228">
        <v>12</v>
      </c>
    </row>
  </sheetData>
  <autoFilter ref="A3:Q228" xr:uid="{00000000-0001-0000-0100-000000000000}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 </vt:lpstr>
      <vt:lpstr>Chi tiết</vt:lpstr>
      <vt:lpstr>Sheet1</vt:lpstr>
      <vt:lpstr>Chi tiết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2015-06-05T18:17:00Z</dcterms:created>
  <dcterms:modified xsi:type="dcterms:W3CDTF">2025-12-08T11:12:00Z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