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EASY+GTGL T6 đã chốt - da nhap T7\"/>
    </mc:Choice>
  </mc:AlternateContent>
  <bookViews>
    <workbookView xWindow="-120" yWindow="-120" windowWidth="24270" windowHeight="13020"/>
  </bookViews>
  <sheets>
    <sheet name="TH" sheetId="2" r:id="rId1"/>
    <sheet name="Ban_hang" sheetId="1" r:id="rId2"/>
  </sheets>
  <definedNames>
    <definedName name="_xlnm._FilterDatabase" localSheetId="1" hidden="1">Ban_hang!$A$2:$M$24</definedName>
  </definedNames>
  <calcPr calcId="162913"/>
</workbook>
</file>

<file path=xl/calcChain.xml><?xml version="1.0" encoding="utf-8"?>
<calcChain xmlns="http://schemas.openxmlformats.org/spreadsheetml/2006/main">
  <c r="F10" i="2" l="1"/>
  <c r="L24" i="1" l="1"/>
  <c r="K24" i="1"/>
  <c r="J24" i="1"/>
  <c r="I24" i="1"/>
  <c r="F12" i="2"/>
  <c r="H11" i="2"/>
  <c r="G11" i="2"/>
  <c r="H9" i="2"/>
  <c r="G8" i="2"/>
  <c r="E8" i="2"/>
  <c r="E10" i="2" s="1"/>
  <c r="D8" i="2"/>
  <c r="D10" i="2" s="1"/>
  <c r="C8" i="2"/>
  <c r="C10" i="2" s="1"/>
  <c r="B8" i="2"/>
  <c r="H7" i="2"/>
  <c r="C12" i="2" l="1"/>
  <c r="D12" i="2"/>
  <c r="E12" i="2"/>
  <c r="H8" i="2"/>
  <c r="B10" i="2"/>
  <c r="G10" i="2"/>
  <c r="G12" i="2" s="1"/>
  <c r="H10" i="2" l="1"/>
  <c r="H12" i="2" s="1"/>
  <c r="B12" i="2"/>
</calcChain>
</file>

<file path=xl/sharedStrings.xml><?xml version="1.0" encoding="utf-8"?>
<sst xmlns="http://schemas.openxmlformats.org/spreadsheetml/2006/main" count="161" uniqueCount="81">
  <si>
    <t>EASY+GTGL</t>
  </si>
  <si>
    <t>Tháng 7/2025</t>
  </si>
  <si>
    <t>Tổng công nợ</t>
  </si>
  <si>
    <t>THE TERRA AN HƯNG</t>
  </si>
  <si>
    <t xml:space="preserve"> DIAMOND GOLDMARK</t>
  </si>
  <si>
    <t>MIPEC RUBIK</t>
  </si>
  <si>
    <t>S2.03 Vinhome Smart City</t>
  </si>
  <si>
    <t>S2.05 Vinhome Smart City</t>
  </si>
  <si>
    <t xml:space="preserve"> 47 NGUYỄN TUÂN</t>
  </si>
  <si>
    <t>Số dư đầu kỳ</t>
  </si>
  <si>
    <t>CÔNG NỢ</t>
  </si>
  <si>
    <t>TRẢ HÀNG</t>
  </si>
  <si>
    <t>CHIẾT KHẤU</t>
  </si>
  <si>
    <t>THANH TOÁN</t>
  </si>
  <si>
    <t>CÒN NỢ</t>
  </si>
  <si>
    <t>CHI TIẾT BÁN HÀNG THÁNG 7</t>
  </si>
  <si>
    <t>Ngày hạch toán</t>
  </si>
  <si>
    <t>Ngày chứng từ</t>
  </si>
  <si>
    <t>Số chứng từ</t>
  </si>
  <si>
    <t>Số hóa đơn</t>
  </si>
  <si>
    <t>Ký hiệu HĐ</t>
  </si>
  <si>
    <t>Mã khách hàng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</si>
  <si>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</si>
  <si>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</si>
  <si>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</si>
  <si>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</si>
  <si>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</si>
  <si>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</si>
  <si>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BH2325070</t>
  </si>
  <si>
    <t>00041028</t>
  </si>
  <si>
    <t>1C25TNN</t>
  </si>
  <si>
    <t>EASYMART</t>
  </si>
  <si>
    <t>CÔNG TY CỔ PHẦN THƯƠNG MẠI VÀ DỊCH VỤ EASYMART</t>
  </si>
  <si>
    <t>EASYMART S2.03 VINHOME SMARTCITY</t>
  </si>
  <si>
    <t>r</t>
  </si>
  <si>
    <t>BH2325321</t>
  </si>
  <si>
    <t>00042627</t>
  </si>
  <si>
    <t>EASYMART The Terra An Hưng, Hà Đông, HN</t>
  </si>
  <si>
    <t>BH2325322</t>
  </si>
  <si>
    <t>00042628</t>
  </si>
  <si>
    <t>EASYMART 136 Hồ Tùng Mậu, Bắc Từ Liêm, HN</t>
  </si>
  <si>
    <t>BH2325323</t>
  </si>
  <si>
    <t>00042629</t>
  </si>
  <si>
    <t>Easymart Mipec Rubik 360</t>
  </si>
  <si>
    <t>BH2325600</t>
  </si>
  <si>
    <t>00044223</t>
  </si>
  <si>
    <t>BH2325601</t>
  </si>
  <si>
    <t>00044224</t>
  </si>
  <si>
    <t>BH2325602</t>
  </si>
  <si>
    <t>00044225</t>
  </si>
  <si>
    <t>BH2325603</t>
  </si>
  <si>
    <t>00044226</t>
  </si>
  <si>
    <t>BH2325886</t>
  </si>
  <si>
    <t>00045856</t>
  </si>
  <si>
    <t>BH2325887</t>
  </si>
  <si>
    <t>00045857</t>
  </si>
  <si>
    <t>BH2325888</t>
  </si>
  <si>
    <t>00045858</t>
  </si>
  <si>
    <t>BH2325069</t>
  </si>
  <si>
    <t>00041027</t>
  </si>
  <si>
    <t>GTGL</t>
  </si>
  <si>
    <t>CÔNG TY TNHH GTGL VIỆT NAM</t>
  </si>
  <si>
    <t>CÔNG TY TNHH GTGL VIỆT NAM / Easymart 47 Nguyễn Tuân</t>
  </si>
  <si>
    <t>BH2325320</t>
  </si>
  <si>
    <t>00042626</t>
  </si>
  <si>
    <t>BH2325889</t>
  </si>
  <si>
    <t>00045859</t>
  </si>
  <si>
    <t>HBTL25012110</t>
  </si>
  <si>
    <t>Hàng Trả - CÔNG TY TNHH GTGL VIỆT NAM / Easymart 47 Nguyễn Tuân - gtgl0002</t>
  </si>
  <si>
    <t>HBTL25012081</t>
  </si>
  <si>
    <t>Hàng Trả - EASYMART The Terra An Hưng, Hà Đông, HN - easymartE06</t>
  </si>
  <si>
    <t>HBTL25012082</t>
  </si>
  <si>
    <t>BTLHN2304/086</t>
  </si>
  <si>
    <t>Hàng Trả - Easymart Mipec Rubik 360 - easymartE05</t>
  </si>
  <si>
    <t>BTLHN2304/087</t>
  </si>
  <si>
    <t>Hàng Trả - EASYMART 136 Hồ Tùng Mậu, Bắc Từ Liêm, HN - easymartE04</t>
  </si>
  <si>
    <t>BC2507/0055</t>
  </si>
  <si>
    <t>EasyMart thanh toan tien hang</t>
  </si>
  <si>
    <t>BC2507/0054</t>
  </si>
  <si>
    <t>Cong ty TNHH GTGL Viet Nam thanh toan tien hang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</si>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</sst>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charset val="134"/>
      <scheme val="minor"/>
    </font>
    <font>
      <sz val="10"/>
      <name val="Times New Roman"/>
      <charset val="134"/>
    </font>
    <font>
      <b/>
      <sz val="14"/>
      <color theme="1"/>
      <name val="Times New Roman"/>
      <charset val="134"/>
    </font>
    <font>
      <sz val="8"/>
      <color rgb="FF000000"/>
      <name val="Microsoft Sans Serif"/>
      <charset val="134"/>
    </font>
    <font>
      <sz val="10"/>
      <color rgb="FF000000"/>
      <name val="Times New Roman"/>
      <charset val="134"/>
    </font>
    <font>
      <b/>
      <sz val="8"/>
      <color rgb="FF000000"/>
      <name val="Microsoft Sans Serif"/>
      <charset val="134"/>
    </font>
    <font>
      <b/>
      <sz val="10"/>
      <color rgb="FF000000"/>
      <name val="Times New Roman"/>
      <charset val="134"/>
    </font>
    <font>
      <b/>
      <sz val="11"/>
      <color rgb="FFFF0000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63"/>
    </font>
    <font>
      <sz val="11"/>
      <color theme="1"/>
      <name val="Times New Roman"/>
      <charset val="163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14" fontId="0" fillId="0" borderId="0" xfId="0" applyNumberFormat="1"/>
    <xf numFmtId="38" fontId="0" fillId="0" borderId="0" xfId="0" applyNumberFormat="1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14" fontId="1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38" fontId="4" fillId="0" borderId="1" xfId="0" applyNumberFormat="1" applyFont="1" applyBorder="1" applyAlignment="1">
      <alignment horizontal="right" vertical="center"/>
    </xf>
    <xf numFmtId="38" fontId="6" fillId="0" borderId="1" xfId="0" applyNumberFormat="1" applyFont="1" applyBorder="1" applyAlignment="1">
      <alignment horizontal="right" vertical="center"/>
    </xf>
    <xf numFmtId="38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38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wrapText="1"/>
    </xf>
    <xf numFmtId="0" fontId="9" fillId="0" borderId="3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8" fillId="0" borderId="1" xfId="1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164" fontId="9" fillId="0" borderId="1" xfId="1" applyNumberFormat="1" applyFont="1" applyBorder="1" applyAlignment="1">
      <alignment wrapText="1"/>
    </xf>
    <xf numFmtId="164" fontId="9" fillId="0" borderId="1" xfId="1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wrapText="1"/>
    </xf>
    <xf numFmtId="164" fontId="11" fillId="4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164" fontId="0" fillId="0" borderId="0" xfId="0" applyNumberFormat="1"/>
    <xf numFmtId="0" fontId="8" fillId="3" borderId="4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164" fontId="10" fillId="0" borderId="7" xfId="1" applyNumberFormat="1" applyFont="1" applyBorder="1" applyAlignment="1">
      <alignment horizontal="center" vertical="center" wrapText="1"/>
    </xf>
    <xf numFmtId="164" fontId="10" fillId="0" borderId="3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"/>
  <sheetViews>
    <sheetView tabSelected="1" workbookViewId="0">
      <selection activeCell="I21" sqref="I21"/>
    </sheetView>
  </sheetViews>
  <sheetFormatPr defaultColWidth="9" defaultRowHeight="15"/>
  <cols>
    <col min="1" max="1" width="19" customWidth="1"/>
    <col min="2" max="2" width="16.42578125" customWidth="1"/>
    <col min="3" max="3" width="16.140625" customWidth="1"/>
    <col min="4" max="4" width="18.140625" customWidth="1"/>
    <col min="5" max="7" width="15.85546875" customWidth="1"/>
    <col min="8" max="8" width="14.28515625" customWidth="1"/>
    <col min="10" max="10" width="11.5703125" customWidth="1"/>
  </cols>
  <sheetData>
    <row r="2" spans="1:10">
      <c r="A2" s="18" t="s">
        <v>0</v>
      </c>
    </row>
    <row r="4" spans="1:10">
      <c r="A4" s="19"/>
    </row>
    <row r="5" spans="1:10" ht="15" customHeight="1">
      <c r="A5" s="20"/>
      <c r="B5" s="32" t="s">
        <v>1</v>
      </c>
      <c r="C5" s="33"/>
      <c r="D5" s="33"/>
      <c r="E5" s="33"/>
      <c r="F5" s="33"/>
      <c r="G5" s="34"/>
      <c r="H5" s="35" t="s">
        <v>2</v>
      </c>
    </row>
    <row r="6" spans="1:10" ht="28.5">
      <c r="A6" s="21"/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36"/>
    </row>
    <row r="7" spans="1:10">
      <c r="A7" s="23" t="s">
        <v>9</v>
      </c>
      <c r="B7" s="22">
        <v>2985291.68</v>
      </c>
      <c r="C7" s="22">
        <v>1840708.52</v>
      </c>
      <c r="D7" s="22">
        <v>2514298.7799999998</v>
      </c>
      <c r="E7" s="22">
        <v>1069267.22</v>
      </c>
      <c r="F7" s="22">
        <v>606749.36</v>
      </c>
      <c r="G7" s="24">
        <v>1732893.82</v>
      </c>
      <c r="H7" s="24">
        <f>SUM(B7:G7)</f>
        <v>10749209.380000001</v>
      </c>
    </row>
    <row r="8" spans="1:10">
      <c r="A8" s="25" t="s">
        <v>10</v>
      </c>
      <c r="B8" s="26">
        <f>+Ban_hang!L4+Ban_hang!L7</f>
        <v>3390777</v>
      </c>
      <c r="C8" s="26">
        <f>+Ban_hang!L5+Ban_hang!L8+Ban_hang!L11</f>
        <v>4749954</v>
      </c>
      <c r="D8" s="26">
        <f>+Ban_hang!L6+Ban_hang!L9+Ban_hang!L12</f>
        <v>3543345</v>
      </c>
      <c r="E8" s="26">
        <f>+Ban_hang!L3+Ban_hang!L10+Ban_hang!L13</f>
        <v>3249445</v>
      </c>
      <c r="F8" s="26"/>
      <c r="G8" s="26">
        <f>+Ban_hang!L14+Ban_hang!L15+Ban_hang!L16</f>
        <v>5121795</v>
      </c>
      <c r="H8" s="26">
        <f>SUM(B8:G8)</f>
        <v>20055316</v>
      </c>
    </row>
    <row r="9" spans="1:10">
      <c r="A9" s="25" t="s">
        <v>11</v>
      </c>
      <c r="B9" s="26">
        <v>590520</v>
      </c>
      <c r="C9" s="26">
        <v>205994</v>
      </c>
      <c r="D9" s="26">
        <v>230947</v>
      </c>
      <c r="E9" s="26"/>
      <c r="F9" s="26"/>
      <c r="G9" s="26">
        <v>307273</v>
      </c>
      <c r="H9" s="26">
        <f>SUM(B9:G9)</f>
        <v>1334734</v>
      </c>
    </row>
    <row r="10" spans="1:10">
      <c r="A10" s="25" t="s">
        <v>12</v>
      </c>
      <c r="B10" s="26">
        <f>+(B8-B9)*2%</f>
        <v>56005.14</v>
      </c>
      <c r="C10" s="26">
        <f t="shared" ref="C10:G10" si="0">+(C8-C9)*2%</f>
        <v>90879.2</v>
      </c>
      <c r="D10" s="26">
        <f t="shared" si="0"/>
        <v>66247.960000000006</v>
      </c>
      <c r="E10" s="26">
        <f t="shared" si="0"/>
        <v>64988.9</v>
      </c>
      <c r="F10" s="26">
        <f t="shared" si="0"/>
        <v>0</v>
      </c>
      <c r="G10" s="26">
        <f t="shared" si="0"/>
        <v>96290.44</v>
      </c>
      <c r="H10" s="26">
        <f>SUM(B10:G10)</f>
        <v>374411.64</v>
      </c>
      <c r="J10" s="31"/>
    </row>
    <row r="11" spans="1:10">
      <c r="A11" s="25" t="s">
        <v>13</v>
      </c>
      <c r="B11" s="27">
        <v>2985291.68</v>
      </c>
      <c r="C11" s="27">
        <v>1840708.52</v>
      </c>
      <c r="D11" s="27">
        <v>2514298.7799999998</v>
      </c>
      <c r="E11" s="27">
        <v>1069267.22</v>
      </c>
      <c r="F11" s="27">
        <v>606749.36</v>
      </c>
      <c r="G11" s="28">
        <f>+G7</f>
        <v>1732893.82</v>
      </c>
      <c r="H11" s="29">
        <f>SUM(B11:G11)</f>
        <v>10749209.380000001</v>
      </c>
    </row>
    <row r="12" spans="1:10">
      <c r="A12" s="30" t="s">
        <v>14</v>
      </c>
      <c r="B12" s="24">
        <f>B7+B8-B9-B10-B11</f>
        <v>2744251.86</v>
      </c>
      <c r="C12" s="24">
        <f t="shared" ref="C12:H12" si="1">C7+C8-C9-C10-C11</f>
        <v>4453080.7999999989</v>
      </c>
      <c r="D12" s="24">
        <f t="shared" si="1"/>
        <v>3246150.0399999996</v>
      </c>
      <c r="E12" s="24">
        <f t="shared" si="1"/>
        <v>3184456.0999999996</v>
      </c>
      <c r="F12" s="24">
        <f t="shared" si="1"/>
        <v>0</v>
      </c>
      <c r="G12" s="24">
        <f t="shared" si="1"/>
        <v>4718231.5599999996</v>
      </c>
      <c r="H12" s="24">
        <f t="shared" si="1"/>
        <v>18346170.359999999</v>
      </c>
    </row>
    <row r="13" spans="1:10">
      <c r="H13" s="31"/>
    </row>
    <row r="14" spans="1:10">
      <c r="B14" s="31"/>
      <c r="C14" s="31"/>
      <c r="D14" s="31"/>
      <c r="E14" s="31"/>
      <c r="F14" s="31"/>
      <c r="G14" s="31"/>
    </row>
    <row r="15" spans="1:10">
      <c r="B15" s="31"/>
      <c r="C15" s="31"/>
      <c r="D15" s="31"/>
      <c r="E15" s="31"/>
      <c r="F15" s="31"/>
      <c r="G15" s="31"/>
    </row>
  </sheetData>
  <mergeCells count="2">
    <mergeCell ref="B5:G5"/>
    <mergeCell ref="H5:H6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24"/>
  <sheetViews>
    <sheetView topLeftCell="E1" workbookViewId="0">
      <selection activeCell="H17" sqref="H17"/>
    </sheetView>
  </sheetViews>
  <sheetFormatPr defaultColWidth="9.140625" defaultRowHeight="15"/>
  <cols>
    <col min="1" max="1" width="14.28515625" style="2" customWidth="1"/>
    <col min="2" max="2" width="13.5703125" style="2" customWidth="1"/>
    <col min="3" max="3" width="13.85546875" customWidth="1"/>
    <col min="4" max="4" width="14" customWidth="1"/>
    <col min="5" max="5" width="13.7109375" customWidth="1"/>
    <col min="6" max="6" width="15" customWidth="1"/>
    <col min="7" max="7" width="60" customWidth="1"/>
    <col min="8" max="8" width="61.5703125" customWidth="1"/>
    <col min="9" max="11" width="17.140625" style="3" customWidth="1"/>
    <col min="12" max="12" width="14.7109375" customWidth="1"/>
  </cols>
  <sheetData>
    <row r="1" spans="1:13" ht="18.75">
      <c r="A1" s="37" t="s">
        <v>15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3" ht="24" customHeight="1">
      <c r="A2" s="4" t="s">
        <v>16</v>
      </c>
      <c r="B2" s="4" t="s">
        <v>17</v>
      </c>
      <c r="C2" s="5" t="s">
        <v>18</v>
      </c>
      <c r="D2" s="5" t="s">
        <v>19</v>
      </c>
      <c r="E2" s="5" t="s">
        <v>20</v>
      </c>
      <c r="F2" s="5" t="s">
        <v>21</v>
      </c>
      <c r="G2" s="5" t="s">
        <v>22</v>
      </c>
      <c r="H2" s="5" t="s">
        <v>23</v>
      </c>
      <c r="I2" s="12" t="s">
        <v>24</v>
      </c>
      <c r="J2" s="12" t="s">
        <v>25</v>
      </c>
      <c r="K2" s="12" t="s">
        <v>26</v>
      </c>
      <c r="L2" s="12" t="s">
        <v>27</v>
      </c>
    </row>
    <row r="3" spans="1:13" s="1" customFormat="1" ht="17.100000000000001" customHeight="1">
      <c r="A3" s="6">
        <v>45840</v>
      </c>
      <c r="B3" s="6">
        <v>45840</v>
      </c>
      <c r="C3" s="7" t="s">
        <v>28</v>
      </c>
      <c r="D3" s="7" t="s">
        <v>29</v>
      </c>
      <c r="E3" s="8" t="s">
        <v>30</v>
      </c>
      <c r="F3" s="7" t="s">
        <v>31</v>
      </c>
      <c r="G3" s="7" t="s">
        <v>32</v>
      </c>
      <c r="H3" s="7" t="s">
        <v>33</v>
      </c>
      <c r="I3" s="13">
        <v>1166615</v>
      </c>
      <c r="J3" s="13">
        <v>0</v>
      </c>
      <c r="K3" s="13">
        <v>93329</v>
      </c>
      <c r="L3" s="13">
        <v>1259944</v>
      </c>
      <c r="M3" s="1" t="s">
        <v>34</v>
      </c>
    </row>
    <row r="4" spans="1:13" s="1" customFormat="1" ht="17.100000000000001" customHeight="1">
      <c r="A4" s="6">
        <v>45847</v>
      </c>
      <c r="B4" s="6">
        <v>45847</v>
      </c>
      <c r="C4" s="7" t="s">
        <v>35</v>
      </c>
      <c r="D4" s="7" t="s">
        <v>36</v>
      </c>
      <c r="E4" s="8" t="s">
        <v>30</v>
      </c>
      <c r="F4" s="7" t="s">
        <v>31</v>
      </c>
      <c r="G4" s="7" t="s">
        <v>32</v>
      </c>
      <c r="H4" s="7" t="s">
        <v>37</v>
      </c>
      <c r="I4" s="13">
        <v>1057410</v>
      </c>
      <c r="J4" s="13">
        <v>0</v>
      </c>
      <c r="K4" s="13">
        <v>84593</v>
      </c>
      <c r="L4" s="13">
        <v>1142003</v>
      </c>
      <c r="M4" s="1" t="s">
        <v>34</v>
      </c>
    </row>
    <row r="5" spans="1:13" s="1" customFormat="1" ht="17.100000000000001" customHeight="1">
      <c r="A5" s="6">
        <v>45847</v>
      </c>
      <c r="B5" s="6">
        <v>45847</v>
      </c>
      <c r="C5" s="7" t="s">
        <v>38</v>
      </c>
      <c r="D5" s="7" t="s">
        <v>39</v>
      </c>
      <c r="E5" s="8" t="s">
        <v>30</v>
      </c>
      <c r="F5" s="7" t="s">
        <v>31</v>
      </c>
      <c r="G5" s="7" t="s">
        <v>32</v>
      </c>
      <c r="H5" s="7" t="s">
        <v>40</v>
      </c>
      <c r="I5" s="13">
        <v>1206038</v>
      </c>
      <c r="J5" s="13">
        <v>0</v>
      </c>
      <c r="K5" s="13">
        <v>96483</v>
      </c>
      <c r="L5" s="13">
        <v>1302521</v>
      </c>
      <c r="M5" s="1" t="s">
        <v>34</v>
      </c>
    </row>
    <row r="6" spans="1:13" s="1" customFormat="1" ht="17.100000000000001" customHeight="1">
      <c r="A6" s="6">
        <v>45847</v>
      </c>
      <c r="B6" s="6">
        <v>45847</v>
      </c>
      <c r="C6" s="7" t="s">
        <v>41</v>
      </c>
      <c r="D6" s="7" t="s">
        <v>42</v>
      </c>
      <c r="E6" s="8" t="s">
        <v>30</v>
      </c>
      <c r="F6" s="7" t="s">
        <v>31</v>
      </c>
      <c r="G6" s="7" t="s">
        <v>32</v>
      </c>
      <c r="H6" s="7" t="s">
        <v>43</v>
      </c>
      <c r="I6" s="13">
        <v>441600</v>
      </c>
      <c r="J6" s="13">
        <v>0</v>
      </c>
      <c r="K6" s="13">
        <v>35328</v>
      </c>
      <c r="L6" s="13">
        <v>476928</v>
      </c>
      <c r="M6" s="1" t="s">
        <v>34</v>
      </c>
    </row>
    <row r="7" spans="1:13" s="1" customFormat="1" ht="17.100000000000001" customHeight="1">
      <c r="A7" s="6">
        <v>45854</v>
      </c>
      <c r="B7" s="6">
        <v>45854</v>
      </c>
      <c r="C7" s="7" t="s">
        <v>44</v>
      </c>
      <c r="D7" s="7" t="s">
        <v>45</v>
      </c>
      <c r="E7" s="8" t="s">
        <v>30</v>
      </c>
      <c r="F7" s="7" t="s">
        <v>31</v>
      </c>
      <c r="G7" s="7" t="s">
        <v>32</v>
      </c>
      <c r="H7" s="7" t="s">
        <v>37</v>
      </c>
      <c r="I7" s="13">
        <v>2082198</v>
      </c>
      <c r="J7" s="13">
        <v>0</v>
      </c>
      <c r="K7" s="13">
        <v>166576</v>
      </c>
      <c r="L7" s="13">
        <v>2248774</v>
      </c>
      <c r="M7" s="1" t="s">
        <v>34</v>
      </c>
    </row>
    <row r="8" spans="1:13" s="1" customFormat="1" ht="17.100000000000001" customHeight="1">
      <c r="A8" s="6">
        <v>45854</v>
      </c>
      <c r="B8" s="6">
        <v>45854</v>
      </c>
      <c r="C8" s="7" t="s">
        <v>46</v>
      </c>
      <c r="D8" s="7" t="s">
        <v>47</v>
      </c>
      <c r="E8" s="8" t="s">
        <v>30</v>
      </c>
      <c r="F8" s="7" t="s">
        <v>31</v>
      </c>
      <c r="G8" s="7" t="s">
        <v>32</v>
      </c>
      <c r="H8" s="7" t="s">
        <v>40</v>
      </c>
      <c r="I8" s="13">
        <v>672318</v>
      </c>
      <c r="J8" s="13">
        <v>0</v>
      </c>
      <c r="K8" s="13">
        <v>53785</v>
      </c>
      <c r="L8" s="13">
        <v>726103</v>
      </c>
      <c r="M8" s="1" t="s">
        <v>34</v>
      </c>
    </row>
    <row r="9" spans="1:13" s="1" customFormat="1" ht="17.100000000000001" customHeight="1">
      <c r="A9" s="6">
        <v>45854</v>
      </c>
      <c r="B9" s="6">
        <v>45854</v>
      </c>
      <c r="C9" s="7" t="s">
        <v>48</v>
      </c>
      <c r="D9" s="7" t="s">
        <v>49</v>
      </c>
      <c r="E9" s="8" t="s">
        <v>30</v>
      </c>
      <c r="F9" s="7" t="s">
        <v>31</v>
      </c>
      <c r="G9" s="7" t="s">
        <v>32</v>
      </c>
      <c r="H9" s="7" t="s">
        <v>43</v>
      </c>
      <c r="I9" s="13">
        <v>704940</v>
      </c>
      <c r="J9" s="13">
        <v>0</v>
      </c>
      <c r="K9" s="13">
        <v>56395</v>
      </c>
      <c r="L9" s="13">
        <v>761335</v>
      </c>
      <c r="M9" s="1" t="s">
        <v>34</v>
      </c>
    </row>
    <row r="10" spans="1:13" s="1" customFormat="1" ht="17.100000000000001" customHeight="1">
      <c r="A10" s="6">
        <v>45854</v>
      </c>
      <c r="B10" s="6">
        <v>45854</v>
      </c>
      <c r="C10" s="7" t="s">
        <v>50</v>
      </c>
      <c r="D10" s="7" t="s">
        <v>51</v>
      </c>
      <c r="E10" s="8" t="s">
        <v>30</v>
      </c>
      <c r="F10" s="7" t="s">
        <v>31</v>
      </c>
      <c r="G10" s="7" t="s">
        <v>32</v>
      </c>
      <c r="H10" s="7" t="s">
        <v>33</v>
      </c>
      <c r="I10" s="13">
        <v>814145</v>
      </c>
      <c r="J10" s="13">
        <v>0</v>
      </c>
      <c r="K10" s="13">
        <v>65132</v>
      </c>
      <c r="L10" s="13">
        <v>879277</v>
      </c>
      <c r="M10" s="1" t="s">
        <v>34</v>
      </c>
    </row>
    <row r="11" spans="1:13" s="1" customFormat="1" ht="17.100000000000001" customHeight="1">
      <c r="A11" s="6">
        <v>45861</v>
      </c>
      <c r="B11" s="6">
        <v>45861</v>
      </c>
      <c r="C11" s="7" t="s">
        <v>52</v>
      </c>
      <c r="D11" s="7" t="s">
        <v>53</v>
      </c>
      <c r="E11" s="8" t="s">
        <v>30</v>
      </c>
      <c r="F11" s="7" t="s">
        <v>31</v>
      </c>
      <c r="G11" s="7" t="s">
        <v>32</v>
      </c>
      <c r="H11" s="7" t="s">
        <v>40</v>
      </c>
      <c r="I11" s="13">
        <v>2519750</v>
      </c>
      <c r="J11" s="13">
        <v>0</v>
      </c>
      <c r="K11" s="13">
        <v>201580</v>
      </c>
      <c r="L11" s="13">
        <v>2721330</v>
      </c>
      <c r="M11" s="1" t="s">
        <v>34</v>
      </c>
    </row>
    <row r="12" spans="1:13" s="1" customFormat="1" ht="17.100000000000001" customHeight="1">
      <c r="A12" s="6">
        <v>45861</v>
      </c>
      <c r="B12" s="6">
        <v>45861</v>
      </c>
      <c r="C12" s="7" t="s">
        <v>54</v>
      </c>
      <c r="D12" s="7" t="s">
        <v>55</v>
      </c>
      <c r="E12" s="8" t="s">
        <v>30</v>
      </c>
      <c r="F12" s="7" t="s">
        <v>31</v>
      </c>
      <c r="G12" s="7" t="s">
        <v>32</v>
      </c>
      <c r="H12" s="7" t="s">
        <v>43</v>
      </c>
      <c r="I12" s="13">
        <v>2134335</v>
      </c>
      <c r="J12" s="13">
        <v>0</v>
      </c>
      <c r="K12" s="13">
        <v>170747</v>
      </c>
      <c r="L12" s="13">
        <v>2305082</v>
      </c>
      <c r="M12" s="1" t="s">
        <v>34</v>
      </c>
    </row>
    <row r="13" spans="1:13" s="1" customFormat="1" ht="17.100000000000001" customHeight="1">
      <c r="A13" s="6">
        <v>45861</v>
      </c>
      <c r="B13" s="6">
        <v>45861</v>
      </c>
      <c r="C13" s="7" t="s">
        <v>56</v>
      </c>
      <c r="D13" s="7" t="s">
        <v>57</v>
      </c>
      <c r="E13" s="8" t="s">
        <v>30</v>
      </c>
      <c r="F13" s="7" t="s">
        <v>31</v>
      </c>
      <c r="G13" s="7" t="s">
        <v>32</v>
      </c>
      <c r="H13" s="7" t="s">
        <v>33</v>
      </c>
      <c r="I13" s="13">
        <v>1027985</v>
      </c>
      <c r="J13" s="13">
        <v>0</v>
      </c>
      <c r="K13" s="13">
        <v>82239</v>
      </c>
      <c r="L13" s="13">
        <v>1110224</v>
      </c>
      <c r="M13" s="1" t="s">
        <v>34</v>
      </c>
    </row>
    <row r="14" spans="1:13" s="1" customFormat="1" ht="17.100000000000001" customHeight="1">
      <c r="A14" s="6">
        <v>45840</v>
      </c>
      <c r="B14" s="6">
        <v>45840</v>
      </c>
      <c r="C14" s="7" t="s">
        <v>58</v>
      </c>
      <c r="D14" s="7" t="s">
        <v>59</v>
      </c>
      <c r="E14" s="8" t="s">
        <v>30</v>
      </c>
      <c r="F14" s="7" t="s">
        <v>60</v>
      </c>
      <c r="G14" s="7" t="s">
        <v>61</v>
      </c>
      <c r="H14" s="7" t="s">
        <v>62</v>
      </c>
      <c r="I14" s="13">
        <v>1753000</v>
      </c>
      <c r="J14" s="13">
        <v>0</v>
      </c>
      <c r="K14" s="13">
        <v>140240</v>
      </c>
      <c r="L14" s="13">
        <v>1893240</v>
      </c>
      <c r="M14" s="1" t="s">
        <v>34</v>
      </c>
    </row>
    <row r="15" spans="1:13" s="1" customFormat="1" ht="17.100000000000001" customHeight="1">
      <c r="A15" s="6">
        <v>45847</v>
      </c>
      <c r="B15" s="6">
        <v>45847</v>
      </c>
      <c r="C15" s="7" t="s">
        <v>63</v>
      </c>
      <c r="D15" s="7" t="s">
        <v>64</v>
      </c>
      <c r="E15" s="8" t="s">
        <v>30</v>
      </c>
      <c r="F15" s="7" t="s">
        <v>60</v>
      </c>
      <c r="G15" s="7" t="s">
        <v>61</v>
      </c>
      <c r="H15" s="7" t="s">
        <v>62</v>
      </c>
      <c r="I15" s="13">
        <v>925740</v>
      </c>
      <c r="J15" s="13">
        <v>0</v>
      </c>
      <c r="K15" s="13">
        <v>74059</v>
      </c>
      <c r="L15" s="13">
        <v>999799</v>
      </c>
      <c r="M15" s="1" t="s">
        <v>34</v>
      </c>
    </row>
    <row r="16" spans="1:13" s="1" customFormat="1" ht="17.100000000000001" customHeight="1">
      <c r="A16" s="6">
        <v>45861</v>
      </c>
      <c r="B16" s="6">
        <v>45861</v>
      </c>
      <c r="C16" s="7" t="s">
        <v>65</v>
      </c>
      <c r="D16" s="7" t="s">
        <v>66</v>
      </c>
      <c r="E16" s="8" t="s">
        <v>30</v>
      </c>
      <c r="F16" s="7" t="s">
        <v>60</v>
      </c>
      <c r="G16" s="7" t="s">
        <v>61</v>
      </c>
      <c r="H16" s="7" t="s">
        <v>62</v>
      </c>
      <c r="I16" s="13">
        <v>2063663</v>
      </c>
      <c r="J16" s="13">
        <v>0</v>
      </c>
      <c r="K16" s="13">
        <v>165093</v>
      </c>
      <c r="L16" s="13">
        <v>2228756</v>
      </c>
      <c r="M16" s="1" t="s">
        <v>34</v>
      </c>
    </row>
    <row r="17" spans="1:13" s="1" customFormat="1" ht="17.100000000000001" customHeight="1">
      <c r="A17" s="6">
        <v>45855</v>
      </c>
      <c r="B17" s="6">
        <v>45855</v>
      </c>
      <c r="C17" s="7" t="s">
        <v>67</v>
      </c>
      <c r="D17" s="7"/>
      <c r="E17" s="8"/>
      <c r="F17" s="7" t="s">
        <v>60</v>
      </c>
      <c r="G17" s="7" t="s">
        <v>61</v>
      </c>
      <c r="H17" s="7" t="s">
        <v>68</v>
      </c>
      <c r="I17" s="14">
        <v>-284512</v>
      </c>
      <c r="J17" s="14">
        <v>0</v>
      </c>
      <c r="K17" s="14">
        <v>-22761</v>
      </c>
      <c r="L17" s="14">
        <v>-307273</v>
      </c>
      <c r="M17" s="1" t="s">
        <v>34</v>
      </c>
    </row>
    <row r="18" spans="1:13" s="1" customFormat="1" ht="17.100000000000001" customHeight="1">
      <c r="A18" s="6">
        <v>45849</v>
      </c>
      <c r="B18" s="6">
        <v>45849</v>
      </c>
      <c r="C18" s="7" t="s">
        <v>69</v>
      </c>
      <c r="D18" s="7"/>
      <c r="E18" s="8"/>
      <c r="F18" s="7" t="s">
        <v>31</v>
      </c>
      <c r="G18" s="7" t="s">
        <v>32</v>
      </c>
      <c r="H18" s="7" t="s">
        <v>70</v>
      </c>
      <c r="I18" s="13">
        <v>-226197</v>
      </c>
      <c r="J18" s="13">
        <v>0</v>
      </c>
      <c r="K18" s="13">
        <v>-18095</v>
      </c>
      <c r="L18" s="13">
        <v>-244292</v>
      </c>
      <c r="M18" s="1" t="s">
        <v>34</v>
      </c>
    </row>
    <row r="19" spans="1:13" s="1" customFormat="1" ht="17.100000000000001" customHeight="1">
      <c r="A19" s="6">
        <v>45849</v>
      </c>
      <c r="B19" s="6">
        <v>45849</v>
      </c>
      <c r="C19" s="7" t="s">
        <v>71</v>
      </c>
      <c r="D19" s="7"/>
      <c r="E19" s="8"/>
      <c r="F19" s="7" t="s">
        <v>31</v>
      </c>
      <c r="G19" s="7" t="s">
        <v>32</v>
      </c>
      <c r="H19" s="7" t="s">
        <v>70</v>
      </c>
      <c r="I19" s="13">
        <v>-320582</v>
      </c>
      <c r="J19" s="13">
        <v>0</v>
      </c>
      <c r="K19" s="13">
        <v>-25646</v>
      </c>
      <c r="L19" s="13">
        <v>-346228</v>
      </c>
      <c r="M19" s="1" t="s">
        <v>34</v>
      </c>
    </row>
    <row r="20" spans="1:13" s="1" customFormat="1" ht="17.100000000000001" customHeight="1">
      <c r="A20" s="6">
        <v>45857</v>
      </c>
      <c r="B20" s="6">
        <v>45857</v>
      </c>
      <c r="C20" s="7" t="s">
        <v>72</v>
      </c>
      <c r="D20" s="8"/>
      <c r="E20" s="8"/>
      <c r="F20" s="7" t="s">
        <v>31</v>
      </c>
      <c r="G20" s="7" t="s">
        <v>32</v>
      </c>
      <c r="H20" s="7" t="s">
        <v>73</v>
      </c>
      <c r="I20" s="13">
        <v>-213840</v>
      </c>
      <c r="J20" s="13">
        <v>0</v>
      </c>
      <c r="K20" s="13">
        <v>-17107</v>
      </c>
      <c r="L20" s="13">
        <v>-230947</v>
      </c>
      <c r="M20" s="1" t="s">
        <v>34</v>
      </c>
    </row>
    <row r="21" spans="1:13" s="1" customFormat="1" ht="17.100000000000001" customHeight="1">
      <c r="A21" s="6">
        <v>45864</v>
      </c>
      <c r="B21" s="6">
        <v>45864</v>
      </c>
      <c r="C21" s="7" t="s">
        <v>74</v>
      </c>
      <c r="D21" s="8"/>
      <c r="E21" s="9"/>
      <c r="F21" s="7" t="s">
        <v>31</v>
      </c>
      <c r="G21" s="7" t="s">
        <v>32</v>
      </c>
      <c r="H21" s="7" t="s">
        <v>75</v>
      </c>
      <c r="I21" s="13">
        <v>-190735</v>
      </c>
      <c r="J21" s="13">
        <v>0</v>
      </c>
      <c r="K21" s="13">
        <v>-15259</v>
      </c>
      <c r="L21" s="13">
        <v>-205994</v>
      </c>
      <c r="M21" s="1" t="s">
        <v>34</v>
      </c>
    </row>
    <row r="22" spans="1:13" s="1" customFormat="1" ht="17.100000000000001" customHeight="1">
      <c r="A22" s="10">
        <v>45868</v>
      </c>
      <c r="B22" s="10">
        <v>45868</v>
      </c>
      <c r="C22" s="8" t="s">
        <v>76</v>
      </c>
      <c r="D22" s="8"/>
      <c r="E22" s="9"/>
      <c r="F22" s="8" t="s">
        <v>31</v>
      </c>
      <c r="G22" s="8" t="s">
        <v>32</v>
      </c>
      <c r="H22" s="8" t="s">
        <v>77</v>
      </c>
      <c r="I22" s="15"/>
      <c r="J22" s="15"/>
      <c r="K22" s="15"/>
      <c r="L22" s="15">
        <v>-9016316</v>
      </c>
      <c r="M22" s="16"/>
    </row>
    <row r="23" spans="1:13" s="1" customFormat="1" ht="17.100000000000001" customHeight="1">
      <c r="A23" s="10">
        <v>45868</v>
      </c>
      <c r="B23" s="10">
        <v>45868</v>
      </c>
      <c r="C23" s="8" t="s">
        <v>78</v>
      </c>
      <c r="D23" s="8"/>
      <c r="E23" s="9"/>
      <c r="F23" s="8" t="s">
        <v>60</v>
      </c>
      <c r="G23" s="8" t="s">
        <v>61</v>
      </c>
      <c r="H23" s="8" t="s">
        <v>79</v>
      </c>
      <c r="I23" s="15"/>
      <c r="J23" s="15"/>
      <c r="K23" s="15"/>
      <c r="L23" s="15">
        <v>-1732894</v>
      </c>
      <c r="M23" s="16" t="s">
        <v>34</v>
      </c>
    </row>
    <row r="24" spans="1:13" ht="24" customHeight="1">
      <c r="A24" s="4"/>
      <c r="B24" s="4"/>
      <c r="C24" s="5"/>
      <c r="D24" s="5"/>
      <c r="E24" s="5"/>
      <c r="F24" s="5"/>
      <c r="G24" s="5"/>
      <c r="H24" s="11" t="s">
        <v>80</v>
      </c>
      <c r="I24" s="17">
        <f>SUM(I3:I23)</f>
        <v>17333871</v>
      </c>
      <c r="J24" s="17">
        <f t="shared" ref="J24:L24" si="0">SUM(J3:J23)</f>
        <v>0</v>
      </c>
      <c r="K24" s="17">
        <f t="shared" si="0"/>
        <v>1386711</v>
      </c>
      <c r="L24" s="17">
        <f t="shared" si="0"/>
        <v>7971372</v>
      </c>
    </row>
  </sheetData>
  <autoFilter ref="A2:M24"/>
  <mergeCells count="1">
    <mergeCell ref="A1:K1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</vt:lpstr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2025-06-02T09:09:00Z</dcterms:created>
  <dcterms:modified xsi:type="dcterms:W3CDTF">2025-08-22T06:40:51Z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