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CLEVERFOOD T6 đã chốt-da nhap T7\"/>
    </mc:Choice>
  </mc:AlternateContent>
  <bookViews>
    <workbookView xWindow="1005" yWindow="1005" windowWidth="15000" windowHeight="10005"/>
  </bookViews>
  <sheets>
    <sheet name="Ban_hang" sheetId="1" r:id="rId1"/>
  </sheets>
  <definedNames>
    <definedName name="_xlnm._FilterDatabase" localSheetId="0" hidden="1">Ban_hang!$A$2:$J$12</definedName>
  </definedNames>
  <calcPr calcId="162913"/>
</workbook>
</file>

<file path=xl/calcChain.xml><?xml version="1.0" encoding="utf-8"?>
<calcChain xmlns="http://schemas.openxmlformats.org/spreadsheetml/2006/main">
  <c r="H17" i="1" l="1"/>
  <c r="G17" i="1"/>
  <c r="I11" i="1"/>
  <c r="G11" i="1"/>
  <c r="J11" i="1"/>
  <c r="I6" i="1"/>
  <c r="G6" i="1"/>
  <c r="J6" i="1"/>
  <c r="J15" i="1"/>
  <c r="H19" i="1" l="1"/>
  <c r="H21" i="1" s="1"/>
  <c r="H11" i="1" l="1"/>
  <c r="G18" i="1" l="1"/>
  <c r="G20" i="1" l="1"/>
  <c r="G21" i="1" s="1"/>
  <c r="I21" i="1" s="1"/>
  <c r="J12" i="1" s="1"/>
</calcChain>
</file>

<file path=xl/sharedStrings.xml><?xml version="1.0" encoding="utf-8"?>
<sst xmlns="http://schemas.openxmlformats.org/spreadsheetml/2006/main" count="42" uniqueCount="34">
  <si>
    <t>Số hóa đơn</t>
  </si>
  <si>
    <t>Ngày chứng từ</t>
  </si>
  <si>
    <t>BH2322095</t>
  </si>
  <si>
    <t>BH2322097</t>
  </si>
  <si>
    <t>Khách hàng</t>
  </si>
  <si>
    <t>Tiền chiết khấu</t>
  </si>
  <si>
    <t>cleverfood Lữ Đoàn 136 Hồ Tùng Mậu</t>
  </si>
  <si>
    <t>CLEVERFOOD</t>
  </si>
  <si>
    <t>BH2322096</t>
  </si>
  <si>
    <t>cleverfood Lữ Đoàn Mỹ Đình</t>
  </si>
  <si>
    <t>BH2322000</t>
  </si>
  <si>
    <t>Tổng tiền hàng</t>
  </si>
  <si>
    <t>Tiền thuế GTGT</t>
  </si>
  <si>
    <t>cleverfood Lữ Đoàn 21 Lê Đức Thọ</t>
  </si>
  <si>
    <t>Mã khách hàng</t>
  </si>
  <si>
    <t>cleverfood Toà A Goldseason, Quận Thanh Xuân</t>
  </si>
  <si>
    <t>Ngày hạch toán</t>
  </si>
  <si>
    <t>Số chứng từ</t>
  </si>
  <si>
    <t>Tổng tiền thanh toán</t>
  </si>
  <si>
    <t>BH2321604</t>
  </si>
  <si>
    <t>DANH SÁCH BÁN HÀNG</t>
  </si>
  <si>
    <t>HBTL25010572</t>
  </si>
  <si>
    <t>Hàng Trả -cleverfood Lữ Đoàn 136 Hồ Tùng Mậu - cleverfood0003</t>
  </si>
  <si>
    <t>HBTL25010713</t>
  </si>
  <si>
    <t>Hàng Trả - cleverfood Lữ Đoàn 136 Hồ Tùng Mậu - cleverfood0003</t>
  </si>
  <si>
    <t>Số dòng = 7</t>
  </si>
  <si>
    <t>Phần tính CK</t>
  </si>
  <si>
    <t>tính trước thuế và trừ HTL</t>
  </si>
  <si>
    <t>tính trước thuế ko trừ HLT</t>
  </si>
  <si>
    <t>Tổng doanh số (T8.24)</t>
  </si>
  <si>
    <t>Chiết khấu thanh toán đúng hạn 1%</t>
  </si>
  <si>
    <t>Chiết khấu hỗ trợ trưng bày 1%</t>
  </si>
  <si>
    <t>Thưởng doanh thu năm KĐK 1%</t>
  </si>
  <si>
    <t>Tổng chiết khấu cấn trừ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</si>
</sst>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##,###,###,###"/>
  </numFmts>
  <fonts count="11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38" fontId="1" fillId="0" borderId="1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left" vertical="center"/>
    </xf>
    <xf numFmtId="14" fontId="0" fillId="0" borderId="0" xfId="0" applyNumberFormat="1"/>
    <xf numFmtId="14" fontId="2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0" fillId="0" borderId="0" xfId="0" applyNumberFormat="1"/>
    <xf numFmtId="38" fontId="4" fillId="3" borderId="1" xfId="0" applyNumberFormat="1" applyFont="1" applyFill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5" fillId="0" borderId="3" xfId="0" applyFont="1" applyFill="1" applyBorder="1" applyAlignment="1"/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/>
    <xf numFmtId="164" fontId="9" fillId="0" borderId="3" xfId="1" applyNumberFormat="1" applyFont="1" applyBorder="1" applyAlignment="1"/>
    <xf numFmtId="165" fontId="6" fillId="0" borderId="3" xfId="0" applyNumberFormat="1" applyFont="1" applyFill="1" applyBorder="1" applyAlignment="1"/>
    <xf numFmtId="0" fontId="10" fillId="0" borderId="3" xfId="0" applyFont="1" applyFill="1" applyBorder="1" applyAlignment="1"/>
    <xf numFmtId="164" fontId="10" fillId="0" borderId="3" xfId="0" applyNumberFormat="1" applyFont="1" applyFill="1" applyBorder="1" applyAlignment="1"/>
    <xf numFmtId="165" fontId="5" fillId="0" borderId="3" xfId="0" applyNumberFormat="1" applyFont="1" applyFill="1" applyBorder="1" applyAlignment="1"/>
    <xf numFmtId="164" fontId="9" fillId="0" borderId="3" xfId="0" applyNumberFormat="1" applyFont="1" applyFill="1" applyBorder="1" applyAlignment="1"/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38" fontId="1" fillId="4" borderId="1" xfId="0" applyNumberFormat="1" applyFont="1" applyFill="1" applyBorder="1" applyAlignment="1">
      <alignment horizontal="right" vertical="center"/>
    </xf>
    <xf numFmtId="0" fontId="0" fillId="4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1"/>
  <sheetViews>
    <sheetView tabSelected="1" topLeftCell="G1" zoomScaleNormal="100" workbookViewId="0">
      <selection activeCell="K17" sqref="K17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7.140625" customWidth="1"/>
    <col min="4" max="4" width="15" customWidth="1"/>
    <col min="5" max="5" width="14.85546875" customWidth="1"/>
    <col min="6" max="6" width="48.140625" bestFit="1" customWidth="1"/>
    <col min="7" max="10" width="17.140625" style="9" customWidth="1"/>
  </cols>
  <sheetData>
    <row r="1" spans="1:10" ht="18.75" x14ac:dyDescent="0.3">
      <c r="A1" s="24" t="s">
        <v>20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5" customHeight="1" x14ac:dyDescent="0.25">
      <c r="A2" s="7" t="s">
        <v>16</v>
      </c>
      <c r="B2" s="7" t="s">
        <v>1</v>
      </c>
      <c r="C2" s="2" t="s">
        <v>17</v>
      </c>
      <c r="D2" s="2" t="s">
        <v>0</v>
      </c>
      <c r="E2" s="2" t="s">
        <v>14</v>
      </c>
      <c r="F2" s="2" t="s">
        <v>4</v>
      </c>
      <c r="G2" s="4" t="s">
        <v>11</v>
      </c>
      <c r="H2" s="4" t="s">
        <v>5</v>
      </c>
      <c r="I2" s="4" t="s">
        <v>12</v>
      </c>
      <c r="J2" s="4" t="s">
        <v>18</v>
      </c>
    </row>
    <row r="3" spans="1:10" x14ac:dyDescent="0.25">
      <c r="A3" s="3">
        <v>45728</v>
      </c>
      <c r="B3" s="3">
        <v>45728</v>
      </c>
      <c r="C3" s="8" t="s">
        <v>19</v>
      </c>
      <c r="D3" s="8"/>
      <c r="E3" s="8" t="s">
        <v>7</v>
      </c>
      <c r="F3" s="8" t="s">
        <v>6</v>
      </c>
      <c r="G3" s="1">
        <v>1232321</v>
      </c>
      <c r="H3" s="1">
        <v>0</v>
      </c>
      <c r="I3" s="1">
        <v>98586</v>
      </c>
      <c r="J3" s="1">
        <v>1330907</v>
      </c>
    </row>
    <row r="4" spans="1:10" x14ac:dyDescent="0.25">
      <c r="A4" s="3">
        <v>45728</v>
      </c>
      <c r="B4" s="3">
        <v>45728</v>
      </c>
      <c r="C4" s="8" t="s">
        <v>21</v>
      </c>
      <c r="D4" s="8"/>
      <c r="E4" s="8" t="s">
        <v>7</v>
      </c>
      <c r="F4" s="8" t="s">
        <v>22</v>
      </c>
      <c r="G4" s="1">
        <v>-53371</v>
      </c>
      <c r="H4" s="1">
        <v>0</v>
      </c>
      <c r="I4" s="1">
        <v>-4270</v>
      </c>
      <c r="J4" s="1">
        <v>-57641</v>
      </c>
    </row>
    <row r="5" spans="1:10" x14ac:dyDescent="0.25">
      <c r="A5" s="3">
        <v>45731</v>
      </c>
      <c r="B5" s="3">
        <v>45731</v>
      </c>
      <c r="C5" s="8" t="s">
        <v>23</v>
      </c>
      <c r="D5" s="8"/>
      <c r="E5" s="8" t="s">
        <v>7</v>
      </c>
      <c r="F5" s="8" t="s">
        <v>24</v>
      </c>
      <c r="G5" s="1">
        <v>-213232</v>
      </c>
      <c r="H5" s="1">
        <v>0</v>
      </c>
      <c r="I5" s="1">
        <v>-17059</v>
      </c>
      <c r="J5" s="1">
        <v>-230291</v>
      </c>
    </row>
    <row r="6" spans="1:10" s="29" customFormat="1" x14ac:dyDescent="0.25">
      <c r="A6" s="26"/>
      <c r="B6" s="26"/>
      <c r="C6" s="27"/>
      <c r="D6" s="27"/>
      <c r="E6" s="27"/>
      <c r="F6" s="27"/>
      <c r="G6" s="28">
        <f>J6/1.08</f>
        <v>-139391.66666666666</v>
      </c>
      <c r="H6" s="28"/>
      <c r="I6" s="28">
        <f>G6*0.08</f>
        <v>-11151.333333333332</v>
      </c>
      <c r="J6" s="28">
        <f>-J15</f>
        <v>-150543</v>
      </c>
    </row>
    <row r="7" spans="1:10" s="14" customFormat="1" x14ac:dyDescent="0.25">
      <c r="A7" s="11">
        <v>45741</v>
      </c>
      <c r="B7" s="11">
        <v>45741</v>
      </c>
      <c r="C7" s="12" t="s">
        <v>10</v>
      </c>
      <c r="D7" s="12"/>
      <c r="E7" s="8" t="s">
        <v>7</v>
      </c>
      <c r="F7" s="12" t="s">
        <v>15</v>
      </c>
      <c r="G7" s="13">
        <v>557312</v>
      </c>
      <c r="H7" s="13">
        <v>0</v>
      </c>
      <c r="I7" s="13">
        <v>44585</v>
      </c>
      <c r="J7" s="13">
        <v>601897</v>
      </c>
    </row>
    <row r="8" spans="1:10" s="14" customFormat="1" x14ac:dyDescent="0.25">
      <c r="A8" s="11">
        <v>45744</v>
      </c>
      <c r="B8" s="11">
        <v>45744</v>
      </c>
      <c r="C8" s="12" t="s">
        <v>3</v>
      </c>
      <c r="D8" s="12"/>
      <c r="E8" s="8" t="s">
        <v>7</v>
      </c>
      <c r="F8" s="12" t="s">
        <v>6</v>
      </c>
      <c r="G8" s="13">
        <v>557802</v>
      </c>
      <c r="H8" s="13">
        <v>0</v>
      </c>
      <c r="I8" s="13">
        <v>44624</v>
      </c>
      <c r="J8" s="13">
        <v>602426</v>
      </c>
    </row>
    <row r="9" spans="1:10" s="14" customFormat="1" x14ac:dyDescent="0.25">
      <c r="A9" s="11">
        <v>45744</v>
      </c>
      <c r="B9" s="11">
        <v>45744</v>
      </c>
      <c r="C9" s="12" t="s">
        <v>2</v>
      </c>
      <c r="D9" s="12"/>
      <c r="E9" s="8" t="s">
        <v>7</v>
      </c>
      <c r="F9" s="12" t="s">
        <v>9</v>
      </c>
      <c r="G9" s="13">
        <v>645632</v>
      </c>
      <c r="H9" s="13">
        <v>0</v>
      </c>
      <c r="I9" s="13">
        <v>51651</v>
      </c>
      <c r="J9" s="13">
        <v>697283</v>
      </c>
    </row>
    <row r="10" spans="1:10" s="14" customFormat="1" x14ac:dyDescent="0.25">
      <c r="A10" s="11">
        <v>45744</v>
      </c>
      <c r="B10" s="11">
        <v>45744</v>
      </c>
      <c r="C10" s="12" t="s">
        <v>8</v>
      </c>
      <c r="D10" s="12"/>
      <c r="E10" s="8" t="s">
        <v>7</v>
      </c>
      <c r="F10" s="12" t="s">
        <v>13</v>
      </c>
      <c r="G10" s="13">
        <v>788192</v>
      </c>
      <c r="H10" s="13">
        <v>0</v>
      </c>
      <c r="I10" s="13">
        <v>63055</v>
      </c>
      <c r="J10" s="13">
        <v>851247</v>
      </c>
    </row>
    <row r="11" spans="1:10" x14ac:dyDescent="0.25">
      <c r="A11" s="5" t="s">
        <v>25</v>
      </c>
      <c r="G11" s="10">
        <f>SUM(G3:G10)</f>
        <v>3375264.3333333335</v>
      </c>
      <c r="H11" s="10">
        <f t="shared" ref="H11:J11" si="0">SUM(H3:H10)</f>
        <v>0</v>
      </c>
      <c r="I11" s="10">
        <f>SUM(I3:I10)</f>
        <v>270020.66666666669</v>
      </c>
      <c r="J11" s="10">
        <f>SUM(J3:J10)</f>
        <v>3645285</v>
      </c>
    </row>
    <row r="12" spans="1:10" x14ac:dyDescent="0.25">
      <c r="H12" s="9" t="s">
        <v>18</v>
      </c>
      <c r="J12" s="9">
        <f>J11-I21</f>
        <v>3539967.1233333335</v>
      </c>
    </row>
    <row r="14" spans="1:10" x14ac:dyDescent="0.25">
      <c r="J14" s="9">
        <v>438475</v>
      </c>
    </row>
    <row r="15" spans="1:10" x14ac:dyDescent="0.25">
      <c r="F15" s="25" t="s">
        <v>26</v>
      </c>
      <c r="G15" s="25"/>
      <c r="H15" s="25"/>
      <c r="J15" s="9">
        <f>J4+J5+J14</f>
        <v>150543</v>
      </c>
    </row>
    <row r="16" spans="1:10" ht="31.5" x14ac:dyDescent="0.25">
      <c r="F16" s="15"/>
      <c r="G16" s="16" t="s">
        <v>27</v>
      </c>
      <c r="H16" s="16" t="s">
        <v>28</v>
      </c>
    </row>
    <row r="17" spans="6:9" ht="15.75" x14ac:dyDescent="0.25">
      <c r="F17" s="17" t="s">
        <v>29</v>
      </c>
      <c r="G17" s="18">
        <f>G11</f>
        <v>3375264.3333333335</v>
      </c>
      <c r="H17" s="19">
        <f>SUM(G3:G10)-G4-G5-G6</f>
        <v>3781259</v>
      </c>
    </row>
    <row r="18" spans="6:9" ht="15.75" x14ac:dyDescent="0.25">
      <c r="F18" s="20" t="s">
        <v>30</v>
      </c>
      <c r="G18" s="21">
        <f>G17*1%</f>
        <v>33752.643333333333</v>
      </c>
      <c r="H18" s="15"/>
    </row>
    <row r="19" spans="6:9" ht="15.75" x14ac:dyDescent="0.25">
      <c r="F19" s="20" t="s">
        <v>31</v>
      </c>
      <c r="G19" s="21"/>
      <c r="H19" s="22">
        <f>H17*1%</f>
        <v>37812.590000000004</v>
      </c>
    </row>
    <row r="20" spans="6:9" ht="15.75" x14ac:dyDescent="0.25">
      <c r="F20" s="20" t="s">
        <v>32</v>
      </c>
      <c r="G20" s="21">
        <f>G17*1%</f>
        <v>33752.643333333333</v>
      </c>
      <c r="H20" s="15"/>
    </row>
    <row r="21" spans="6:9" ht="15.75" x14ac:dyDescent="0.25">
      <c r="F21" s="17" t="s">
        <v>33</v>
      </c>
      <c r="G21" s="23">
        <f>SUM(G18:G20)</f>
        <v>67505.286666666667</v>
      </c>
      <c r="H21" s="23">
        <f>SUM(H18:H20)</f>
        <v>37812.590000000004</v>
      </c>
      <c r="I21" s="9">
        <f>G21+H21</f>
        <v>105317.87666666668</v>
      </c>
    </row>
  </sheetData>
  <autoFilter ref="A2:J12"/>
  <mergeCells count="2">
    <mergeCell ref="A1:J1"/>
    <mergeCell ref="F15:H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2025-04-01T03:50:11Z</dcterms:created>
  <dcterms:modified xsi:type="dcterms:W3CDTF">2025-08-22T04:25:58Z</dcterms:modified>
</cp:coreProperties>
</file>