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AEON CITIMART- đã nhập T7\"/>
    </mc:Choice>
  </mc:AlternateContent>
  <bookViews>
    <workbookView xWindow="-120" yWindow="-120" windowWidth="24270" windowHeight="13020" activeTab="1"/>
  </bookViews>
  <sheets>
    <sheet name="Tổng hợp" sheetId="2" r:id="rId1"/>
    <sheet name="CHITIET" sheetId="3" r:id="rId2"/>
  </sheets>
  <definedNames>
    <definedName name="_xlnm._FilterDatabase" localSheetId="1" hidden="1">CHITIET!$A$2:$J$23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3" l="1"/>
  <c r="I22" i="3"/>
  <c r="I20" i="3"/>
  <c r="C10" i="2"/>
  <c r="I24" i="3"/>
  <c r="D32" i="2"/>
  <c r="D46" i="2" l="1"/>
  <c r="C46" i="2"/>
  <c r="E32" i="2"/>
  <c r="C32" i="2"/>
  <c r="E46" i="2"/>
  <c r="F46" i="2" l="1"/>
  <c r="C18" i="2"/>
  <c r="E18" i="2" l="1"/>
  <c r="F47" i="2" s="1"/>
</calcChain>
</file>

<file path=xl/sharedStrings.xml><?xml version="1.0" encoding="utf-8"?>
<sst xmlns="http://schemas.openxmlformats.org/spreadsheetml/2006/main" count="138" uniqueCount="102">
  <si>
    <t>THEO DÕI CÔNG NỢ/CÔNG TY TNHH MTV HỘI NHẬP PHÁT TRIỂN ĐÔNG HƯNG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</si>
  <si>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</si>
  <si>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</si>
  <si>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</si>
  <si>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</si>
  <si>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</si>
  <si>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</si>
  <si>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bán hàng</t>
  </si>
  <si>
    <t>Tổng hàng trả</t>
  </si>
  <si>
    <t>Tổng đã thanh toán</t>
  </si>
  <si>
    <t>STT</t>
  </si>
  <si>
    <t>Số hóa đơn</t>
  </si>
  <si>
    <t>Ký hiệu</t>
  </si>
  <si>
    <t>Ngày hóa đơn</t>
  </si>
  <si>
    <t>Tên khách hàng</t>
  </si>
  <si>
    <t>Người mua hàng</t>
  </si>
  <si>
    <t>Doanh số bán chưa thuế</t>
  </si>
  <si>
    <t>Thuế GTGT</t>
  </si>
  <si>
    <t>Tổng tiền</t>
  </si>
  <si>
    <t>CÔNG TY TNHH MỘT THÀNH VIÊN HỘI NHẬP PHÁT TRIỂN ĐÔNG HƯNG</t>
  </si>
  <si>
    <t xml:space="preserve">Dư nợ phải thu </t>
  </si>
  <si>
    <t>SỐ DƯ CUỐI KỲ</t>
  </si>
  <si>
    <t>Số dư đầu kỳ</t>
  </si>
  <si>
    <t>Công nợ tháng 1.2024</t>
  </si>
  <si>
    <t>Công nợ tháng 2.2024</t>
  </si>
  <si>
    <t>Công nợ tháng 3.2024</t>
  </si>
  <si>
    <t>Hàng trả tháng 1.2024</t>
  </si>
  <si>
    <t>Hàng trả tháng 2.2024</t>
  </si>
  <si>
    <t>Hàng trả tháng 3.2024</t>
  </si>
  <si>
    <t>Thanh toán công nợ tháng 1</t>
  </si>
  <si>
    <t>Thanh toán công nợ tháng 2</t>
  </si>
  <si>
    <t>Công nợ tháng 4.2024</t>
  </si>
  <si>
    <t>Công nợ tháng 5.2024</t>
  </si>
  <si>
    <t>Hàng trả tháng 4.2024</t>
  </si>
  <si>
    <t>Hàng trả tháng 5.2024</t>
  </si>
  <si>
    <t>Công nợ tháng 6.2024</t>
  </si>
  <si>
    <t>Hàng trả tháng 6.2024</t>
  </si>
  <si>
    <t>Công nợ tháng 7.2024</t>
  </si>
  <si>
    <t>Công nợ tháng 8.2024</t>
  </si>
  <si>
    <t>Công nợ tháng 9.2024</t>
  </si>
  <si>
    <t>Công nợ tháng 10.2024</t>
  </si>
  <si>
    <t>Công nợ tháng 11.2024</t>
  </si>
  <si>
    <t>Công nợ tháng 12.2024</t>
  </si>
  <si>
    <t>Hàng trả tháng 7.2024</t>
  </si>
  <si>
    <t>Hàng trả tháng 8.2024</t>
  </si>
  <si>
    <t>Hàng trả tháng 9.2024</t>
  </si>
  <si>
    <t>Hàng trả tháng 10.2024</t>
  </si>
  <si>
    <t>Hàng trả tháng 11.2024</t>
  </si>
  <si>
    <t>Hàng trả tháng 12.2024</t>
  </si>
  <si>
    <t>Thanh toán công nợ tháng 5</t>
  </si>
  <si>
    <t>Thanh toán công nợ tháng 7</t>
  </si>
  <si>
    <t>Số dư đầu kỳ 31/12/2024</t>
  </si>
  <si>
    <t>1C25TNN</t>
  </si>
  <si>
    <t>Thanh toán công nợ tháng 3</t>
  </si>
  <si>
    <t>Thanh toán công nợ tháng 4</t>
  </si>
  <si>
    <t>Thanh toán công nợ tháng 6</t>
  </si>
  <si>
    <t>Thanh toán công nợ tháng 8</t>
  </si>
  <si>
    <t>Thanh toán công nợ tháng 9</t>
  </si>
  <si>
    <t>Thanh toán công nợ tháng 10</t>
  </si>
  <si>
    <t>Thanh toán công nợ tháng 11</t>
  </si>
  <si>
    <t>Thanh toán công nợ tháng 12</t>
  </si>
  <si>
    <t>00040776</t>
  </si>
  <si>
    <t>00041005</t>
  </si>
  <si>
    <t>00041083</t>
  </si>
  <si>
    <t>00042417</t>
  </si>
  <si>
    <t>00042739</t>
  </si>
  <si>
    <t>00043547</t>
  </si>
  <si>
    <t>00044941</t>
  </si>
  <si>
    <t>00044962</t>
  </si>
  <si>
    <t>00044963</t>
  </si>
  <si>
    <t>00045102</t>
  </si>
  <si>
    <t>00045515</t>
  </si>
  <si>
    <t>00045704</t>
  </si>
  <si>
    <t>00045705</t>
  </si>
  <si>
    <t>00045813</t>
  </si>
  <si>
    <t>00045905</t>
  </si>
  <si>
    <t>00047120</t>
  </si>
  <si>
    <t>00047558</t>
  </si>
  <si>
    <t>PO-2231036-1 - ACM - NEW</t>
  </si>
  <si>
    <t>PO-2231972-1 - ACM – HL7</t>
  </si>
  <si>
    <t>PO-2232743-1 - ACM - GRE</t>
  </si>
  <si>
    <t>PO-2234467-1 - ACM - CAO</t>
  </si>
  <si>
    <t>PO-2235422-1 - ACM - TRO</t>
  </si>
  <si>
    <t>PO-2237201-1 - ACM – GAR</t>
  </si>
  <si>
    <t>PO-2239470-1 - ACM - HUN</t>
  </si>
  <si>
    <t>PO-2239471-1 - ACM - NAM</t>
  </si>
  <si>
    <t>PO-2240119-1 - ACM – GAR</t>
  </si>
  <si>
    <t>PO-2239472-1 - ACM - ORC</t>
  </si>
  <si>
    <t>PO-2241229-1 - ACM – HL7</t>
  </si>
  <si>
    <t>PO-2242748-1 - ACM - CAO</t>
  </si>
  <si>
    <t>PO-2241970-1 - ACM - NEW</t>
  </si>
  <si>
    <t>PO-2242749-1 - ACM - CON</t>
  </si>
  <si>
    <t>PO-2244045-1 - ACM - TRO</t>
  </si>
  <si>
    <t>PO-2244044-1 - ACM - NAM</t>
  </si>
  <si>
    <t>PO-2246906-1 - ACM - GRE</t>
  </si>
  <si>
    <t>00000022</t>
  </si>
  <si>
    <t>00000019</t>
  </si>
  <si>
    <t>00000030</t>
  </si>
  <si>
    <t>Hàng trả - phiếu HT0009366 - acm0006</t>
  </si>
  <si>
    <t>Hàng trả - phiếu HT0009871 - acm0016</t>
  </si>
  <si>
    <t>Hàng trả</t>
  </si>
  <si>
    <t>DONG HUNG TT TIEN HANG V002188 HD T6.2025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</si>
</sst>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2"/>
    </font>
    <font>
      <sz val="11"/>
      <name val="Times New Roman"/>
      <family val="1"/>
    </font>
    <font>
      <sz val="12"/>
      <color theme="0"/>
      <name val="Times New Roman"/>
      <family val="1"/>
    </font>
    <font>
      <b/>
      <sz val="9"/>
      <name val="Times New Roman"/>
      <family val="1"/>
    </font>
    <font>
      <b/>
      <sz val="9"/>
      <name val="Times New Roman"/>
      <family val="2"/>
    </font>
    <font>
      <sz val="9"/>
      <name val="Times New Roman"/>
      <family val="2"/>
    </font>
    <font>
      <sz val="9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/>
    <xf numFmtId="164" fontId="6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64" fontId="3" fillId="2" borderId="1" xfId="1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left" vertical="center"/>
    </xf>
    <xf numFmtId="0" fontId="3" fillId="2" borderId="1" xfId="0" applyFont="1" applyFill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4" fontId="3" fillId="2" borderId="1" xfId="0" applyNumberFormat="1" applyFont="1" applyFill="1" applyBorder="1"/>
    <xf numFmtId="164" fontId="8" fillId="3" borderId="1" xfId="0" applyNumberFormat="1" applyFont="1" applyFill="1" applyBorder="1"/>
    <xf numFmtId="164" fontId="9" fillId="0" borderId="1" xfId="1" applyNumberFormat="1" applyFont="1" applyBorder="1" applyAlignment="1">
      <alignment wrapText="1"/>
    </xf>
    <xf numFmtId="165" fontId="0" fillId="0" borderId="0" xfId="0" applyNumberFormat="1"/>
    <xf numFmtId="38" fontId="0" fillId="0" borderId="0" xfId="0" applyNumberFormat="1"/>
    <xf numFmtId="164" fontId="0" fillId="0" borderId="0" xfId="0" applyNumberFormat="1"/>
    <xf numFmtId="0" fontId="10" fillId="0" borderId="0" xfId="0" applyFont="1"/>
    <xf numFmtId="0" fontId="11" fillId="0" borderId="1" xfId="0" applyFont="1" applyBorder="1" applyAlignment="1">
      <alignment vertical="center" wrapText="1"/>
    </xf>
    <xf numFmtId="38" fontId="11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wrapText="1"/>
    </xf>
    <xf numFmtId="14" fontId="4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4" fontId="13" fillId="0" borderId="1" xfId="0" applyNumberFormat="1" applyFont="1" applyBorder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38" fontId="15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38" fontId="15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38" fontId="1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center" vertical="center"/>
    </xf>
    <xf numFmtId="38" fontId="17" fillId="0" borderId="1" xfId="0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0" workbookViewId="0">
      <selection activeCell="F39" sqref="F39"/>
    </sheetView>
  </sheetViews>
  <sheetFormatPr defaultRowHeight="15" x14ac:dyDescent="0.25"/>
  <cols>
    <col min="1" max="1" width="13" customWidth="1"/>
    <col min="2" max="2" width="26.5703125" bestFit="1" customWidth="1"/>
    <col min="3" max="6" width="21" customWidth="1"/>
    <col min="7" max="7" width="23.42578125" customWidth="1"/>
  </cols>
  <sheetData>
    <row r="1" spans="1:7" ht="27" customHeight="1" x14ac:dyDescent="0.3">
      <c r="A1" s="44" t="s">
        <v>0</v>
      </c>
      <c r="B1" s="44"/>
      <c r="C1" s="44"/>
      <c r="D1" s="44"/>
      <c r="E1" s="44"/>
      <c r="F1" s="44"/>
    </row>
    <row r="2" spans="1:7" ht="31.5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7" ht="15.75" x14ac:dyDescent="0.25">
      <c r="A3" s="3"/>
      <c r="B3" s="4" t="s">
        <v>51</v>
      </c>
      <c r="C3" s="5">
        <v>51867663.960000001</v>
      </c>
      <c r="D3" s="6"/>
      <c r="E3" s="7"/>
      <c r="F3" s="7"/>
    </row>
    <row r="4" spans="1:7" ht="15.75" x14ac:dyDescent="0.25">
      <c r="A4" s="3"/>
      <c r="B4" s="24" t="s">
        <v>23</v>
      </c>
      <c r="C4" s="25">
        <v>21398901</v>
      </c>
      <c r="D4" s="6"/>
      <c r="E4" s="7">
        <v>-10822107</v>
      </c>
      <c r="F4" s="7"/>
    </row>
    <row r="5" spans="1:7" ht="15.75" x14ac:dyDescent="0.25">
      <c r="A5" s="3"/>
      <c r="B5" s="24" t="s">
        <v>24</v>
      </c>
      <c r="C5" s="25">
        <v>4330202</v>
      </c>
      <c r="D5" s="6"/>
      <c r="E5" s="7"/>
      <c r="F5" s="7"/>
    </row>
    <row r="6" spans="1:7" ht="15.75" x14ac:dyDescent="0.25">
      <c r="A6" s="3"/>
      <c r="B6" s="24" t="s">
        <v>25</v>
      </c>
      <c r="C6" s="25">
        <v>10835974</v>
      </c>
      <c r="D6" s="6"/>
      <c r="E6" s="7"/>
      <c r="F6" s="7"/>
    </row>
    <row r="7" spans="1:7" ht="15.75" x14ac:dyDescent="0.25">
      <c r="A7" s="29"/>
      <c r="B7" s="24" t="s">
        <v>31</v>
      </c>
      <c r="C7" s="25">
        <v>21921719</v>
      </c>
      <c r="D7" s="6"/>
      <c r="E7" s="7"/>
      <c r="F7" s="7"/>
    </row>
    <row r="8" spans="1:7" ht="15.75" x14ac:dyDescent="0.25">
      <c r="A8" s="3"/>
      <c r="B8" s="24" t="s">
        <v>32</v>
      </c>
      <c r="C8" s="25">
        <v>13803870</v>
      </c>
      <c r="D8" s="6"/>
      <c r="E8" s="7"/>
      <c r="F8" s="7"/>
    </row>
    <row r="9" spans="1:7" ht="15.75" x14ac:dyDescent="0.25">
      <c r="A9" s="3"/>
      <c r="B9" s="24" t="s">
        <v>35</v>
      </c>
      <c r="C9" s="25">
        <v>15004353</v>
      </c>
      <c r="D9" s="6"/>
      <c r="E9" s="7"/>
      <c r="F9" s="7"/>
    </row>
    <row r="10" spans="1:7" ht="15.75" x14ac:dyDescent="0.25">
      <c r="A10" s="3"/>
      <c r="B10" s="24" t="s">
        <v>37</v>
      </c>
      <c r="C10" s="25">
        <f>+SUM(CHITIET!I3:I19)</f>
        <v>13656343</v>
      </c>
      <c r="D10" s="6"/>
      <c r="E10" s="7"/>
      <c r="F10" s="7"/>
    </row>
    <row r="11" spans="1:7" ht="15.75" hidden="1" x14ac:dyDescent="0.25">
      <c r="A11" s="3"/>
      <c r="B11" s="24" t="s">
        <v>38</v>
      </c>
      <c r="C11" s="25"/>
      <c r="D11" s="6"/>
      <c r="E11" s="7"/>
      <c r="F11" s="7"/>
    </row>
    <row r="12" spans="1:7" ht="15.75" hidden="1" x14ac:dyDescent="0.25">
      <c r="A12" s="3"/>
      <c r="B12" s="24" t="s">
        <v>39</v>
      </c>
      <c r="C12" s="25"/>
      <c r="D12" s="6"/>
      <c r="E12" s="7"/>
      <c r="F12" s="7"/>
    </row>
    <row r="13" spans="1:7" ht="15.75" hidden="1" x14ac:dyDescent="0.25">
      <c r="A13" s="3"/>
      <c r="B13" s="24" t="s">
        <v>40</v>
      </c>
      <c r="C13" s="26"/>
      <c r="D13" s="6"/>
      <c r="E13" s="7"/>
      <c r="F13" s="7"/>
    </row>
    <row r="14" spans="1:7" ht="15.75" hidden="1" x14ac:dyDescent="0.25">
      <c r="A14" s="3"/>
      <c r="B14" s="24" t="s">
        <v>41</v>
      </c>
      <c r="C14" s="26"/>
      <c r="D14" s="6"/>
      <c r="E14" s="7"/>
      <c r="F14" s="7"/>
    </row>
    <row r="15" spans="1:7" ht="15.75" hidden="1" x14ac:dyDescent="0.25">
      <c r="A15" s="3"/>
      <c r="B15" s="24" t="s">
        <v>42</v>
      </c>
      <c r="C15" s="26"/>
      <c r="D15" s="6"/>
      <c r="E15" s="7"/>
      <c r="F15" s="7"/>
      <c r="G15" s="20"/>
    </row>
    <row r="16" spans="1:7" ht="15.75" x14ac:dyDescent="0.25">
      <c r="A16" s="3"/>
      <c r="B16" s="24"/>
      <c r="C16" s="26"/>
      <c r="D16" s="8"/>
      <c r="E16" s="7"/>
      <c r="F16" s="9"/>
      <c r="G16" s="20"/>
    </row>
    <row r="17" spans="1:7" ht="15.75" x14ac:dyDescent="0.25">
      <c r="A17" s="27"/>
      <c r="B17" s="28"/>
      <c r="C17" s="26"/>
      <c r="D17" s="8"/>
      <c r="E17" s="7"/>
      <c r="F17" s="9"/>
      <c r="G17" s="20"/>
    </row>
    <row r="18" spans="1:7" ht="15.75" x14ac:dyDescent="0.25">
      <c r="A18" s="45" t="s">
        <v>7</v>
      </c>
      <c r="B18" s="46"/>
      <c r="C18" s="10">
        <f>SUBTOTAL(9,C3:C16)</f>
        <v>152819025.96000001</v>
      </c>
      <c r="D18" s="11"/>
      <c r="E18" s="10">
        <f>SUM(E3:E16)</f>
        <v>-10822107</v>
      </c>
      <c r="F18" s="12"/>
    </row>
    <row r="19" spans="1:7" ht="15.75" x14ac:dyDescent="0.25">
      <c r="A19" s="3"/>
      <c r="B19" s="13" t="s">
        <v>26</v>
      </c>
      <c r="D19" s="25"/>
      <c r="E19" s="17"/>
      <c r="F19" s="17"/>
    </row>
    <row r="20" spans="1:7" ht="15.75" x14ac:dyDescent="0.25">
      <c r="A20" s="3"/>
      <c r="B20" s="13" t="s">
        <v>27</v>
      </c>
      <c r="C20" s="17"/>
      <c r="D20" s="25"/>
      <c r="E20" s="17"/>
      <c r="F20" s="17"/>
    </row>
    <row r="21" spans="1:7" ht="15.75" x14ac:dyDescent="0.25">
      <c r="A21" s="3"/>
      <c r="B21" s="13" t="s">
        <v>28</v>
      </c>
      <c r="C21" s="17"/>
      <c r="D21" s="25"/>
      <c r="E21" s="17"/>
      <c r="F21" s="17"/>
    </row>
    <row r="22" spans="1:7" ht="15.75" x14ac:dyDescent="0.25">
      <c r="A22" s="3"/>
      <c r="B22" s="13" t="s">
        <v>33</v>
      </c>
      <c r="C22" s="17"/>
      <c r="D22" s="7">
        <v>-1684061</v>
      </c>
      <c r="E22" s="17"/>
      <c r="F22" s="17"/>
    </row>
    <row r="23" spans="1:7" ht="15.75" x14ac:dyDescent="0.25">
      <c r="A23" s="3"/>
      <c r="B23" s="13" t="s">
        <v>34</v>
      </c>
      <c r="C23" s="17"/>
      <c r="D23" s="7">
        <v>-689634</v>
      </c>
      <c r="E23" s="17"/>
      <c r="F23" s="17"/>
    </row>
    <row r="24" spans="1:7" ht="15.75" x14ac:dyDescent="0.25">
      <c r="A24" s="3"/>
      <c r="B24" s="13" t="s">
        <v>36</v>
      </c>
      <c r="C24" s="17"/>
      <c r="D24" s="25"/>
      <c r="E24" s="17"/>
      <c r="F24" s="17"/>
    </row>
    <row r="25" spans="1:7" ht="15.75" x14ac:dyDescent="0.25">
      <c r="A25" s="3"/>
      <c r="B25" s="13" t="s">
        <v>43</v>
      </c>
      <c r="C25" s="17"/>
      <c r="D25" s="7">
        <v>-1393119</v>
      </c>
      <c r="E25" s="17"/>
      <c r="F25" s="17"/>
    </row>
    <row r="26" spans="1:7" ht="15.75" hidden="1" x14ac:dyDescent="0.25">
      <c r="A26" s="3"/>
      <c r="B26" s="13" t="s">
        <v>44</v>
      </c>
      <c r="C26" s="17"/>
      <c r="D26" s="25"/>
      <c r="E26" s="17"/>
      <c r="F26" s="17"/>
    </row>
    <row r="27" spans="1:7" ht="15.75" hidden="1" x14ac:dyDescent="0.25">
      <c r="A27" s="3"/>
      <c r="B27" s="13" t="s">
        <v>45</v>
      </c>
      <c r="C27" s="17"/>
      <c r="D27" s="25"/>
      <c r="E27" s="17"/>
      <c r="F27" s="17"/>
    </row>
    <row r="28" spans="1:7" ht="15.75" hidden="1" x14ac:dyDescent="0.25">
      <c r="A28" s="3"/>
      <c r="B28" s="13" t="s">
        <v>46</v>
      </c>
      <c r="C28" s="17"/>
      <c r="D28" s="25"/>
      <c r="E28" s="17"/>
      <c r="F28" s="17"/>
    </row>
    <row r="29" spans="1:7" ht="15.75" hidden="1" x14ac:dyDescent="0.25">
      <c r="A29" s="3"/>
      <c r="B29" s="13" t="s">
        <v>47</v>
      </c>
      <c r="C29" s="17"/>
      <c r="D29" s="25"/>
      <c r="E29" s="17"/>
      <c r="F29" s="17"/>
    </row>
    <row r="30" spans="1:7" ht="15.75" hidden="1" x14ac:dyDescent="0.25">
      <c r="A30" s="3"/>
      <c r="B30" s="13" t="s">
        <v>48</v>
      </c>
      <c r="C30" s="17"/>
      <c r="D30" s="25"/>
      <c r="E30" s="17"/>
      <c r="F30" s="17"/>
    </row>
    <row r="31" spans="1:7" ht="15.75" x14ac:dyDescent="0.25">
      <c r="A31" s="3"/>
      <c r="B31" s="13"/>
      <c r="C31" s="17"/>
      <c r="D31" s="25"/>
      <c r="E31" s="17"/>
      <c r="F31" s="17"/>
    </row>
    <row r="32" spans="1:7" ht="15.75" x14ac:dyDescent="0.25">
      <c r="A32" s="45" t="s">
        <v>8</v>
      </c>
      <c r="B32" s="46"/>
      <c r="C32" s="10">
        <f>SUM(C19:C31)</f>
        <v>0</v>
      </c>
      <c r="D32" s="10">
        <f>SUM(D19:D31)</f>
        <v>-3766814</v>
      </c>
      <c r="E32" s="10">
        <f t="shared" ref="E32" si="0">SUM(E19:E31)</f>
        <v>0</v>
      </c>
      <c r="F32" s="12"/>
    </row>
    <row r="33" spans="1:6" ht="15.75" x14ac:dyDescent="0.25">
      <c r="A33" s="3"/>
      <c r="B33" s="14" t="s">
        <v>29</v>
      </c>
      <c r="C33" s="17"/>
      <c r="D33" s="17"/>
      <c r="E33" s="17"/>
      <c r="F33" s="17">
        <v>-1770259</v>
      </c>
    </row>
    <row r="34" spans="1:6" ht="15.75" x14ac:dyDescent="0.25">
      <c r="A34" s="3"/>
      <c r="B34" s="14" t="s">
        <v>30</v>
      </c>
      <c r="C34" s="17"/>
      <c r="D34" s="17"/>
      <c r="E34" s="17"/>
      <c r="F34" s="17">
        <v>-10576794</v>
      </c>
    </row>
    <row r="35" spans="1:6" ht="15.75" x14ac:dyDescent="0.25">
      <c r="A35" s="3"/>
      <c r="B35" s="14" t="s">
        <v>53</v>
      </c>
      <c r="C35" s="17"/>
      <c r="D35" s="17"/>
      <c r="E35" s="17"/>
      <c r="F35" s="25">
        <v>-4330202</v>
      </c>
    </row>
    <row r="36" spans="1:6" ht="15.75" x14ac:dyDescent="0.25">
      <c r="A36" s="3"/>
      <c r="B36" s="14" t="s">
        <v>54</v>
      </c>
      <c r="C36" s="17"/>
      <c r="D36" s="17"/>
      <c r="E36" s="17"/>
      <c r="F36" s="25">
        <v>-10835974</v>
      </c>
    </row>
    <row r="37" spans="1:6" ht="16.5" customHeight="1" x14ac:dyDescent="0.25">
      <c r="A37" s="3"/>
      <c r="B37" s="14" t="s">
        <v>49</v>
      </c>
      <c r="C37" s="17"/>
      <c r="D37" s="17"/>
      <c r="E37" s="17"/>
      <c r="F37" s="25">
        <v>-20237658</v>
      </c>
    </row>
    <row r="38" spans="1:6" ht="15.75" x14ac:dyDescent="0.25">
      <c r="A38" s="3"/>
      <c r="B38" s="14" t="s">
        <v>55</v>
      </c>
      <c r="C38" s="17"/>
      <c r="D38" s="17"/>
      <c r="E38" s="17"/>
      <c r="F38" s="17">
        <v>-13114236</v>
      </c>
    </row>
    <row r="39" spans="1:6" ht="15.75" x14ac:dyDescent="0.25">
      <c r="A39" s="3"/>
      <c r="B39" s="14" t="s">
        <v>50</v>
      </c>
      <c r="C39" s="17"/>
      <c r="D39" s="17"/>
      <c r="E39" s="17"/>
      <c r="F39" s="17">
        <v>-15004353</v>
      </c>
    </row>
    <row r="40" spans="1:6" ht="15.75" hidden="1" x14ac:dyDescent="0.25">
      <c r="A40" s="3"/>
      <c r="B40" s="14" t="s">
        <v>56</v>
      </c>
      <c r="C40" s="17"/>
      <c r="D40" s="17"/>
      <c r="E40" s="17"/>
      <c r="F40" s="17"/>
    </row>
    <row r="41" spans="1:6" ht="15.75" hidden="1" x14ac:dyDescent="0.25">
      <c r="A41" s="3"/>
      <c r="B41" s="14" t="s">
        <v>57</v>
      </c>
      <c r="C41" s="17"/>
      <c r="D41" s="17"/>
      <c r="E41" s="17"/>
      <c r="F41" s="17"/>
    </row>
    <row r="42" spans="1:6" ht="15.75" hidden="1" x14ac:dyDescent="0.25">
      <c r="A42" s="3"/>
      <c r="B42" s="14" t="s">
        <v>58</v>
      </c>
      <c r="C42" s="17"/>
      <c r="D42" s="17"/>
      <c r="E42" s="17"/>
      <c r="F42" s="17"/>
    </row>
    <row r="43" spans="1:6" ht="15.75" hidden="1" x14ac:dyDescent="0.25">
      <c r="A43" s="3"/>
      <c r="B43" s="14" t="s">
        <v>59</v>
      </c>
      <c r="C43" s="17"/>
      <c r="D43" s="17"/>
      <c r="E43" s="17"/>
      <c r="F43" s="17"/>
    </row>
    <row r="44" spans="1:6" ht="15.75" hidden="1" x14ac:dyDescent="0.25">
      <c r="A44" s="3"/>
      <c r="B44" s="14" t="s">
        <v>60</v>
      </c>
      <c r="C44" s="17"/>
      <c r="D44" s="17"/>
      <c r="E44" s="17"/>
      <c r="F44" s="17"/>
    </row>
    <row r="45" spans="1:6" ht="15.75" x14ac:dyDescent="0.25">
      <c r="A45" s="3"/>
      <c r="B45" s="14"/>
      <c r="C45" s="17"/>
      <c r="D45" s="17"/>
      <c r="E45" s="17"/>
      <c r="F45" s="17"/>
    </row>
    <row r="46" spans="1:6" ht="15.75" x14ac:dyDescent="0.25">
      <c r="A46" s="45" t="s">
        <v>9</v>
      </c>
      <c r="B46" s="46"/>
      <c r="C46" s="10">
        <f>SUM(C33:C45)</f>
        <v>0</v>
      </c>
      <c r="D46" s="10">
        <f>SUM(D33:D45)</f>
        <v>0</v>
      </c>
      <c r="E46" s="10">
        <f>SUM(E33:E45)</f>
        <v>0</v>
      </c>
      <c r="F46" s="15">
        <f>SUBTOTAL(9,F33:F45)</f>
        <v>-75869476</v>
      </c>
    </row>
    <row r="47" spans="1:6" ht="15.75" x14ac:dyDescent="0.25">
      <c r="A47" s="47" t="s">
        <v>20</v>
      </c>
      <c r="B47" s="48"/>
      <c r="C47" s="48"/>
      <c r="D47" s="48"/>
      <c r="E47" s="49"/>
      <c r="F47" s="16">
        <f>C18+E18+D32+F46</f>
        <v>62360628.960000008</v>
      </c>
    </row>
  </sheetData>
  <mergeCells count="5">
    <mergeCell ref="A1:F1"/>
    <mergeCell ref="A18:B18"/>
    <mergeCell ref="A32:B32"/>
    <mergeCell ref="A46:B46"/>
    <mergeCell ref="A47:E47"/>
  </mergeCells>
  <conditionalFormatting sqref="A47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4"/>
  <sheetViews>
    <sheetView tabSelected="1" workbookViewId="0">
      <pane xSplit="3" ySplit="2" topLeftCell="D14" activePane="bottomRight" state="frozen"/>
      <selection pane="topRight" activeCell="E1" sqref="E1"/>
      <selection pane="bottomLeft" activeCell="A3" sqref="A3"/>
      <selection pane="bottomRight" activeCell="E34" sqref="E34"/>
    </sheetView>
  </sheetViews>
  <sheetFormatPr defaultRowHeight="15" x14ac:dyDescent="0.25"/>
  <cols>
    <col min="1" max="1" width="7" customWidth="1"/>
    <col min="2" max="3" width="11.7109375" customWidth="1"/>
    <col min="4" max="4" width="17" style="18" customWidth="1"/>
    <col min="5" max="5" width="64.85546875" customWidth="1"/>
    <col min="6" max="6" width="32.7109375" customWidth="1"/>
    <col min="7" max="8" width="12.85546875" style="19" customWidth="1"/>
    <col min="9" max="9" width="18.28515625" style="19" customWidth="1"/>
    <col min="10" max="10" width="14.85546875" style="18" customWidth="1"/>
  </cols>
  <sheetData>
    <row r="1" spans="1:9" ht="24" x14ac:dyDescent="0.25">
      <c r="A1" s="30" t="s">
        <v>10</v>
      </c>
      <c r="B1" s="31" t="s">
        <v>11</v>
      </c>
      <c r="C1" s="31" t="s">
        <v>12</v>
      </c>
      <c r="D1" s="32" t="s">
        <v>13</v>
      </c>
      <c r="E1" s="31" t="s">
        <v>14</v>
      </c>
      <c r="F1" s="31" t="s">
        <v>15</v>
      </c>
      <c r="G1" s="33" t="s">
        <v>16</v>
      </c>
      <c r="H1" s="33" t="s">
        <v>17</v>
      </c>
      <c r="I1" s="33" t="s">
        <v>18</v>
      </c>
    </row>
    <row r="2" spans="1:9" s="21" customFormat="1" ht="16.5" customHeight="1" x14ac:dyDescent="0.25">
      <c r="A2" s="34"/>
      <c r="B2" s="35"/>
      <c r="C2" s="35"/>
      <c r="D2" s="36"/>
      <c r="E2" s="35" t="s">
        <v>22</v>
      </c>
      <c r="F2" s="35"/>
      <c r="G2" s="37"/>
      <c r="H2" s="37"/>
      <c r="I2" s="37">
        <v>65101758</v>
      </c>
    </row>
    <row r="3" spans="1:9" x14ac:dyDescent="0.25">
      <c r="A3" s="38"/>
      <c r="B3" s="41" t="s">
        <v>61</v>
      </c>
      <c r="C3" s="41" t="s">
        <v>52</v>
      </c>
      <c r="D3" s="42">
        <v>45839</v>
      </c>
      <c r="E3" s="41" t="s">
        <v>19</v>
      </c>
      <c r="F3" s="41" t="s">
        <v>78</v>
      </c>
      <c r="G3" s="43">
        <v>991320</v>
      </c>
      <c r="H3" s="43">
        <v>79306</v>
      </c>
      <c r="I3" s="43">
        <v>1070626</v>
      </c>
    </row>
    <row r="4" spans="1:9" x14ac:dyDescent="0.25">
      <c r="A4" s="38"/>
      <c r="B4" s="41" t="s">
        <v>62</v>
      </c>
      <c r="C4" s="41" t="s">
        <v>52</v>
      </c>
      <c r="D4" s="42">
        <v>45840</v>
      </c>
      <c r="E4" s="41" t="s">
        <v>19</v>
      </c>
      <c r="F4" s="41" t="s">
        <v>79</v>
      </c>
      <c r="G4" s="43">
        <v>596964</v>
      </c>
      <c r="H4" s="43">
        <v>47757</v>
      </c>
      <c r="I4" s="43">
        <v>644721</v>
      </c>
    </row>
    <row r="5" spans="1:9" x14ac:dyDescent="0.25">
      <c r="A5" s="38"/>
      <c r="B5" s="41" t="s">
        <v>63</v>
      </c>
      <c r="C5" s="41" t="s">
        <v>52</v>
      </c>
      <c r="D5" s="42">
        <v>45841</v>
      </c>
      <c r="E5" s="41" t="s">
        <v>19</v>
      </c>
      <c r="F5" s="41" t="s">
        <v>80</v>
      </c>
      <c r="G5" s="43">
        <v>689685</v>
      </c>
      <c r="H5" s="43">
        <v>55175</v>
      </c>
      <c r="I5" s="43">
        <v>744860</v>
      </c>
    </row>
    <row r="6" spans="1:9" x14ac:dyDescent="0.25">
      <c r="A6" s="38"/>
      <c r="B6" s="41" t="s">
        <v>64</v>
      </c>
      <c r="C6" s="41" t="s">
        <v>52</v>
      </c>
      <c r="D6" s="42">
        <v>45845</v>
      </c>
      <c r="E6" s="41" t="s">
        <v>19</v>
      </c>
      <c r="F6" s="41" t="s">
        <v>81</v>
      </c>
      <c r="G6" s="43">
        <v>358001</v>
      </c>
      <c r="H6" s="43">
        <v>28640</v>
      </c>
      <c r="I6" s="43">
        <v>386641</v>
      </c>
    </row>
    <row r="7" spans="1:9" x14ac:dyDescent="0.25">
      <c r="A7" s="38"/>
      <c r="B7" s="41" t="s">
        <v>65</v>
      </c>
      <c r="C7" s="41" t="s">
        <v>52</v>
      </c>
      <c r="D7" s="42">
        <v>45848</v>
      </c>
      <c r="E7" s="41" t="s">
        <v>19</v>
      </c>
      <c r="F7" s="41" t="s">
        <v>82</v>
      </c>
      <c r="G7" s="43">
        <v>1252253</v>
      </c>
      <c r="H7" s="43">
        <v>100180</v>
      </c>
      <c r="I7" s="43">
        <v>1352433</v>
      </c>
    </row>
    <row r="8" spans="1:9" x14ac:dyDescent="0.25">
      <c r="A8" s="38"/>
      <c r="B8" s="41" t="s">
        <v>66</v>
      </c>
      <c r="C8" s="41" t="s">
        <v>52</v>
      </c>
      <c r="D8" s="42">
        <v>45849</v>
      </c>
      <c r="E8" s="41" t="s">
        <v>19</v>
      </c>
      <c r="F8" s="41" t="s">
        <v>83</v>
      </c>
      <c r="G8" s="43">
        <v>689685</v>
      </c>
      <c r="H8" s="43">
        <v>55175</v>
      </c>
      <c r="I8" s="43">
        <v>744860</v>
      </c>
    </row>
    <row r="9" spans="1:9" ht="18.75" customHeight="1" x14ac:dyDescent="0.25">
      <c r="A9" s="38"/>
      <c r="B9" s="41" t="s">
        <v>67</v>
      </c>
      <c r="C9" s="41" t="s">
        <v>52</v>
      </c>
      <c r="D9" s="42">
        <v>45855</v>
      </c>
      <c r="E9" s="41" t="s">
        <v>19</v>
      </c>
      <c r="F9" s="41" t="s">
        <v>84</v>
      </c>
      <c r="G9" s="43">
        <v>620674</v>
      </c>
      <c r="H9" s="43">
        <v>49654</v>
      </c>
      <c r="I9" s="43">
        <v>670328</v>
      </c>
    </row>
    <row r="10" spans="1:9" ht="18.75" customHeight="1" x14ac:dyDescent="0.25">
      <c r="A10" s="38"/>
      <c r="B10" s="41" t="s">
        <v>68</v>
      </c>
      <c r="C10" s="41" t="s">
        <v>52</v>
      </c>
      <c r="D10" s="42">
        <v>45855</v>
      </c>
      <c r="E10" s="41" t="s">
        <v>19</v>
      </c>
      <c r="F10" s="41" t="s">
        <v>85</v>
      </c>
      <c r="G10" s="43">
        <v>330440</v>
      </c>
      <c r="H10" s="43">
        <v>26435</v>
      </c>
      <c r="I10" s="43">
        <v>356875</v>
      </c>
    </row>
    <row r="11" spans="1:9" ht="18.75" customHeight="1" x14ac:dyDescent="0.25">
      <c r="A11" s="38"/>
      <c r="B11" s="41" t="s">
        <v>69</v>
      </c>
      <c r="C11" s="41" t="s">
        <v>52</v>
      </c>
      <c r="D11" s="42">
        <v>45855</v>
      </c>
      <c r="E11" s="41" t="s">
        <v>19</v>
      </c>
      <c r="F11" s="41" t="s">
        <v>86</v>
      </c>
      <c r="G11" s="43">
        <v>608955</v>
      </c>
      <c r="H11" s="43">
        <v>48716</v>
      </c>
      <c r="I11" s="43">
        <v>657671</v>
      </c>
    </row>
    <row r="12" spans="1:9" ht="18.75" customHeight="1" x14ac:dyDescent="0.25">
      <c r="A12" s="38"/>
      <c r="B12" s="41" t="s">
        <v>70</v>
      </c>
      <c r="C12" s="41" t="s">
        <v>52</v>
      </c>
      <c r="D12" s="42">
        <v>45856</v>
      </c>
      <c r="E12" s="41" t="s">
        <v>19</v>
      </c>
      <c r="F12" s="41" t="s">
        <v>87</v>
      </c>
      <c r="G12" s="43">
        <v>856121</v>
      </c>
      <c r="H12" s="43">
        <v>68490</v>
      </c>
      <c r="I12" s="43">
        <v>924611</v>
      </c>
    </row>
    <row r="13" spans="1:9" ht="18.75" customHeight="1" x14ac:dyDescent="0.25">
      <c r="A13" s="38"/>
      <c r="B13" s="41" t="s">
        <v>71</v>
      </c>
      <c r="C13" s="41" t="s">
        <v>52</v>
      </c>
      <c r="D13" s="42">
        <v>45857</v>
      </c>
      <c r="E13" s="41" t="s">
        <v>19</v>
      </c>
      <c r="F13" s="41" t="s">
        <v>88</v>
      </c>
      <c r="G13" s="43">
        <v>417390</v>
      </c>
      <c r="H13" s="43">
        <v>33391</v>
      </c>
      <c r="I13" s="43">
        <v>450781</v>
      </c>
    </row>
    <row r="14" spans="1:9" ht="18.75" customHeight="1" x14ac:dyDescent="0.25">
      <c r="A14" s="38"/>
      <c r="B14" s="41" t="s">
        <v>72</v>
      </c>
      <c r="C14" s="41" t="s">
        <v>52</v>
      </c>
      <c r="D14" s="42">
        <v>45860</v>
      </c>
      <c r="E14" s="41" t="s">
        <v>19</v>
      </c>
      <c r="F14" s="41" t="s">
        <v>89</v>
      </c>
      <c r="G14" s="43">
        <v>1047686</v>
      </c>
      <c r="H14" s="43">
        <v>83815</v>
      </c>
      <c r="I14" s="43">
        <v>1131501</v>
      </c>
    </row>
    <row r="15" spans="1:9" ht="18.75" customHeight="1" x14ac:dyDescent="0.25">
      <c r="A15" s="38"/>
      <c r="B15" s="41" t="s">
        <v>73</v>
      </c>
      <c r="C15" s="41" t="s">
        <v>52</v>
      </c>
      <c r="D15" s="42">
        <v>45860</v>
      </c>
      <c r="E15" s="41" t="s">
        <v>19</v>
      </c>
      <c r="F15" s="41" t="s">
        <v>90</v>
      </c>
      <c r="G15" s="43">
        <v>901286</v>
      </c>
      <c r="H15" s="43">
        <v>72103</v>
      </c>
      <c r="I15" s="43">
        <v>973389</v>
      </c>
    </row>
    <row r="16" spans="1:9" ht="18.75" customHeight="1" x14ac:dyDescent="0.25">
      <c r="A16" s="38"/>
      <c r="B16" s="41" t="s">
        <v>74</v>
      </c>
      <c r="C16" s="41" t="s">
        <v>52</v>
      </c>
      <c r="D16" s="42">
        <v>45861</v>
      </c>
      <c r="E16" s="41" t="s">
        <v>19</v>
      </c>
      <c r="F16" s="41" t="s">
        <v>91</v>
      </c>
      <c r="G16" s="43">
        <v>706538</v>
      </c>
      <c r="H16" s="43">
        <v>56523</v>
      </c>
      <c r="I16" s="43">
        <v>763061</v>
      </c>
    </row>
    <row r="17" spans="1:9" ht="18.75" customHeight="1" x14ac:dyDescent="0.25">
      <c r="A17" s="38"/>
      <c r="B17" s="41" t="s">
        <v>75</v>
      </c>
      <c r="C17" s="41" t="s">
        <v>52</v>
      </c>
      <c r="D17" s="42">
        <v>45862</v>
      </c>
      <c r="E17" s="41" t="s">
        <v>19</v>
      </c>
      <c r="F17" s="41" t="s">
        <v>92</v>
      </c>
      <c r="G17" s="43">
        <v>1514175</v>
      </c>
      <c r="H17" s="43">
        <v>121134</v>
      </c>
      <c r="I17" s="43">
        <v>1635309</v>
      </c>
    </row>
    <row r="18" spans="1:9" ht="18.75" customHeight="1" x14ac:dyDescent="0.25">
      <c r="A18" s="38"/>
      <c r="B18" s="41" t="s">
        <v>76</v>
      </c>
      <c r="C18" s="41" t="s">
        <v>52</v>
      </c>
      <c r="D18" s="42">
        <v>45863</v>
      </c>
      <c r="E18" s="41" t="s">
        <v>19</v>
      </c>
      <c r="F18" s="41" t="s">
        <v>93</v>
      </c>
      <c r="G18" s="43">
        <v>427012</v>
      </c>
      <c r="H18" s="43">
        <v>34161</v>
      </c>
      <c r="I18" s="43">
        <v>461173</v>
      </c>
    </row>
    <row r="19" spans="1:9" ht="18.75" customHeight="1" x14ac:dyDescent="0.25">
      <c r="A19" s="38"/>
      <c r="B19" s="41" t="s">
        <v>77</v>
      </c>
      <c r="C19" s="41" t="s">
        <v>52</v>
      </c>
      <c r="D19" s="42">
        <v>45867</v>
      </c>
      <c r="E19" s="41" t="s">
        <v>19</v>
      </c>
      <c r="F19" s="41" t="s">
        <v>94</v>
      </c>
      <c r="G19" s="43">
        <v>636577</v>
      </c>
      <c r="H19" s="43">
        <v>50926</v>
      </c>
      <c r="I19" s="43">
        <v>687503</v>
      </c>
    </row>
    <row r="20" spans="1:9" ht="18.75" customHeight="1" x14ac:dyDescent="0.25">
      <c r="A20" s="38"/>
      <c r="B20" s="41" t="s">
        <v>95</v>
      </c>
      <c r="C20" s="39"/>
      <c r="D20" s="42">
        <v>45863</v>
      </c>
      <c r="E20" s="41" t="s">
        <v>19</v>
      </c>
      <c r="F20" s="41" t="s">
        <v>98</v>
      </c>
      <c r="G20" s="43">
        <v>-311510</v>
      </c>
      <c r="H20" s="43">
        <v>-24921</v>
      </c>
      <c r="I20" s="43">
        <f>+G20+H20</f>
        <v>-336431</v>
      </c>
    </row>
    <row r="21" spans="1:9" ht="18.75" customHeight="1" x14ac:dyDescent="0.25">
      <c r="A21" s="38"/>
      <c r="B21" s="41" t="s">
        <v>96</v>
      </c>
      <c r="C21" s="39"/>
      <c r="D21" s="42">
        <v>45863</v>
      </c>
      <c r="E21" s="41" t="s">
        <v>19</v>
      </c>
      <c r="F21" s="41" t="s">
        <v>99</v>
      </c>
      <c r="G21" s="43">
        <v>-445702</v>
      </c>
      <c r="H21" s="43">
        <v>-35656</v>
      </c>
      <c r="I21" s="43">
        <f t="shared" ref="I21:I22" si="0">+G21+H21</f>
        <v>-481358</v>
      </c>
    </row>
    <row r="22" spans="1:9" ht="18.75" customHeight="1" x14ac:dyDescent="0.25">
      <c r="A22" s="38"/>
      <c r="B22" s="41" t="s">
        <v>97</v>
      </c>
      <c r="C22" s="39"/>
      <c r="D22" s="42">
        <v>45868</v>
      </c>
      <c r="E22" s="41" t="s">
        <v>19</v>
      </c>
      <c r="F22" s="41" t="s">
        <v>100</v>
      </c>
      <c r="G22" s="43">
        <v>-532713</v>
      </c>
      <c r="H22" s="43">
        <v>-42617</v>
      </c>
      <c r="I22" s="43">
        <f t="shared" si="0"/>
        <v>-575330</v>
      </c>
    </row>
    <row r="23" spans="1:9" ht="25.5" customHeight="1" x14ac:dyDescent="0.25">
      <c r="A23" s="38"/>
      <c r="B23" s="39"/>
      <c r="C23" s="39"/>
      <c r="D23" s="42">
        <v>45868</v>
      </c>
      <c r="E23" s="41" t="s">
        <v>19</v>
      </c>
      <c r="F23" s="39" t="s">
        <v>101</v>
      </c>
      <c r="G23" s="40"/>
      <c r="H23" s="40"/>
      <c r="I23" s="40">
        <v>-15004353</v>
      </c>
    </row>
    <row r="24" spans="1:9" s="21" customFormat="1" ht="16.5" customHeight="1" x14ac:dyDescent="0.25">
      <c r="A24" s="50" t="s">
        <v>21</v>
      </c>
      <c r="B24" s="51"/>
      <c r="C24" s="51"/>
      <c r="D24" s="51"/>
      <c r="E24" s="51"/>
      <c r="F24" s="22"/>
      <c r="G24" s="23"/>
      <c r="H24" s="23"/>
      <c r="I24" s="23">
        <f>SUBTOTAL(9,I2:I23)</f>
        <v>62360629</v>
      </c>
    </row>
  </sheetData>
  <autoFilter ref="A2:J23"/>
  <mergeCells count="1">
    <mergeCell ref="A24:E2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CHITIET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2023-04-13T02:43:36Z</dcterms:created>
  <dcterms:modified xsi:type="dcterms:W3CDTF">2025-08-15T02:22:34Z</dcterms:modified>
</cp:coreProperties>
</file>