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5 HONG\2024\"/>
    </mc:Choice>
  </mc:AlternateContent>
  <bookViews>
    <workbookView xWindow="-120" yWindow="-120" windowWidth="24270" windowHeight="13020"/>
  </bookViews>
  <sheets>
    <sheet name="tỷ lệ" sheetId="1" r:id="rId1"/>
    <sheet name="KH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0" i="1" l="1"/>
  <c r="H82" i="1" l="1"/>
  <c r="H79" i="1"/>
  <c r="H76" i="1"/>
  <c r="H73" i="1" l="1"/>
  <c r="H70" i="1"/>
  <c r="K67" i="1" l="1"/>
  <c r="K64" i="1"/>
  <c r="H61" i="1"/>
  <c r="H58" i="1"/>
  <c r="H55" i="1"/>
  <c r="H52" i="1"/>
  <c r="H49" i="1"/>
  <c r="H46" i="1"/>
  <c r="H43" i="1"/>
  <c r="H37" i="1" l="1"/>
  <c r="M34" i="1"/>
  <c r="K31" i="1"/>
  <c r="L28" i="1"/>
  <c r="N22" i="1"/>
  <c r="J19" i="1"/>
  <c r="J15" i="1"/>
  <c r="K12" i="1"/>
  <c r="R9" i="1"/>
  <c r="L6" i="1"/>
  <c r="M3" i="1"/>
  <c r="M25" i="1"/>
</calcChain>
</file>

<file path=xl/sharedStrings.xml><?xml version="1.0" encoding="utf-8"?>
<sst xmlns="http://schemas.openxmlformats.org/spreadsheetml/2006/main" count="357" uniqueCount="173">
  <si>
    <t>LOTTE</t>
  </si>
  <si>
    <t>MEGA</t>
  </si>
  <si>
    <t>WIN</t>
  </si>
  <si>
    <t>SATRA</t>
  </si>
  <si>
    <t>COOP</t>
  </si>
  <si>
    <t>Chiết khấu cơ bản</t>
  </si>
  <si>
    <t>Phí mở mã NCC mới</t>
  </si>
  <si>
    <t>Chiết khấu doanh số năm</t>
  </si>
  <si>
    <t>Listing</t>
  </si>
  <si>
    <t>Hỗ trợ sinh nhật</t>
  </si>
  <si>
    <t>Hỗ trợ khai trương</t>
  </si>
  <si>
    <t>Phí dịch vụ bán hàng</t>
  </si>
  <si>
    <t>Phí HĐ dùng thử sản phẩm</t>
  </si>
  <si>
    <t>Phí vận chuyển</t>
  </si>
  <si>
    <t>tính tỷ lệ riêng</t>
  </si>
  <si>
    <t>Tỷ lệ chiết khấu cố định</t>
  </si>
  <si>
    <t>Hỗ trợ thêm</t>
  </si>
  <si>
    <t>Hỗ trợ tiếp thị</t>
  </si>
  <si>
    <t>Hỗ trợ trưng bày</t>
  </si>
  <si>
    <t>Hỗ trợ cung cấp thông tin</t>
  </si>
  <si>
    <t>Hỗ trợ cùng hợp tác</t>
  </si>
  <si>
    <t>Hỗ trợ nhóm hàng trọng điểm</t>
  </si>
  <si>
    <t>Hỗ trợ hàng dùng thử</t>
  </si>
  <si>
    <t>Tỷ lệ tính riêng</t>
  </si>
  <si>
    <t>Hỗ trợ CT KHTV</t>
  </si>
  <si>
    <t>Hỗ trợ cẩm nang mua sắm</t>
  </si>
  <si>
    <t>Hỗ trợ PT SP mới</t>
  </si>
  <si>
    <t>Hỗ trợ HTBH</t>
  </si>
  <si>
    <t>Hỗ trợ hệ thống  bán hàng/năm</t>
  </si>
  <si>
    <t>BIGC (EB)</t>
  </si>
  <si>
    <t>Tỷ lệ chiết khấu năm</t>
  </si>
  <si>
    <t>Hỗ trợ hoạt động cửa hàng</t>
  </si>
  <si>
    <t>CK từng siêu thị</t>
  </si>
  <si>
    <t>Hỗ trợ thưởng thẻ khách hàng</t>
  </si>
  <si>
    <t>Phí thuê diện tích quảng cáo</t>
  </si>
  <si>
    <t>Phí tham gia CT thẻ KHTT</t>
  </si>
  <si>
    <t>CIRCLE K</t>
  </si>
  <si>
    <t>Phí chào hàng</t>
  </si>
  <si>
    <t>Hỗ trợ bán hàng</t>
  </si>
  <si>
    <t>Hỗ trợ VSATTP</t>
  </si>
  <si>
    <t>Hỗ trợ tiền điện</t>
  </si>
  <si>
    <t>hỗ trợ trao đổi dữ liệu điện tử</t>
  </si>
  <si>
    <t>BRG</t>
  </si>
  <si>
    <t>Chiếu khấu doanh số năm</t>
  </si>
  <si>
    <t>Thưởng thanh toán đúng hạn</t>
  </si>
  <si>
    <t>Hỗ trợ đơn tập trung</t>
  </si>
  <si>
    <t>Hỗ trợ CTKM</t>
  </si>
  <si>
    <t>Chiết khấu DS KĐK</t>
  </si>
  <si>
    <t>GS25</t>
  </si>
  <si>
    <t>Chiết khấu cho từng cửa hàng</t>
  </si>
  <si>
    <t>Chi phí CT thẻ thành viên</t>
  </si>
  <si>
    <t>CP quảng cáo và KM</t>
  </si>
  <si>
    <t>Chi phí Trưng bày</t>
  </si>
  <si>
    <t>Hỗ trợ vận chuyển</t>
  </si>
  <si>
    <t>KINGFOOD</t>
  </si>
  <si>
    <t>Thưởng DS có ĐK</t>
  </si>
  <si>
    <t>Khai trương cửa hàng</t>
  </si>
  <si>
    <t>Hỗ trợ vận hành cửa hàng</t>
  </si>
  <si>
    <t>Hỗ trợ CT KHTT</t>
  </si>
  <si>
    <t>Phí vận hành kho TT</t>
  </si>
  <si>
    <t>Hỗ trợ in ấn</t>
  </si>
  <si>
    <t>SÀNH ĐIỆU</t>
  </si>
  <si>
    <t>Chiết khấu KĐK</t>
  </si>
  <si>
    <t>CK có điều kiện</t>
  </si>
  <si>
    <t>Chi phí trưng bày</t>
  </si>
  <si>
    <t>listing</t>
  </si>
  <si>
    <t>Chiết khấu trên giá</t>
  </si>
  <si>
    <t>Chương trình thẻ thành viên</t>
  </si>
  <si>
    <t>Hỗ trợ quảng cáo</t>
  </si>
  <si>
    <t>Hỗ trợ Catalouge</t>
  </si>
  <si>
    <t xml:space="preserve">Hỗ trợ hoạt động </t>
  </si>
  <si>
    <t>Hỗ trợ PT hệ thống</t>
  </si>
  <si>
    <t>Hỗ trợ hao hụt thất thoát</t>
  </si>
  <si>
    <t>Hỗ trợ thanh toán</t>
  </si>
  <si>
    <t>Hỗ trợ kiểm tra CLSP</t>
  </si>
  <si>
    <t>Hỗ trợ đặt đơn hàng tập chung</t>
  </si>
  <si>
    <t>Hỗ trợ hợp tác chiến lược</t>
  </si>
  <si>
    <t>Hỗ trợ phát triển nhãn hàng</t>
  </si>
  <si>
    <t>Hỗ trợ KHTT</t>
  </si>
  <si>
    <t>Hỗ trợ cẩm nang KM</t>
  </si>
  <si>
    <t>Hỗ trợ quảng cáo tiếp thị</t>
  </si>
  <si>
    <t xml:space="preserve">Hỗ trợ sự kiện sinh nhật </t>
  </si>
  <si>
    <t>Hỗ trợ quỹ KM</t>
  </si>
  <si>
    <t>Thường DS KĐK</t>
  </si>
  <si>
    <t>30tr cho ST, 2tr cho WMP</t>
  </si>
  <si>
    <t>20tr cho ST, tùy theo gói cho WMP</t>
  </si>
  <si>
    <t>Phí tham gia CTKM/catalog</t>
  </si>
  <si>
    <t>Chiết khấu hóa đơn</t>
  </si>
  <si>
    <t>CK DS có điều kiện</t>
  </si>
  <si>
    <t>STT</t>
  </si>
  <si>
    <t>TÊN KHÁCH HÀNG</t>
  </si>
  <si>
    <t>WINCOMMERCE</t>
  </si>
  <si>
    <t>CIRCLE K MB</t>
  </si>
  <si>
    <t>CIRCLE K MN</t>
  </si>
  <si>
    <t>EB - BIGC</t>
  </si>
  <si>
    <t>ĐÔNG HƯNG (AEON)</t>
  </si>
  <si>
    <t>SATRA - SIÊU THỊ SÀI GÒN</t>
  </si>
  <si>
    <t>SATRA ĐƯỜNG PHẠM HÙNG</t>
  </si>
  <si>
    <t>TT ĐIỀU HÀNH SATRAFOOD</t>
  </si>
  <si>
    <t>SATRA CỦ CHI</t>
  </si>
  <si>
    <t>NHẬT MINH</t>
  </si>
  <si>
    <t>VIỆT Ý NHA TRANG</t>
  </si>
  <si>
    <t>LARIA</t>
  </si>
  <si>
    <t>NOVA</t>
  </si>
  <si>
    <t>SEVEN</t>
  </si>
  <si>
    <t>SÀI GÒN HD</t>
  </si>
  <si>
    <t>RETAIL</t>
  </si>
  <si>
    <t>SHINSEN GROUP</t>
  </si>
  <si>
    <t>FINEMART</t>
  </si>
  <si>
    <t>GIA ĐÌNH VIỆT NAM</t>
  </si>
  <si>
    <t>INTIMEX ĐÀ NẴNG</t>
  </si>
  <si>
    <t>JMART QUỐC TẾ</t>
  </si>
  <si>
    <t>KING FOOD</t>
  </si>
  <si>
    <t>KHẢI SAN - HNT</t>
  </si>
  <si>
    <t>MEKONG GOURMET</t>
  </si>
  <si>
    <t>TTMFARM</t>
  </si>
  <si>
    <t>TELIO</t>
  </si>
  <si>
    <t>VIỆT Ý HÀ NỘI</t>
  </si>
  <si>
    <t>UNIT - ECOMART</t>
  </si>
  <si>
    <t>OKONO</t>
  </si>
  <si>
    <t>KMARKET</t>
  </si>
  <si>
    <t>K&amp;K</t>
  </si>
  <si>
    <t>ĐẠI THANH HẢI</t>
  </si>
  <si>
    <t>T - MARTSTORES</t>
  </si>
  <si>
    <t>SIBA FOOD</t>
  </si>
  <si>
    <t>CLEVERFOOD</t>
  </si>
  <si>
    <t>UNO</t>
  </si>
  <si>
    <t>SMART - SUNSHINE</t>
  </si>
  <si>
    <t>V+HÒA BÌNH</t>
  </si>
  <si>
    <t>EASYMART + GTGL</t>
  </si>
  <si>
    <t>HAPPYMART</t>
  </si>
  <si>
    <t>HTL - TOMO</t>
  </si>
  <si>
    <t>LOCALMART</t>
  </si>
  <si>
    <t>MINH CẦU</t>
  </si>
  <si>
    <t>PTMART</t>
  </si>
  <si>
    <t>ANH ĐĂNG TMART</t>
  </si>
  <si>
    <t>VITALGO</t>
  </si>
  <si>
    <t>TOMITA</t>
  </si>
  <si>
    <t>TERRA</t>
  </si>
  <si>
    <t>DALATFARM</t>
  </si>
  <si>
    <t>STTHANHCONG</t>
  </si>
  <si>
    <t>X</t>
  </si>
  <si>
    <t>x</t>
  </si>
  <si>
    <t>TMART</t>
  </si>
  <si>
    <t xml:space="preserve">CK thanh toán </t>
  </si>
  <si>
    <t>NHẬT MINH (OSIFOODS)</t>
  </si>
  <si>
    <t>VIỆT Ý</t>
  </si>
  <si>
    <t>LARIA (FM)</t>
  </si>
  <si>
    <t>CP quầy kệ trưng bày</t>
  </si>
  <si>
    <t>CP quảng cáo</t>
  </si>
  <si>
    <t>Phí NCC mới</t>
  </si>
  <si>
    <t>ngừng cung ứng</t>
  </si>
  <si>
    <t>SAIGONHD</t>
  </si>
  <si>
    <t>GDVN (FAMILY)</t>
  </si>
  <si>
    <t>Hỗ trợ phí hủy hàng</t>
  </si>
  <si>
    <t>JMART (JM QUỐC TẾ)</t>
  </si>
  <si>
    <t>UNIT (ECOMART)</t>
  </si>
  <si>
    <t>CK thanh toán đúng hạn</t>
  </si>
  <si>
    <t>Hỗ trợ giao hàng kho tổng</t>
  </si>
  <si>
    <t>Hỗ trợ MKT</t>
  </si>
  <si>
    <t>Phí tạo mã</t>
  </si>
  <si>
    <t>Chi phí thẻ thành viên</t>
  </si>
  <si>
    <t>CK thanh toán</t>
  </si>
  <si>
    <t xml:space="preserve">Phí mở mã </t>
  </si>
  <si>
    <t>Phí tạo mà hàng mới</t>
  </si>
  <si>
    <t>Phí chuyển đổi NCC</t>
  </si>
  <si>
    <t>Hỗ trợ thanh toán đúng hạn</t>
  </si>
  <si>
    <t>SUNSHINE</t>
  </si>
  <si>
    <t>Phí tạo mã hàng mới</t>
  </si>
  <si>
    <t>EASY+GTGT</t>
  </si>
  <si>
    <t>HTL + TOMO</t>
  </si>
  <si>
    <t>Phí mở mã</t>
  </si>
  <si>
    <t>AEON CITIMART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</si>
</sst>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164" fontId="2" fillId="0" borderId="0" xfId="1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10" fontId="2" fillId="0" borderId="0" xfId="2" applyNumberFormat="1" applyFont="1" applyFill="1" applyAlignment="1">
      <alignment vertical="center"/>
    </xf>
    <xf numFmtId="164" fontId="2" fillId="0" borderId="1" xfId="1" applyNumberFormat="1" applyFont="1" applyBorder="1" applyAlignment="1">
      <alignment horizontal="center" vertical="center" wrapText="1"/>
    </xf>
    <xf numFmtId="10" fontId="2" fillId="0" borderId="1" xfId="2" applyNumberFormat="1" applyFont="1" applyBorder="1" applyAlignment="1">
      <alignment vertical="center"/>
    </xf>
    <xf numFmtId="164" fontId="2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0" fontId="2" fillId="0" borderId="1" xfId="2" applyNumberFormat="1" applyFont="1" applyFill="1" applyBorder="1" applyAlignment="1">
      <alignment vertical="center"/>
    </xf>
    <xf numFmtId="164" fontId="2" fillId="0" borderId="1" xfId="1" applyNumberFormat="1" applyFont="1" applyFill="1" applyBorder="1" applyAlignment="1">
      <alignment vertical="center"/>
    </xf>
    <xf numFmtId="10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164" fontId="2" fillId="0" borderId="0" xfId="1" applyNumberFormat="1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10" fontId="4" fillId="0" borderId="1" xfId="0" applyNumberFormat="1" applyFont="1" applyFill="1" applyBorder="1" applyAlignment="1">
      <alignment vertical="center"/>
    </xf>
    <xf numFmtId="10" fontId="4" fillId="0" borderId="1" xfId="2" applyNumberFormat="1" applyFont="1" applyFill="1" applyBorder="1" applyAlignment="1">
      <alignment vertical="center"/>
    </xf>
    <xf numFmtId="10" fontId="2" fillId="0" borderId="1" xfId="0" applyNumberFormat="1" applyFont="1" applyFill="1" applyBorder="1" applyAlignment="1">
      <alignment vertical="center"/>
    </xf>
    <xf numFmtId="164" fontId="2" fillId="0" borderId="0" xfId="1" applyNumberFormat="1" applyFont="1" applyFill="1" applyAlignment="1">
      <alignment horizontal="center" vertical="center" wrapText="1"/>
    </xf>
    <xf numFmtId="10" fontId="3" fillId="0" borderId="0" xfId="2" applyNumberFormat="1" applyFont="1" applyAlignment="1">
      <alignment horizontal="center" vertical="center" wrapText="1"/>
    </xf>
    <xf numFmtId="10" fontId="3" fillId="0" borderId="1" xfId="2" applyNumberFormat="1" applyFont="1" applyBorder="1" applyAlignment="1">
      <alignment horizontal="center" vertical="center" wrapText="1"/>
    </xf>
    <xf numFmtId="10" fontId="3" fillId="0" borderId="1" xfId="2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2"/>
  <sheetViews>
    <sheetView tabSelected="1" topLeftCell="A7" zoomScale="90" zoomScaleNormal="90" workbookViewId="0">
      <selection activeCell="J17" sqref="J17"/>
    </sheetView>
  </sheetViews>
  <sheetFormatPr defaultColWidth="9.140625" defaultRowHeight="15" x14ac:dyDescent="0.25"/>
  <cols>
    <col min="1" max="1" width="15.28515625" style="8" customWidth="1"/>
    <col min="2" max="3" width="13.42578125" style="24" customWidth="1"/>
    <col min="4" max="4" width="13.42578125" style="1" customWidth="1"/>
    <col min="5" max="5" width="15" style="1" customWidth="1"/>
    <col min="6" max="6" width="13.42578125" style="1" customWidth="1"/>
    <col min="7" max="7" width="14.85546875" style="1" customWidth="1"/>
    <col min="8" max="8" width="14.7109375" style="17" customWidth="1"/>
    <col min="9" max="9" width="15.28515625" style="17" customWidth="1"/>
    <col min="10" max="10" width="15.5703125" style="17" customWidth="1"/>
    <col min="11" max="11" width="14.85546875" style="17" customWidth="1"/>
    <col min="12" max="12" width="15" style="16" customWidth="1"/>
    <col min="13" max="13" width="14.28515625" style="16" customWidth="1"/>
    <col min="14" max="14" width="12.42578125" style="16" customWidth="1"/>
    <col min="15" max="15" width="13.7109375" style="16" customWidth="1"/>
    <col min="16" max="16" width="17.85546875" style="16" customWidth="1"/>
    <col min="17" max="18" width="13" style="16" customWidth="1"/>
    <col min="19" max="16384" width="9.140625" style="2"/>
  </cols>
  <sheetData>
    <row r="1" spans="1:18" ht="23.45" customHeight="1" x14ac:dyDescent="0.25"/>
    <row r="2" spans="1:18" s="3" customFormat="1" ht="31.5" customHeight="1" x14ac:dyDescent="0.25">
      <c r="A2" s="31" t="s">
        <v>0</v>
      </c>
      <c r="B2" s="25" t="s">
        <v>87</v>
      </c>
      <c r="C2" s="25" t="s">
        <v>88</v>
      </c>
      <c r="D2" s="5" t="s">
        <v>5</v>
      </c>
      <c r="E2" s="5" t="s">
        <v>6</v>
      </c>
      <c r="F2" s="5" t="s">
        <v>7</v>
      </c>
      <c r="G2" s="5" t="s">
        <v>8</v>
      </c>
      <c r="H2" s="10" t="s">
        <v>9</v>
      </c>
      <c r="I2" s="10" t="s">
        <v>10</v>
      </c>
      <c r="J2" s="10" t="s">
        <v>11</v>
      </c>
      <c r="K2" s="10" t="s">
        <v>12</v>
      </c>
      <c r="L2" s="18" t="s">
        <v>13</v>
      </c>
      <c r="M2" s="11" t="s">
        <v>15</v>
      </c>
      <c r="N2" s="12"/>
      <c r="O2" s="12"/>
      <c r="P2" s="12"/>
      <c r="Q2" s="12"/>
      <c r="R2" s="12"/>
    </row>
    <row r="3" spans="1:18" ht="18.75" customHeight="1" x14ac:dyDescent="0.25">
      <c r="A3" s="31"/>
      <c r="B3" s="25">
        <v>0</v>
      </c>
      <c r="C3" s="25">
        <v>0</v>
      </c>
      <c r="D3" s="6">
        <v>0.06</v>
      </c>
      <c r="E3" s="7">
        <v>20000000</v>
      </c>
      <c r="F3" s="6">
        <v>0.02</v>
      </c>
      <c r="G3" s="7">
        <v>8000000</v>
      </c>
      <c r="H3" s="14">
        <v>1500000</v>
      </c>
      <c r="I3" s="14">
        <v>2000000</v>
      </c>
      <c r="J3" s="13">
        <v>0.05</v>
      </c>
      <c r="K3" s="13">
        <v>1.4999999999999999E-2</v>
      </c>
      <c r="L3" s="19" t="s">
        <v>14</v>
      </c>
      <c r="M3" s="20">
        <f>D3+F3+J3+K3+B3+C3</f>
        <v>0.14500000000000002</v>
      </c>
    </row>
    <row r="4" spans="1:18" ht="18.75" customHeight="1" x14ac:dyDescent="0.2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</row>
    <row r="5" spans="1:18" s="3" customFormat="1" ht="29.25" customHeight="1" x14ac:dyDescent="0.25">
      <c r="A5" s="31" t="s">
        <v>1</v>
      </c>
      <c r="B5" s="25" t="s">
        <v>87</v>
      </c>
      <c r="C5" s="25" t="s">
        <v>88</v>
      </c>
      <c r="D5" s="5" t="s">
        <v>16</v>
      </c>
      <c r="E5" s="5" t="s">
        <v>17</v>
      </c>
      <c r="F5" s="5" t="s">
        <v>18</v>
      </c>
      <c r="G5" s="5" t="s">
        <v>19</v>
      </c>
      <c r="H5" s="10" t="s">
        <v>20</v>
      </c>
      <c r="I5" s="10" t="s">
        <v>21</v>
      </c>
      <c r="J5" s="10" t="s">
        <v>22</v>
      </c>
      <c r="K5" s="10" t="s">
        <v>13</v>
      </c>
      <c r="L5" s="11" t="s">
        <v>15</v>
      </c>
      <c r="M5" s="12"/>
      <c r="N5" s="12"/>
      <c r="O5" s="12"/>
      <c r="P5" s="12"/>
      <c r="Q5" s="12"/>
      <c r="R5" s="12"/>
    </row>
    <row r="6" spans="1:18" ht="18.75" customHeight="1" x14ac:dyDescent="0.25">
      <c r="A6" s="31"/>
      <c r="B6" s="25">
        <v>0</v>
      </c>
      <c r="C6" s="25">
        <v>2E-3</v>
      </c>
      <c r="D6" s="6">
        <v>0.01</v>
      </c>
      <c r="E6" s="6">
        <v>5.5500000000000001E-2</v>
      </c>
      <c r="F6" s="6">
        <v>2.3E-2</v>
      </c>
      <c r="G6" s="6">
        <v>5.0000000000000001E-3</v>
      </c>
      <c r="H6" s="13">
        <v>2.2499999999999999E-2</v>
      </c>
      <c r="I6" s="13">
        <v>0.04</v>
      </c>
      <c r="J6" s="14">
        <v>40000000</v>
      </c>
      <c r="K6" s="13" t="s">
        <v>23</v>
      </c>
      <c r="L6" s="21">
        <f>D6+E6+F6+G6+H6+I6+B6+C6</f>
        <v>0.158</v>
      </c>
      <c r="M6" s="4"/>
    </row>
    <row r="7" spans="1:18" ht="18.75" customHeight="1" x14ac:dyDescent="0.25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</row>
    <row r="8" spans="1:18" s="3" customFormat="1" ht="30" customHeight="1" x14ac:dyDescent="0.25">
      <c r="A8" s="31" t="s">
        <v>2</v>
      </c>
      <c r="B8" s="25" t="s">
        <v>87</v>
      </c>
      <c r="C8" s="25" t="s">
        <v>88</v>
      </c>
      <c r="D8" s="5" t="s">
        <v>74</v>
      </c>
      <c r="E8" s="5" t="s">
        <v>75</v>
      </c>
      <c r="F8" s="5" t="s">
        <v>76</v>
      </c>
      <c r="G8" s="5" t="s">
        <v>77</v>
      </c>
      <c r="H8" s="10" t="s">
        <v>78</v>
      </c>
      <c r="I8" s="10" t="s">
        <v>79</v>
      </c>
      <c r="J8" s="10" t="s">
        <v>18</v>
      </c>
      <c r="K8" s="10" t="s">
        <v>80</v>
      </c>
      <c r="L8" s="18" t="s">
        <v>81</v>
      </c>
      <c r="M8" s="18" t="s">
        <v>82</v>
      </c>
      <c r="N8" s="18" t="s">
        <v>83</v>
      </c>
      <c r="O8" s="18" t="s">
        <v>10</v>
      </c>
      <c r="P8" s="18" t="s">
        <v>65</v>
      </c>
      <c r="Q8" s="18" t="s">
        <v>13</v>
      </c>
      <c r="R8" s="11" t="s">
        <v>15</v>
      </c>
    </row>
    <row r="9" spans="1:18" ht="30" x14ac:dyDescent="0.25">
      <c r="A9" s="31"/>
      <c r="B9" s="25">
        <v>0</v>
      </c>
      <c r="C9" s="25">
        <v>0</v>
      </c>
      <c r="D9" s="6">
        <v>0.01</v>
      </c>
      <c r="E9" s="6">
        <v>5.0000000000000001E-3</v>
      </c>
      <c r="F9" s="6">
        <v>5.0000000000000001E-3</v>
      </c>
      <c r="G9" s="6">
        <v>0.01</v>
      </c>
      <c r="H9" s="13">
        <v>5.0000000000000001E-3</v>
      </c>
      <c r="I9" s="13">
        <v>2.5000000000000001E-3</v>
      </c>
      <c r="J9" s="13">
        <v>2.5000000000000001E-2</v>
      </c>
      <c r="K9" s="13">
        <v>0.02</v>
      </c>
      <c r="L9" s="13">
        <v>0.01</v>
      </c>
      <c r="M9" s="13">
        <v>2.5000000000000001E-2</v>
      </c>
      <c r="N9" s="22">
        <v>1.4999999999999999E-2</v>
      </c>
      <c r="O9" s="18" t="s">
        <v>84</v>
      </c>
      <c r="P9" s="18" t="s">
        <v>85</v>
      </c>
      <c r="Q9" s="18" t="s">
        <v>23</v>
      </c>
      <c r="R9" s="21">
        <f>D9+E9+B9+F9+G9+H9+I9+J9+K9+L9+M9+N9+C9</f>
        <v>0.13250000000000001</v>
      </c>
    </row>
    <row r="10" spans="1:18" ht="21.95" customHeight="1" x14ac:dyDescent="0.25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</row>
    <row r="11" spans="1:18" s="3" customFormat="1" ht="31.5" customHeight="1" x14ac:dyDescent="0.25">
      <c r="A11" s="31" t="s">
        <v>3</v>
      </c>
      <c r="B11" s="25" t="s">
        <v>87</v>
      </c>
      <c r="C11" s="25" t="s">
        <v>88</v>
      </c>
      <c r="D11" s="5" t="s">
        <v>66</v>
      </c>
      <c r="E11" s="5" t="s">
        <v>67</v>
      </c>
      <c r="F11" s="5" t="s">
        <v>68</v>
      </c>
      <c r="G11" s="5" t="s">
        <v>69</v>
      </c>
      <c r="H11" s="10" t="s">
        <v>70</v>
      </c>
      <c r="I11" s="10" t="s">
        <v>18</v>
      </c>
      <c r="J11" s="10" t="s">
        <v>71</v>
      </c>
      <c r="K11" s="11" t="s">
        <v>15</v>
      </c>
      <c r="L11" s="12"/>
      <c r="M11" s="12"/>
      <c r="N11" s="12"/>
      <c r="O11" s="12"/>
      <c r="P11" s="12"/>
      <c r="Q11" s="12"/>
      <c r="R11" s="12"/>
    </row>
    <row r="12" spans="1:18" ht="18.75" customHeight="1" x14ac:dyDescent="0.25">
      <c r="A12" s="31"/>
      <c r="B12" s="25">
        <v>0</v>
      </c>
      <c r="C12" s="25">
        <v>0</v>
      </c>
      <c r="D12" s="6">
        <v>0.02</v>
      </c>
      <c r="E12" s="6">
        <v>1.7500000000000002E-2</v>
      </c>
      <c r="F12" s="6">
        <v>1.4999999999999999E-2</v>
      </c>
      <c r="G12" s="6">
        <v>0.01</v>
      </c>
      <c r="H12" s="13">
        <v>0.01</v>
      </c>
      <c r="I12" s="13">
        <v>0.01</v>
      </c>
      <c r="J12" s="13">
        <v>0.01</v>
      </c>
      <c r="K12" s="21">
        <f>J12+I12+H12+G12+F12+E12+D12+B12+C12</f>
        <v>9.2500000000000013E-2</v>
      </c>
    </row>
    <row r="13" spans="1:18" ht="18.75" customHeight="1" x14ac:dyDescent="0.25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</row>
    <row r="14" spans="1:18" s="3" customFormat="1" ht="28.5" customHeight="1" x14ac:dyDescent="0.25">
      <c r="A14" s="31" t="s">
        <v>4</v>
      </c>
      <c r="B14" s="25" t="s">
        <v>87</v>
      </c>
      <c r="C14" s="25" t="s">
        <v>88</v>
      </c>
      <c r="D14" s="5" t="s">
        <v>24</v>
      </c>
      <c r="E14" s="5" t="s">
        <v>25</v>
      </c>
      <c r="F14" s="5" t="s">
        <v>26</v>
      </c>
      <c r="G14" s="5" t="s">
        <v>27</v>
      </c>
      <c r="H14" s="10" t="s">
        <v>28</v>
      </c>
      <c r="I14" s="10" t="s">
        <v>13</v>
      </c>
      <c r="J14" s="11" t="s">
        <v>15</v>
      </c>
      <c r="K14" s="23"/>
      <c r="L14" s="12"/>
      <c r="M14" s="12"/>
      <c r="N14" s="12"/>
      <c r="O14" s="12"/>
      <c r="P14" s="12"/>
      <c r="Q14" s="12"/>
      <c r="R14" s="12"/>
    </row>
    <row r="15" spans="1:18" ht="18.75" customHeight="1" x14ac:dyDescent="0.25">
      <c r="A15" s="31"/>
      <c r="B15" s="25">
        <v>0</v>
      </c>
      <c r="C15" s="25">
        <v>0</v>
      </c>
      <c r="D15" s="6">
        <v>0.05</v>
      </c>
      <c r="E15" s="6">
        <v>5.2499999999999998E-2</v>
      </c>
      <c r="F15" s="6">
        <v>2.5000000000000001E-3</v>
      </c>
      <c r="G15" s="6">
        <v>2.5000000000000001E-3</v>
      </c>
      <c r="H15" s="14">
        <v>100000000</v>
      </c>
      <c r="I15" s="13" t="s">
        <v>23</v>
      </c>
      <c r="J15" s="21">
        <f>D15+E15+F15+G15+B15+C15</f>
        <v>0.10750000000000001</v>
      </c>
      <c r="K15" s="4"/>
      <c r="L15" s="4"/>
    </row>
    <row r="16" spans="1:18" ht="18.75" customHeight="1" x14ac:dyDescent="0.25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4"/>
    </row>
    <row r="17" spans="1:18" ht="18.75" customHeight="1" x14ac:dyDescent="0.25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4"/>
    </row>
    <row r="18" spans="1:18" s="3" customFormat="1" ht="31.5" customHeight="1" x14ac:dyDescent="0.25">
      <c r="A18" s="30" t="s">
        <v>172</v>
      </c>
      <c r="B18" s="25" t="s">
        <v>87</v>
      </c>
      <c r="C18" s="25" t="s">
        <v>88</v>
      </c>
      <c r="D18" s="5" t="s">
        <v>72</v>
      </c>
      <c r="E18" s="5" t="s">
        <v>18</v>
      </c>
      <c r="F18" s="5" t="s">
        <v>73</v>
      </c>
      <c r="G18" s="5" t="s">
        <v>46</v>
      </c>
      <c r="H18" s="10" t="s">
        <v>47</v>
      </c>
      <c r="I18" s="10" t="s">
        <v>9</v>
      </c>
      <c r="J18" s="11" t="s">
        <v>15</v>
      </c>
      <c r="K18" s="23"/>
      <c r="L18" s="12"/>
      <c r="M18" s="12"/>
      <c r="N18" s="12"/>
      <c r="O18" s="12"/>
      <c r="P18" s="12"/>
      <c r="Q18" s="12"/>
      <c r="R18" s="12"/>
    </row>
    <row r="19" spans="1:18" ht="18.75" customHeight="1" x14ac:dyDescent="0.25">
      <c r="A19" s="30"/>
      <c r="B19" s="25">
        <v>0.1</v>
      </c>
      <c r="C19" s="25">
        <v>0</v>
      </c>
      <c r="D19" s="6">
        <v>0.01</v>
      </c>
      <c r="E19" s="6">
        <v>0.01</v>
      </c>
      <c r="F19" s="6">
        <v>0.01</v>
      </c>
      <c r="G19" s="6">
        <v>0.01</v>
      </c>
      <c r="H19" s="13">
        <v>0.01</v>
      </c>
      <c r="I19" s="14">
        <v>5000000</v>
      </c>
      <c r="J19" s="21">
        <f>D19+E19+F19+G19+H19+B19+C19</f>
        <v>0.15000000000000002</v>
      </c>
    </row>
    <row r="20" spans="1:18" ht="18.75" customHeight="1" x14ac:dyDescent="0.25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</row>
    <row r="21" spans="1:18" s="3" customFormat="1" ht="42" customHeight="1" x14ac:dyDescent="0.25">
      <c r="A21" s="31" t="s">
        <v>29</v>
      </c>
      <c r="B21" s="25" t="s">
        <v>87</v>
      </c>
      <c r="C21" s="25" t="s">
        <v>88</v>
      </c>
      <c r="D21" s="5" t="s">
        <v>30</v>
      </c>
      <c r="E21" s="5" t="s">
        <v>8</v>
      </c>
      <c r="F21" s="5" t="s">
        <v>31</v>
      </c>
      <c r="G21" s="5" t="s">
        <v>32</v>
      </c>
      <c r="H21" s="10" t="s">
        <v>33</v>
      </c>
      <c r="I21" s="10" t="s">
        <v>86</v>
      </c>
      <c r="J21" s="10" t="s">
        <v>34</v>
      </c>
      <c r="K21" s="10" t="s">
        <v>35</v>
      </c>
      <c r="L21" s="18" t="s">
        <v>10</v>
      </c>
      <c r="M21" s="18" t="s">
        <v>13</v>
      </c>
      <c r="N21" s="11" t="s">
        <v>15</v>
      </c>
      <c r="O21" s="12"/>
      <c r="P21" s="12"/>
      <c r="Q21" s="12"/>
      <c r="R21" s="12"/>
    </row>
    <row r="22" spans="1:18" ht="18.75" customHeight="1" x14ac:dyDescent="0.25">
      <c r="A22" s="31"/>
      <c r="B22" s="25">
        <v>0</v>
      </c>
      <c r="C22" s="25">
        <v>0</v>
      </c>
      <c r="D22" s="6">
        <v>7.4999999999999997E-3</v>
      </c>
      <c r="E22" s="6">
        <v>2.5000000000000001E-2</v>
      </c>
      <c r="F22" s="6">
        <v>0.02</v>
      </c>
      <c r="G22" s="6">
        <v>4.4999999999999998E-2</v>
      </c>
      <c r="H22" s="13">
        <v>0.01</v>
      </c>
      <c r="I22" s="13">
        <v>0.04</v>
      </c>
      <c r="J22" s="13">
        <v>7.0000000000000007E-2</v>
      </c>
      <c r="K22" s="13">
        <v>5.0000000000000001E-3</v>
      </c>
      <c r="L22" s="14">
        <v>1500000</v>
      </c>
      <c r="M22" s="19" t="s">
        <v>23</v>
      </c>
      <c r="N22" s="21">
        <f>D22+E22+F22+G22+H22+I22+J22+K22+C22+B22</f>
        <v>0.2225</v>
      </c>
    </row>
    <row r="23" spans="1:18" ht="18.75" customHeight="1" x14ac:dyDescent="0.25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</row>
    <row r="24" spans="1:18" s="3" customFormat="1" ht="31.5" customHeight="1" x14ac:dyDescent="0.25">
      <c r="A24" s="31" t="s">
        <v>36</v>
      </c>
      <c r="B24" s="25" t="s">
        <v>87</v>
      </c>
      <c r="C24" s="25" t="s">
        <v>88</v>
      </c>
      <c r="D24" s="5" t="s">
        <v>7</v>
      </c>
      <c r="E24" s="5" t="s">
        <v>37</v>
      </c>
      <c r="F24" s="5" t="s">
        <v>18</v>
      </c>
      <c r="G24" s="5" t="s">
        <v>10</v>
      </c>
      <c r="H24" s="10" t="s">
        <v>38</v>
      </c>
      <c r="I24" s="10" t="s">
        <v>39</v>
      </c>
      <c r="J24" s="10" t="s">
        <v>40</v>
      </c>
      <c r="K24" s="10" t="s">
        <v>41</v>
      </c>
      <c r="L24" s="18" t="s">
        <v>13</v>
      </c>
      <c r="M24" s="11" t="s">
        <v>15</v>
      </c>
      <c r="N24" s="12"/>
      <c r="O24" s="12"/>
      <c r="P24" s="12"/>
      <c r="Q24" s="12"/>
      <c r="R24" s="12"/>
    </row>
    <row r="25" spans="1:18" ht="18.75" customHeight="1" x14ac:dyDescent="0.25">
      <c r="A25" s="31"/>
      <c r="B25" s="25">
        <v>0.06</v>
      </c>
      <c r="C25" s="25">
        <v>0</v>
      </c>
      <c r="D25" s="6">
        <v>0.01</v>
      </c>
      <c r="E25" s="7">
        <v>3000000</v>
      </c>
      <c r="F25" s="6">
        <v>5.0000000000000001E-3</v>
      </c>
      <c r="G25" s="7">
        <v>200000</v>
      </c>
      <c r="H25" s="13">
        <v>0.01</v>
      </c>
      <c r="I25" s="13">
        <v>0.01</v>
      </c>
      <c r="J25" s="13">
        <v>0.01</v>
      </c>
      <c r="K25" s="13">
        <v>0.01</v>
      </c>
      <c r="L25" s="19" t="s">
        <v>23</v>
      </c>
      <c r="M25" s="21">
        <f>D25+F25+H25+I25+J25+K25+B25+C25</f>
        <v>0.115</v>
      </c>
    </row>
    <row r="26" spans="1:18" ht="18.75" customHeight="1" x14ac:dyDescent="0.25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</row>
    <row r="27" spans="1:18" s="12" customFormat="1" ht="31.5" customHeight="1" x14ac:dyDescent="0.25">
      <c r="A27" s="35" t="s">
        <v>42</v>
      </c>
      <c r="B27" s="26" t="s">
        <v>87</v>
      </c>
      <c r="C27" s="25" t="s">
        <v>88</v>
      </c>
      <c r="D27" s="10" t="s">
        <v>43</v>
      </c>
      <c r="E27" s="10" t="s">
        <v>44</v>
      </c>
      <c r="F27" s="10" t="s">
        <v>45</v>
      </c>
      <c r="G27" s="10" t="s">
        <v>46</v>
      </c>
      <c r="H27" s="10" t="s">
        <v>8</v>
      </c>
      <c r="I27" s="10" t="s">
        <v>18</v>
      </c>
      <c r="J27" s="10" t="s">
        <v>9</v>
      </c>
      <c r="K27" s="10" t="s">
        <v>47</v>
      </c>
      <c r="L27" s="11" t="s">
        <v>15</v>
      </c>
    </row>
    <row r="28" spans="1:18" s="16" customFormat="1" ht="18.75" customHeight="1" x14ac:dyDescent="0.25">
      <c r="A28" s="35"/>
      <c r="B28" s="26">
        <v>0.05</v>
      </c>
      <c r="C28" s="26">
        <v>0</v>
      </c>
      <c r="D28" s="13">
        <v>1.4999999999999999E-2</v>
      </c>
      <c r="E28" s="13">
        <v>1.4999999999999999E-2</v>
      </c>
      <c r="F28" s="13">
        <v>5.0000000000000001E-3</v>
      </c>
      <c r="G28" s="13">
        <v>1.4999999999999999E-2</v>
      </c>
      <c r="H28" s="14">
        <v>10000000</v>
      </c>
      <c r="I28" s="13">
        <v>1.4999999999999999E-2</v>
      </c>
      <c r="J28" s="14">
        <v>1000000</v>
      </c>
      <c r="K28" s="13">
        <v>3.2500000000000001E-2</v>
      </c>
      <c r="L28" s="15">
        <f>D28+E28+F28+G28+I28+K28+C28+B28</f>
        <v>0.14750000000000002</v>
      </c>
    </row>
    <row r="29" spans="1:18" ht="18.75" customHeight="1" x14ac:dyDescent="0.25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</row>
    <row r="30" spans="1:18" s="3" customFormat="1" ht="31.5" customHeight="1" x14ac:dyDescent="0.25">
      <c r="A30" s="31" t="s">
        <v>48</v>
      </c>
      <c r="B30" s="25" t="s">
        <v>87</v>
      </c>
      <c r="C30" s="25" t="s">
        <v>88</v>
      </c>
      <c r="D30" s="5" t="s">
        <v>47</v>
      </c>
      <c r="E30" s="5" t="s">
        <v>49</v>
      </c>
      <c r="F30" s="5" t="s">
        <v>50</v>
      </c>
      <c r="G30" s="5" t="s">
        <v>51</v>
      </c>
      <c r="H30" s="10" t="s">
        <v>52</v>
      </c>
      <c r="I30" s="10" t="s">
        <v>53</v>
      </c>
      <c r="J30" s="10" t="s">
        <v>8</v>
      </c>
      <c r="K30" s="11" t="s">
        <v>15</v>
      </c>
      <c r="L30" s="12"/>
      <c r="M30" s="12"/>
      <c r="N30" s="12"/>
      <c r="O30" s="12"/>
      <c r="P30" s="12"/>
      <c r="Q30" s="12"/>
      <c r="R30" s="12"/>
    </row>
    <row r="31" spans="1:18" ht="18.75" customHeight="1" x14ac:dyDescent="0.25">
      <c r="A31" s="31"/>
      <c r="B31" s="25">
        <v>0</v>
      </c>
      <c r="C31" s="25">
        <v>0</v>
      </c>
      <c r="D31" s="6">
        <v>0.02</v>
      </c>
      <c r="E31" s="6">
        <v>0.01</v>
      </c>
      <c r="F31" s="6">
        <v>0.01</v>
      </c>
      <c r="G31" s="6">
        <v>0.01</v>
      </c>
      <c r="H31" s="13">
        <v>0.01</v>
      </c>
      <c r="I31" s="13">
        <v>0.05</v>
      </c>
      <c r="J31" s="14">
        <v>3000000</v>
      </c>
      <c r="K31" s="15">
        <f>D31+E31+F31+G31+H31+I31+B31+C31</f>
        <v>0.11000000000000001</v>
      </c>
      <c r="L31" s="4"/>
    </row>
    <row r="32" spans="1:18" ht="18.75" customHeight="1" x14ac:dyDescent="0.25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</row>
    <row r="33" spans="1:18" s="3" customFormat="1" ht="31.5" customHeight="1" x14ac:dyDescent="0.25">
      <c r="A33" s="31" t="s">
        <v>54</v>
      </c>
      <c r="B33" s="25" t="s">
        <v>87</v>
      </c>
      <c r="C33" s="25" t="s">
        <v>88</v>
      </c>
      <c r="D33" s="5" t="s">
        <v>55</v>
      </c>
      <c r="E33" s="5" t="s">
        <v>56</v>
      </c>
      <c r="F33" s="5" t="s">
        <v>9</v>
      </c>
      <c r="G33" s="5" t="s">
        <v>57</v>
      </c>
      <c r="H33" s="10" t="s">
        <v>58</v>
      </c>
      <c r="I33" s="10" t="s">
        <v>59</v>
      </c>
      <c r="J33" s="10" t="s">
        <v>18</v>
      </c>
      <c r="K33" s="10" t="s">
        <v>60</v>
      </c>
      <c r="L33" s="18" t="s">
        <v>8</v>
      </c>
      <c r="M33" s="11" t="s">
        <v>15</v>
      </c>
      <c r="N33" s="12"/>
      <c r="O33" s="12"/>
      <c r="P33" s="12"/>
      <c r="Q33" s="12"/>
      <c r="R33" s="12"/>
    </row>
    <row r="34" spans="1:18" ht="18.75" customHeight="1" x14ac:dyDescent="0.25">
      <c r="A34" s="31"/>
      <c r="B34" s="25">
        <v>7.4999999999999997E-2</v>
      </c>
      <c r="C34" s="25">
        <v>0</v>
      </c>
      <c r="D34" s="6"/>
      <c r="E34" s="7">
        <v>500000</v>
      </c>
      <c r="F34" s="7">
        <v>5000000</v>
      </c>
      <c r="G34" s="6"/>
      <c r="H34" s="13"/>
      <c r="I34" s="13"/>
      <c r="J34" s="13"/>
      <c r="K34" s="13"/>
      <c r="L34" s="14">
        <v>3000000</v>
      </c>
      <c r="M34" s="15">
        <f>D34+G34+H34+I34+J34+K34+B34+C34</f>
        <v>7.4999999999999997E-2</v>
      </c>
    </row>
    <row r="35" spans="1:18" ht="18.2" customHeight="1" x14ac:dyDescent="0.25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</row>
    <row r="36" spans="1:18" s="3" customFormat="1" ht="31.5" customHeight="1" x14ac:dyDescent="0.25">
      <c r="A36" s="31" t="s">
        <v>61</v>
      </c>
      <c r="B36" s="25" t="s">
        <v>87</v>
      </c>
      <c r="C36" s="25" t="s">
        <v>88</v>
      </c>
      <c r="D36" s="5" t="s">
        <v>62</v>
      </c>
      <c r="E36" s="5" t="s">
        <v>63</v>
      </c>
      <c r="F36" s="5" t="s">
        <v>64</v>
      </c>
      <c r="G36" s="5" t="s">
        <v>65</v>
      </c>
      <c r="H36" s="11" t="s">
        <v>15</v>
      </c>
      <c r="I36" s="23"/>
      <c r="J36" s="23"/>
      <c r="K36" s="23"/>
      <c r="L36" s="12"/>
      <c r="M36" s="12"/>
      <c r="N36" s="12"/>
      <c r="O36" s="12"/>
      <c r="P36" s="12"/>
      <c r="Q36" s="12"/>
      <c r="R36" s="12"/>
    </row>
    <row r="37" spans="1:18" ht="22.5" customHeight="1" x14ac:dyDescent="0.25">
      <c r="A37" s="31"/>
      <c r="B37" s="25">
        <v>0</v>
      </c>
      <c r="C37" s="25">
        <v>0</v>
      </c>
      <c r="D37" s="6">
        <v>0.04</v>
      </c>
      <c r="E37" s="6">
        <v>1.4999999999999999E-2</v>
      </c>
      <c r="F37" s="6">
        <v>0.02</v>
      </c>
      <c r="G37" s="7">
        <v>1000000</v>
      </c>
      <c r="H37" s="15">
        <f>D37+E37+F37+C37+B37</f>
        <v>7.4999999999999997E-2</v>
      </c>
      <c r="I37" s="4"/>
      <c r="J37" s="4"/>
      <c r="K37" s="4"/>
      <c r="L37" s="4"/>
    </row>
    <row r="39" spans="1:18" s="3" customFormat="1" ht="31.5" customHeight="1" x14ac:dyDescent="0.25">
      <c r="A39" s="31" t="s">
        <v>143</v>
      </c>
      <c r="B39" s="25" t="s">
        <v>87</v>
      </c>
      <c r="C39" s="25" t="s">
        <v>88</v>
      </c>
      <c r="D39" s="5" t="s">
        <v>144</v>
      </c>
      <c r="E39" s="5" t="s">
        <v>171</v>
      </c>
      <c r="F39" s="5"/>
      <c r="G39" s="5"/>
      <c r="H39" s="11" t="s">
        <v>15</v>
      </c>
      <c r="I39" s="23"/>
      <c r="J39" s="23"/>
      <c r="K39" s="23"/>
      <c r="L39" s="12"/>
      <c r="M39" s="12"/>
      <c r="N39" s="12"/>
      <c r="O39" s="12"/>
      <c r="P39" s="12"/>
      <c r="Q39" s="12"/>
      <c r="R39" s="12"/>
    </row>
    <row r="40" spans="1:18" ht="22.5" customHeight="1" x14ac:dyDescent="0.25">
      <c r="A40" s="31"/>
      <c r="B40" s="25">
        <v>0.09</v>
      </c>
      <c r="C40" s="25">
        <v>0</v>
      </c>
      <c r="D40" s="6">
        <v>0.03</v>
      </c>
      <c r="E40" s="7">
        <v>2000000</v>
      </c>
      <c r="F40" s="6"/>
      <c r="G40" s="7"/>
      <c r="H40" s="15">
        <f>D40+C40+B40</f>
        <v>0.12</v>
      </c>
      <c r="I40" s="4"/>
      <c r="J40" s="4"/>
      <c r="K40" s="4"/>
      <c r="L40" s="4"/>
    </row>
    <row r="42" spans="1:18" s="3" customFormat="1" ht="31.5" customHeight="1" x14ac:dyDescent="0.25">
      <c r="A42" s="30" t="s">
        <v>145</v>
      </c>
      <c r="B42" s="25" t="s">
        <v>87</v>
      </c>
      <c r="C42" s="25" t="s">
        <v>88</v>
      </c>
      <c r="D42" s="5" t="s">
        <v>62</v>
      </c>
      <c r="E42" s="5"/>
      <c r="F42" s="5"/>
      <c r="G42" s="5"/>
      <c r="H42" s="11" t="s">
        <v>15</v>
      </c>
      <c r="I42" s="23"/>
      <c r="J42" s="23"/>
      <c r="K42" s="23"/>
      <c r="L42" s="12"/>
      <c r="M42" s="12"/>
      <c r="N42" s="12"/>
      <c r="O42" s="12"/>
      <c r="P42" s="12"/>
      <c r="Q42" s="12"/>
      <c r="R42" s="12"/>
    </row>
    <row r="43" spans="1:18" ht="22.5" customHeight="1" x14ac:dyDescent="0.25">
      <c r="A43" s="30"/>
      <c r="B43" s="25">
        <v>0</v>
      </c>
      <c r="C43" s="25">
        <v>0</v>
      </c>
      <c r="D43" s="6">
        <v>7.0000000000000007E-2</v>
      </c>
      <c r="E43" s="6"/>
      <c r="F43" s="6"/>
      <c r="G43" s="7"/>
      <c r="H43" s="15">
        <f>D43+E43+F43+C43+B43</f>
        <v>7.0000000000000007E-2</v>
      </c>
      <c r="I43" s="4"/>
      <c r="J43" s="4"/>
      <c r="K43" s="4"/>
      <c r="L43" s="4"/>
    </row>
    <row r="45" spans="1:18" s="3" customFormat="1" ht="31.5" customHeight="1" x14ac:dyDescent="0.25">
      <c r="A45" s="30" t="s">
        <v>146</v>
      </c>
      <c r="B45" s="25" t="s">
        <v>87</v>
      </c>
      <c r="C45" s="25" t="s">
        <v>88</v>
      </c>
      <c r="D45" s="5" t="s">
        <v>62</v>
      </c>
      <c r="E45" s="5"/>
      <c r="F45" s="5"/>
      <c r="G45" s="5"/>
      <c r="H45" s="11" t="s">
        <v>15</v>
      </c>
      <c r="I45" s="23"/>
      <c r="J45" s="23"/>
      <c r="K45" s="23"/>
      <c r="L45" s="12"/>
      <c r="M45" s="12"/>
      <c r="N45" s="12"/>
      <c r="O45" s="12"/>
      <c r="P45" s="12"/>
      <c r="Q45" s="12"/>
      <c r="R45" s="12"/>
    </row>
    <row r="46" spans="1:18" ht="22.5" customHeight="1" x14ac:dyDescent="0.25">
      <c r="A46" s="30"/>
      <c r="B46" s="25">
        <v>0.05</v>
      </c>
      <c r="C46" s="25">
        <v>0</v>
      </c>
      <c r="D46" s="6"/>
      <c r="E46" s="6"/>
      <c r="F46" s="6"/>
      <c r="G46" s="7"/>
      <c r="H46" s="15">
        <f>D46+E46+F46+C46+B46</f>
        <v>0.05</v>
      </c>
      <c r="I46" s="4"/>
      <c r="J46" s="4"/>
      <c r="K46" s="4"/>
      <c r="L46" s="4"/>
    </row>
    <row r="48" spans="1:18" s="3" customFormat="1" ht="31.5" customHeight="1" x14ac:dyDescent="0.25">
      <c r="A48" s="30" t="s">
        <v>147</v>
      </c>
      <c r="B48" s="25" t="s">
        <v>87</v>
      </c>
      <c r="C48" s="25" t="s">
        <v>88</v>
      </c>
      <c r="D48" s="5" t="s">
        <v>62</v>
      </c>
      <c r="E48" s="5" t="s">
        <v>148</v>
      </c>
      <c r="F48" s="5" t="s">
        <v>149</v>
      </c>
      <c r="G48" s="5" t="s">
        <v>150</v>
      </c>
      <c r="H48" s="11" t="s">
        <v>15</v>
      </c>
      <c r="I48" s="23"/>
      <c r="J48" s="23"/>
      <c r="K48" s="23"/>
      <c r="L48" s="12"/>
      <c r="M48" s="12"/>
      <c r="N48" s="12"/>
      <c r="O48" s="12"/>
      <c r="P48" s="12"/>
      <c r="Q48" s="12"/>
      <c r="R48" s="12"/>
    </row>
    <row r="49" spans="1:21" ht="22.5" customHeight="1" x14ac:dyDescent="0.25">
      <c r="A49" s="30"/>
      <c r="B49" s="25">
        <v>0</v>
      </c>
      <c r="C49" s="25">
        <v>0</v>
      </c>
      <c r="D49" s="6">
        <v>0.01</v>
      </c>
      <c r="E49" s="6">
        <v>5.0000000000000001E-3</v>
      </c>
      <c r="F49" s="6">
        <v>5.0000000000000001E-3</v>
      </c>
      <c r="G49" s="7">
        <v>2000000</v>
      </c>
      <c r="H49" s="15">
        <f>D49+E49+F49+C49+B49</f>
        <v>0.02</v>
      </c>
      <c r="I49" s="4"/>
      <c r="J49" s="4"/>
      <c r="K49" s="4"/>
      <c r="L49" s="4"/>
    </row>
    <row r="51" spans="1:21" s="3" customFormat="1" ht="31.5" customHeight="1" x14ac:dyDescent="0.25">
      <c r="A51" s="30" t="s">
        <v>152</v>
      </c>
      <c r="B51" s="25" t="s">
        <v>87</v>
      </c>
      <c r="C51" s="25" t="s">
        <v>88</v>
      </c>
      <c r="D51" s="5" t="s">
        <v>62</v>
      </c>
      <c r="E51" s="5"/>
      <c r="F51" s="5"/>
      <c r="G51" s="5"/>
      <c r="H51" s="11" t="s">
        <v>15</v>
      </c>
      <c r="I51" s="23"/>
      <c r="J51" s="23"/>
      <c r="K51" s="23"/>
      <c r="L51" s="12"/>
      <c r="M51" s="12"/>
      <c r="N51" s="12"/>
      <c r="O51" s="12"/>
      <c r="P51" s="12"/>
      <c r="Q51" s="12"/>
      <c r="R51" s="12"/>
    </row>
    <row r="52" spans="1:21" ht="22.5" customHeight="1" x14ac:dyDescent="0.25">
      <c r="A52" s="30"/>
      <c r="B52" s="25">
        <v>0.1</v>
      </c>
      <c r="C52" s="25">
        <v>0</v>
      </c>
      <c r="D52" s="6">
        <v>0</v>
      </c>
      <c r="E52" s="6"/>
      <c r="F52" s="6"/>
      <c r="G52" s="7"/>
      <c r="H52" s="15">
        <f>D52+E52+F52+C52+B52</f>
        <v>0.1</v>
      </c>
      <c r="I52" s="4"/>
      <c r="J52" s="4"/>
      <c r="K52" s="4"/>
      <c r="L52" s="4"/>
    </row>
    <row r="54" spans="1:21" s="3" customFormat="1" ht="31.5" customHeight="1" x14ac:dyDescent="0.25">
      <c r="A54" s="30" t="s">
        <v>153</v>
      </c>
      <c r="B54" s="25" t="s">
        <v>87</v>
      </c>
      <c r="C54" s="25" t="s">
        <v>88</v>
      </c>
      <c r="D54" s="5" t="s">
        <v>62</v>
      </c>
      <c r="E54" s="5" t="s">
        <v>53</v>
      </c>
      <c r="F54" s="5" t="s">
        <v>154</v>
      </c>
      <c r="G54" s="5"/>
      <c r="H54" s="11" t="s">
        <v>15</v>
      </c>
      <c r="I54" s="23"/>
      <c r="J54" s="23"/>
      <c r="K54" s="23"/>
      <c r="L54" s="12"/>
      <c r="M54" s="12"/>
      <c r="N54" s="12"/>
      <c r="O54" s="12"/>
      <c r="P54" s="12"/>
      <c r="Q54" s="12"/>
      <c r="R54" s="12"/>
    </row>
    <row r="55" spans="1:21" ht="22.5" customHeight="1" x14ac:dyDescent="0.25">
      <c r="A55" s="30"/>
      <c r="B55" s="25">
        <v>7.0000000000000007E-2</v>
      </c>
      <c r="C55" s="25">
        <v>0</v>
      </c>
      <c r="D55" s="6">
        <v>0</v>
      </c>
      <c r="E55" s="6">
        <v>0.02</v>
      </c>
      <c r="F55" s="6">
        <v>0.02</v>
      </c>
      <c r="G55" s="7"/>
      <c r="H55" s="15">
        <f>D55+E55+F55+C55+B55</f>
        <v>0.11000000000000001</v>
      </c>
      <c r="I55" s="4"/>
      <c r="J55" s="4"/>
      <c r="K55" s="4"/>
      <c r="L55" s="4"/>
    </row>
    <row r="57" spans="1:21" s="3" customFormat="1" ht="31.5" customHeight="1" x14ac:dyDescent="0.25">
      <c r="A57" s="30" t="s">
        <v>155</v>
      </c>
      <c r="B57" s="25" t="s">
        <v>87</v>
      </c>
      <c r="C57" s="25" t="s">
        <v>88</v>
      </c>
      <c r="D57" s="5" t="s">
        <v>62</v>
      </c>
      <c r="E57" s="5"/>
      <c r="F57" s="5"/>
      <c r="G57" s="5"/>
      <c r="H57" s="11" t="s">
        <v>15</v>
      </c>
      <c r="I57" s="23"/>
      <c r="J57" s="23"/>
      <c r="K57" s="23"/>
      <c r="L57" s="12"/>
      <c r="M57" s="12"/>
      <c r="N57" s="12"/>
      <c r="O57" s="12"/>
      <c r="P57" s="12"/>
      <c r="Q57" s="12"/>
      <c r="R57" s="12"/>
    </row>
    <row r="58" spans="1:21" ht="22.5" customHeight="1" x14ac:dyDescent="0.25">
      <c r="A58" s="30"/>
      <c r="B58" s="25">
        <v>0.05</v>
      </c>
      <c r="C58" s="25">
        <v>0</v>
      </c>
      <c r="D58" s="6"/>
      <c r="E58" s="6"/>
      <c r="F58" s="6"/>
      <c r="G58" s="7"/>
      <c r="H58" s="15">
        <f>D58+E58+F58+C58+B58</f>
        <v>0.05</v>
      </c>
      <c r="I58" s="4"/>
      <c r="J58" s="4"/>
      <c r="K58" s="4"/>
      <c r="L58" s="4"/>
    </row>
    <row r="60" spans="1:21" s="3" customFormat="1" ht="31.5" customHeight="1" x14ac:dyDescent="0.25">
      <c r="A60" s="30" t="s">
        <v>156</v>
      </c>
      <c r="B60" s="25" t="s">
        <v>87</v>
      </c>
      <c r="C60" s="25" t="s">
        <v>88</v>
      </c>
      <c r="D60" s="5" t="s">
        <v>62</v>
      </c>
      <c r="E60" s="5"/>
      <c r="F60" s="5"/>
      <c r="G60" s="5"/>
      <c r="H60" s="11" t="s">
        <v>15</v>
      </c>
      <c r="I60" s="23"/>
      <c r="J60" s="23"/>
      <c r="K60" s="23"/>
      <c r="L60" s="12"/>
      <c r="M60" s="12"/>
      <c r="N60" s="12"/>
      <c r="O60" s="12"/>
      <c r="P60" s="12"/>
      <c r="Q60" s="12"/>
      <c r="R60" s="12"/>
    </row>
    <row r="61" spans="1:21" ht="22.5" customHeight="1" x14ac:dyDescent="0.25">
      <c r="A61" s="30"/>
      <c r="B61" s="25">
        <v>7.0000000000000007E-2</v>
      </c>
      <c r="C61" s="25">
        <v>0</v>
      </c>
      <c r="D61" s="6"/>
      <c r="E61" s="6"/>
      <c r="F61" s="6"/>
      <c r="G61" s="7"/>
      <c r="H61" s="15">
        <f>D61+E61+F61+C61+B61</f>
        <v>7.0000000000000007E-2</v>
      </c>
      <c r="I61" s="4"/>
      <c r="J61" s="4"/>
      <c r="K61" s="4"/>
      <c r="L61" s="4"/>
    </row>
    <row r="63" spans="1:21" s="3" customFormat="1" ht="31.5" customHeight="1" x14ac:dyDescent="0.25">
      <c r="A63" s="30" t="s">
        <v>119</v>
      </c>
      <c r="B63" s="25" t="s">
        <v>87</v>
      </c>
      <c r="C63" s="25" t="s">
        <v>88</v>
      </c>
      <c r="D63" s="5" t="s">
        <v>157</v>
      </c>
      <c r="E63" s="5" t="s">
        <v>18</v>
      </c>
      <c r="F63" s="5" t="s">
        <v>158</v>
      </c>
      <c r="G63" s="5" t="s">
        <v>159</v>
      </c>
      <c r="H63" s="5" t="s">
        <v>9</v>
      </c>
      <c r="I63" s="5" t="s">
        <v>160</v>
      </c>
      <c r="J63" s="5"/>
      <c r="K63" s="11" t="s">
        <v>15</v>
      </c>
      <c r="L63" s="23"/>
      <c r="M63" s="23"/>
      <c r="N63" s="23"/>
      <c r="O63" s="12"/>
      <c r="P63" s="12"/>
      <c r="Q63" s="12"/>
      <c r="R63" s="12"/>
      <c r="S63" s="12"/>
      <c r="T63" s="12"/>
      <c r="U63" s="12"/>
    </row>
    <row r="64" spans="1:21" ht="22.5" customHeight="1" x14ac:dyDescent="0.25">
      <c r="A64" s="30"/>
      <c r="B64" s="25">
        <v>0.05</v>
      </c>
      <c r="C64" s="25">
        <v>0</v>
      </c>
      <c r="D64" s="6">
        <v>0.01</v>
      </c>
      <c r="E64" s="6">
        <v>0.01</v>
      </c>
      <c r="F64" s="6">
        <v>0.01</v>
      </c>
      <c r="G64" s="6">
        <v>0.01</v>
      </c>
      <c r="H64" s="7">
        <v>1000000</v>
      </c>
      <c r="I64" s="7">
        <v>500000</v>
      </c>
      <c r="J64" s="7"/>
      <c r="K64" s="15">
        <f>D64+E64+F64+C64+B64+G64</f>
        <v>0.09</v>
      </c>
      <c r="L64" s="4"/>
      <c r="M64" s="4"/>
      <c r="N64" s="4"/>
      <c r="O64" s="4"/>
      <c r="S64" s="16"/>
      <c r="T64" s="16"/>
      <c r="U64" s="16"/>
    </row>
    <row r="66" spans="1:21" s="3" customFormat="1" ht="31.5" customHeight="1" x14ac:dyDescent="0.25">
      <c r="A66" s="30" t="s">
        <v>120</v>
      </c>
      <c r="B66" s="25" t="s">
        <v>87</v>
      </c>
      <c r="C66" s="25" t="s">
        <v>88</v>
      </c>
      <c r="D66" s="5" t="s">
        <v>157</v>
      </c>
      <c r="E66" s="5" t="s">
        <v>18</v>
      </c>
      <c r="F66" s="5" t="s">
        <v>161</v>
      </c>
      <c r="G66" s="5" t="s">
        <v>162</v>
      </c>
      <c r="H66" s="5" t="s">
        <v>163</v>
      </c>
      <c r="I66" s="5" t="s">
        <v>164</v>
      </c>
      <c r="J66" s="5" t="s">
        <v>165</v>
      </c>
      <c r="K66" s="11" t="s">
        <v>15</v>
      </c>
      <c r="L66" s="23"/>
      <c r="M66" s="23"/>
      <c r="N66" s="23"/>
      <c r="O66" s="12"/>
      <c r="P66" s="12"/>
      <c r="Q66" s="12"/>
      <c r="R66" s="12"/>
      <c r="S66" s="12"/>
      <c r="T66" s="12"/>
      <c r="U66" s="12"/>
    </row>
    <row r="67" spans="1:21" ht="22.5" customHeight="1" x14ac:dyDescent="0.25">
      <c r="A67" s="30"/>
      <c r="B67" s="25">
        <v>0.05</v>
      </c>
      <c r="C67" s="25">
        <v>0</v>
      </c>
      <c r="D67" s="6">
        <v>0.01</v>
      </c>
      <c r="E67" s="6">
        <v>5.0000000000000001E-3</v>
      </c>
      <c r="F67" s="6">
        <v>0.01</v>
      </c>
      <c r="G67" s="6">
        <v>0.01</v>
      </c>
      <c r="H67" s="7">
        <v>2000000</v>
      </c>
      <c r="I67" s="7">
        <v>500000</v>
      </c>
      <c r="J67" s="7">
        <v>2000000</v>
      </c>
      <c r="K67" s="15">
        <f>D67+E67+F67+C67+B67+G67</f>
        <v>8.5000000000000006E-2</v>
      </c>
      <c r="L67" s="4"/>
      <c r="M67" s="4"/>
      <c r="N67" s="4"/>
      <c r="O67" s="4"/>
      <c r="S67" s="16"/>
      <c r="T67" s="16"/>
      <c r="U67" s="16"/>
    </row>
    <row r="69" spans="1:21" s="3" customFormat="1" ht="31.5" customHeight="1" x14ac:dyDescent="0.25">
      <c r="A69" s="30" t="s">
        <v>124</v>
      </c>
      <c r="B69" s="25" t="s">
        <v>87</v>
      </c>
      <c r="C69" s="25" t="s">
        <v>88</v>
      </c>
      <c r="D69" s="5" t="s">
        <v>62</v>
      </c>
      <c r="E69" s="5"/>
      <c r="F69" s="5"/>
      <c r="G69" s="5"/>
      <c r="H69" s="11" t="s">
        <v>15</v>
      </c>
      <c r="I69" s="23"/>
      <c r="J69" s="23"/>
      <c r="K69" s="23"/>
      <c r="L69" s="12"/>
      <c r="M69" s="12"/>
      <c r="N69" s="12"/>
      <c r="O69" s="12"/>
      <c r="P69" s="12"/>
      <c r="Q69" s="12"/>
      <c r="R69" s="12"/>
    </row>
    <row r="70" spans="1:21" ht="22.5" customHeight="1" x14ac:dyDescent="0.25">
      <c r="A70" s="30"/>
      <c r="B70" s="25">
        <v>0.06</v>
      </c>
      <c r="C70" s="25">
        <v>0</v>
      </c>
      <c r="D70" s="6"/>
      <c r="E70" s="6"/>
      <c r="F70" s="6"/>
      <c r="G70" s="7"/>
      <c r="H70" s="15">
        <f>D70+E70+F70+C70+B70</f>
        <v>0.06</v>
      </c>
      <c r="I70" s="4"/>
      <c r="J70" s="4"/>
      <c r="K70" s="4"/>
      <c r="L70" s="4"/>
    </row>
    <row r="72" spans="1:21" s="3" customFormat="1" ht="31.5" customHeight="1" x14ac:dyDescent="0.25">
      <c r="A72" s="30" t="s">
        <v>125</v>
      </c>
      <c r="B72" s="25" t="s">
        <v>87</v>
      </c>
      <c r="C72" s="25" t="s">
        <v>88</v>
      </c>
      <c r="D72" s="5" t="s">
        <v>62</v>
      </c>
      <c r="E72" s="5" t="s">
        <v>166</v>
      </c>
      <c r="F72" s="5" t="s">
        <v>18</v>
      </c>
      <c r="G72" s="5"/>
      <c r="H72" s="11" t="s">
        <v>15</v>
      </c>
      <c r="I72" s="23"/>
      <c r="J72" s="23"/>
      <c r="K72" s="23"/>
      <c r="L72" s="12"/>
      <c r="M72" s="12"/>
      <c r="N72" s="12"/>
      <c r="O72" s="12"/>
      <c r="P72" s="12"/>
      <c r="Q72" s="12"/>
      <c r="R72" s="12"/>
    </row>
    <row r="73" spans="1:21" ht="22.5" customHeight="1" x14ac:dyDescent="0.25">
      <c r="A73" s="30"/>
      <c r="B73" s="25">
        <v>0.04</v>
      </c>
      <c r="C73" s="25">
        <v>0</v>
      </c>
      <c r="D73" s="6">
        <v>0.01</v>
      </c>
      <c r="E73" s="6">
        <v>0.01</v>
      </c>
      <c r="F73" s="6">
        <v>0.01</v>
      </c>
      <c r="G73" s="7"/>
      <c r="H73" s="15">
        <f>D73+E73+F73+C73+B73</f>
        <v>7.0000000000000007E-2</v>
      </c>
      <c r="I73" s="4"/>
      <c r="J73" s="4"/>
      <c r="K73" s="4"/>
      <c r="L73" s="4"/>
    </row>
    <row r="75" spans="1:21" s="3" customFormat="1" ht="31.5" customHeight="1" x14ac:dyDescent="0.25">
      <c r="A75" s="30" t="s">
        <v>167</v>
      </c>
      <c r="B75" s="25" t="s">
        <v>87</v>
      </c>
      <c r="C75" s="25" t="s">
        <v>88</v>
      </c>
      <c r="D75" s="5" t="s">
        <v>62</v>
      </c>
      <c r="E75" s="5" t="s">
        <v>68</v>
      </c>
      <c r="F75" s="5" t="s">
        <v>18</v>
      </c>
      <c r="G75" s="5" t="s">
        <v>168</v>
      </c>
      <c r="H75" s="11" t="s">
        <v>15</v>
      </c>
      <c r="I75" s="23"/>
      <c r="J75" s="23"/>
      <c r="K75" s="23"/>
      <c r="L75" s="12"/>
      <c r="M75" s="12"/>
      <c r="N75" s="12"/>
      <c r="O75" s="12"/>
      <c r="P75" s="12"/>
      <c r="Q75" s="12"/>
      <c r="R75" s="12"/>
    </row>
    <row r="76" spans="1:21" ht="22.5" customHeight="1" x14ac:dyDescent="0.25">
      <c r="A76" s="30"/>
      <c r="B76" s="25">
        <v>0.05</v>
      </c>
      <c r="C76" s="25">
        <v>0</v>
      </c>
      <c r="D76" s="6"/>
      <c r="E76" s="6">
        <v>5.0000000000000001E-3</v>
      </c>
      <c r="F76" s="6"/>
      <c r="G76" s="7">
        <v>300000</v>
      </c>
      <c r="H76" s="15">
        <f>D76+E76+F76+C76+B76</f>
        <v>5.5E-2</v>
      </c>
      <c r="I76" s="4"/>
      <c r="J76" s="4"/>
      <c r="K76" s="4"/>
      <c r="L76" s="4"/>
    </row>
    <row r="78" spans="1:21" s="3" customFormat="1" ht="31.5" customHeight="1" x14ac:dyDescent="0.25">
      <c r="A78" s="30" t="s">
        <v>169</v>
      </c>
      <c r="B78" s="25" t="s">
        <v>87</v>
      </c>
      <c r="C78" s="25" t="s">
        <v>88</v>
      </c>
      <c r="D78" s="5" t="s">
        <v>62</v>
      </c>
      <c r="E78" s="5" t="s">
        <v>166</v>
      </c>
      <c r="F78" s="5" t="s">
        <v>18</v>
      </c>
      <c r="G78" s="5" t="s">
        <v>168</v>
      </c>
      <c r="H78" s="11" t="s">
        <v>15</v>
      </c>
      <c r="I78" s="23"/>
      <c r="J78" s="23"/>
      <c r="K78" s="23"/>
      <c r="L78" s="12"/>
      <c r="M78" s="12"/>
      <c r="N78" s="12"/>
      <c r="O78" s="12"/>
      <c r="P78" s="12"/>
      <c r="Q78" s="12"/>
      <c r="R78" s="12"/>
    </row>
    <row r="79" spans="1:21" ht="22.5" customHeight="1" x14ac:dyDescent="0.25">
      <c r="A79" s="30"/>
      <c r="B79" s="25">
        <v>0.04</v>
      </c>
      <c r="C79" s="25">
        <v>0</v>
      </c>
      <c r="D79" s="6">
        <v>0.01</v>
      </c>
      <c r="E79" s="6">
        <v>0.01</v>
      </c>
      <c r="F79" s="6">
        <v>0.01</v>
      </c>
      <c r="G79" s="7"/>
      <c r="H79" s="15">
        <f>D79+E79+F79+C79+B79</f>
        <v>7.0000000000000007E-2</v>
      </c>
      <c r="I79" s="4"/>
      <c r="J79" s="4"/>
      <c r="K79" s="4"/>
      <c r="L79" s="4"/>
    </row>
    <row r="81" spans="1:18" s="3" customFormat="1" ht="31.5" customHeight="1" x14ac:dyDescent="0.25">
      <c r="A81" s="30" t="s">
        <v>170</v>
      </c>
      <c r="B81" s="25" t="s">
        <v>87</v>
      </c>
      <c r="C81" s="25" t="s">
        <v>88</v>
      </c>
      <c r="D81" s="5" t="s">
        <v>62</v>
      </c>
      <c r="E81" s="5" t="s">
        <v>166</v>
      </c>
      <c r="F81" s="5" t="s">
        <v>18</v>
      </c>
      <c r="G81" s="5" t="s">
        <v>168</v>
      </c>
      <c r="H81" s="11" t="s">
        <v>15</v>
      </c>
      <c r="I81" s="23"/>
      <c r="J81" s="23"/>
      <c r="K81" s="23"/>
      <c r="L81" s="12"/>
      <c r="M81" s="12"/>
      <c r="N81" s="12"/>
      <c r="O81" s="12"/>
      <c r="P81" s="12"/>
      <c r="Q81" s="12"/>
      <c r="R81" s="12"/>
    </row>
    <row r="82" spans="1:18" ht="22.5" customHeight="1" x14ac:dyDescent="0.25">
      <c r="A82" s="30"/>
      <c r="B82" s="25">
        <v>0.02</v>
      </c>
      <c r="C82" s="25">
        <v>0</v>
      </c>
      <c r="D82" s="6">
        <v>0</v>
      </c>
      <c r="E82" s="6">
        <v>0</v>
      </c>
      <c r="F82" s="6">
        <v>0</v>
      </c>
      <c r="G82" s="7"/>
      <c r="H82" s="15">
        <f>D82+E82+F82+C82+B82</f>
        <v>0.02</v>
      </c>
      <c r="I82" s="4"/>
      <c r="J82" s="4"/>
      <c r="K82" s="4"/>
      <c r="L82" s="4"/>
    </row>
  </sheetData>
  <mergeCells count="38">
    <mergeCell ref="A69:A70"/>
    <mergeCell ref="A72:A73"/>
    <mergeCell ref="A75:A76"/>
    <mergeCell ref="A78:A79"/>
    <mergeCell ref="A81:A82"/>
    <mergeCell ref="A26:M26"/>
    <mergeCell ref="A23:N23"/>
    <mergeCell ref="A20:N20"/>
    <mergeCell ref="A16:K16"/>
    <mergeCell ref="A13:K13"/>
    <mergeCell ref="A21:A22"/>
    <mergeCell ref="A24:A25"/>
    <mergeCell ref="A18:A19"/>
    <mergeCell ref="A27:A28"/>
    <mergeCell ref="A30:A31"/>
    <mergeCell ref="A33:A34"/>
    <mergeCell ref="A36:A37"/>
    <mergeCell ref="A35:M35"/>
    <mergeCell ref="A32:K32"/>
    <mergeCell ref="A29:K29"/>
    <mergeCell ref="A2:A3"/>
    <mergeCell ref="A5:A6"/>
    <mergeCell ref="A8:A9"/>
    <mergeCell ref="A11:A12"/>
    <mergeCell ref="A14:A15"/>
    <mergeCell ref="A4:R4"/>
    <mergeCell ref="A10:R10"/>
    <mergeCell ref="A7:R7"/>
    <mergeCell ref="A39:A40"/>
    <mergeCell ref="A42:A43"/>
    <mergeCell ref="A45:A46"/>
    <mergeCell ref="A48:A49"/>
    <mergeCell ref="A51:A52"/>
    <mergeCell ref="A54:A55"/>
    <mergeCell ref="A57:A58"/>
    <mergeCell ref="A60:A61"/>
    <mergeCell ref="A63:A64"/>
    <mergeCell ref="A66:A67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topLeftCell="A28" workbookViewId="0">
      <selection activeCell="B43" sqref="B43"/>
    </sheetView>
  </sheetViews>
  <sheetFormatPr defaultRowHeight="15" x14ac:dyDescent="0.25"/>
  <cols>
    <col min="2" max="2" width="31.7109375" bestFit="1" customWidth="1"/>
  </cols>
  <sheetData>
    <row r="1" spans="1:3" ht="15.75" x14ac:dyDescent="0.25">
      <c r="A1" s="9" t="s">
        <v>89</v>
      </c>
      <c r="B1" s="27" t="s">
        <v>90</v>
      </c>
    </row>
    <row r="2" spans="1:3" x14ac:dyDescent="0.25">
      <c r="A2" s="28">
        <v>1</v>
      </c>
      <c r="B2" s="28" t="s">
        <v>91</v>
      </c>
      <c r="C2" t="s">
        <v>142</v>
      </c>
    </row>
    <row r="3" spans="1:3" x14ac:dyDescent="0.25">
      <c r="A3" s="28">
        <v>2</v>
      </c>
      <c r="B3" s="28" t="s">
        <v>92</v>
      </c>
      <c r="C3" t="s">
        <v>142</v>
      </c>
    </row>
    <row r="4" spans="1:3" x14ac:dyDescent="0.25">
      <c r="A4" s="28">
        <v>3</v>
      </c>
      <c r="B4" s="28" t="s">
        <v>93</v>
      </c>
      <c r="C4" t="s">
        <v>142</v>
      </c>
    </row>
    <row r="5" spans="1:3" x14ac:dyDescent="0.25">
      <c r="A5" s="28">
        <v>4</v>
      </c>
      <c r="B5" s="28" t="s">
        <v>94</v>
      </c>
      <c r="C5" t="s">
        <v>142</v>
      </c>
    </row>
    <row r="6" spans="1:3" x14ac:dyDescent="0.25">
      <c r="A6" s="28">
        <v>5</v>
      </c>
      <c r="B6" s="28" t="s">
        <v>0</v>
      </c>
      <c r="C6" t="s">
        <v>142</v>
      </c>
    </row>
    <row r="7" spans="1:3" x14ac:dyDescent="0.25">
      <c r="A7" s="28">
        <v>6</v>
      </c>
      <c r="B7" s="28" t="s">
        <v>1</v>
      </c>
      <c r="C7" t="s">
        <v>142</v>
      </c>
    </row>
    <row r="8" spans="1:3" x14ac:dyDescent="0.25">
      <c r="A8" s="28">
        <v>7</v>
      </c>
      <c r="B8" s="28" t="s">
        <v>61</v>
      </c>
      <c r="C8" t="s">
        <v>142</v>
      </c>
    </row>
    <row r="9" spans="1:3" x14ac:dyDescent="0.25">
      <c r="A9" s="28">
        <v>8</v>
      </c>
      <c r="B9" s="28" t="s">
        <v>95</v>
      </c>
      <c r="C9" t="s">
        <v>142</v>
      </c>
    </row>
    <row r="10" spans="1:3" x14ac:dyDescent="0.25">
      <c r="A10" s="28">
        <v>9</v>
      </c>
      <c r="B10" s="28" t="s">
        <v>4</v>
      </c>
      <c r="C10" t="s">
        <v>142</v>
      </c>
    </row>
    <row r="11" spans="1:3" x14ac:dyDescent="0.25">
      <c r="A11" s="28">
        <v>10</v>
      </c>
      <c r="B11" s="28" t="s">
        <v>48</v>
      </c>
      <c r="C11" t="s">
        <v>142</v>
      </c>
    </row>
    <row r="12" spans="1:3" x14ac:dyDescent="0.25">
      <c r="A12" s="28">
        <v>11</v>
      </c>
      <c r="B12" s="28" t="s">
        <v>96</v>
      </c>
      <c r="C12" t="s">
        <v>142</v>
      </c>
    </row>
    <row r="13" spans="1:3" x14ac:dyDescent="0.25">
      <c r="A13" s="28">
        <v>12</v>
      </c>
      <c r="B13" s="28" t="s">
        <v>97</v>
      </c>
      <c r="C13" t="s">
        <v>142</v>
      </c>
    </row>
    <row r="14" spans="1:3" x14ac:dyDescent="0.25">
      <c r="A14" s="28">
        <v>13</v>
      </c>
      <c r="B14" s="28" t="s">
        <v>98</v>
      </c>
      <c r="C14" t="s">
        <v>142</v>
      </c>
    </row>
    <row r="15" spans="1:3" x14ac:dyDescent="0.25">
      <c r="A15" s="28">
        <v>14</v>
      </c>
      <c r="B15" s="28" t="s">
        <v>99</v>
      </c>
      <c r="C15" t="s">
        <v>142</v>
      </c>
    </row>
    <row r="16" spans="1:3" x14ac:dyDescent="0.25">
      <c r="A16" s="28">
        <v>15</v>
      </c>
      <c r="B16" s="28" t="s">
        <v>100</v>
      </c>
      <c r="C16" t="s">
        <v>142</v>
      </c>
    </row>
    <row r="17" spans="1:3" x14ac:dyDescent="0.25">
      <c r="A17" s="28">
        <v>16</v>
      </c>
      <c r="B17" s="28" t="s">
        <v>101</v>
      </c>
      <c r="C17" t="s">
        <v>141</v>
      </c>
    </row>
    <row r="18" spans="1:3" x14ac:dyDescent="0.25">
      <c r="A18" s="28">
        <v>17</v>
      </c>
      <c r="B18" s="28" t="s">
        <v>102</v>
      </c>
      <c r="C18" t="s">
        <v>141</v>
      </c>
    </row>
    <row r="19" spans="1:3" x14ac:dyDescent="0.25">
      <c r="A19" s="28">
        <v>18</v>
      </c>
      <c r="B19" s="28" t="s">
        <v>103</v>
      </c>
      <c r="C19" t="s">
        <v>151</v>
      </c>
    </row>
    <row r="20" spans="1:3" x14ac:dyDescent="0.25">
      <c r="A20" s="28">
        <v>19</v>
      </c>
      <c r="B20" s="28" t="s">
        <v>104</v>
      </c>
      <c r="C20" t="s">
        <v>142</v>
      </c>
    </row>
    <row r="21" spans="1:3" x14ac:dyDescent="0.25">
      <c r="A21" s="28">
        <v>20</v>
      </c>
      <c r="B21" s="28" t="s">
        <v>105</v>
      </c>
      <c r="C21" t="s">
        <v>141</v>
      </c>
    </row>
    <row r="22" spans="1:3" x14ac:dyDescent="0.25">
      <c r="A22" s="28">
        <v>21</v>
      </c>
      <c r="B22" s="28" t="s">
        <v>106</v>
      </c>
      <c r="C22" t="s">
        <v>151</v>
      </c>
    </row>
    <row r="23" spans="1:3" x14ac:dyDescent="0.25">
      <c r="A23" s="28">
        <v>22</v>
      </c>
      <c r="B23" s="28" t="s">
        <v>107</v>
      </c>
      <c r="C23" t="s">
        <v>151</v>
      </c>
    </row>
    <row r="24" spans="1:3" x14ac:dyDescent="0.25">
      <c r="A24" s="28">
        <v>23</v>
      </c>
      <c r="B24" s="28" t="s">
        <v>108</v>
      </c>
      <c r="C24" t="s">
        <v>142</v>
      </c>
    </row>
    <row r="25" spans="1:3" x14ac:dyDescent="0.25">
      <c r="A25" s="28">
        <v>24</v>
      </c>
      <c r="B25" s="28" t="s">
        <v>109</v>
      </c>
      <c r="C25" t="s">
        <v>142</v>
      </c>
    </row>
    <row r="26" spans="1:3" x14ac:dyDescent="0.25">
      <c r="A26" s="28">
        <v>25</v>
      </c>
      <c r="B26" s="28" t="s">
        <v>110</v>
      </c>
      <c r="C26" t="s">
        <v>141</v>
      </c>
    </row>
    <row r="27" spans="1:3" x14ac:dyDescent="0.25">
      <c r="A27" s="28">
        <v>26</v>
      </c>
      <c r="B27" s="28" t="s">
        <v>111</v>
      </c>
      <c r="C27" t="s">
        <v>141</v>
      </c>
    </row>
    <row r="28" spans="1:3" x14ac:dyDescent="0.25">
      <c r="A28" s="28">
        <v>27</v>
      </c>
      <c r="B28" s="28" t="s">
        <v>112</v>
      </c>
      <c r="C28" t="s">
        <v>142</v>
      </c>
    </row>
    <row r="29" spans="1:3" x14ac:dyDescent="0.25">
      <c r="A29" s="28">
        <v>28</v>
      </c>
      <c r="B29" s="28" t="s">
        <v>113</v>
      </c>
    </row>
    <row r="30" spans="1:3" x14ac:dyDescent="0.25">
      <c r="A30" s="28">
        <v>29</v>
      </c>
      <c r="B30" s="28" t="s">
        <v>114</v>
      </c>
      <c r="C30" t="s">
        <v>141</v>
      </c>
    </row>
    <row r="31" spans="1:3" x14ac:dyDescent="0.25">
      <c r="A31" s="28">
        <v>30</v>
      </c>
      <c r="B31" s="28" t="s">
        <v>115</v>
      </c>
      <c r="C31" t="s">
        <v>141</v>
      </c>
    </row>
    <row r="32" spans="1:3" x14ac:dyDescent="0.25">
      <c r="A32" s="28">
        <v>31</v>
      </c>
      <c r="B32" s="28" t="s">
        <v>116</v>
      </c>
    </row>
    <row r="33" spans="1:3" x14ac:dyDescent="0.25">
      <c r="A33" s="28">
        <v>32</v>
      </c>
      <c r="B33" s="28" t="s">
        <v>117</v>
      </c>
      <c r="C33" t="s">
        <v>141</v>
      </c>
    </row>
    <row r="34" spans="1:3" x14ac:dyDescent="0.25">
      <c r="A34" s="28">
        <v>33</v>
      </c>
      <c r="B34" s="28" t="s">
        <v>118</v>
      </c>
      <c r="C34" t="s">
        <v>141</v>
      </c>
    </row>
    <row r="35" spans="1:3" x14ac:dyDescent="0.25">
      <c r="A35" s="28">
        <v>34</v>
      </c>
      <c r="B35" s="28" t="s">
        <v>119</v>
      </c>
      <c r="C35" t="s">
        <v>141</v>
      </c>
    </row>
    <row r="36" spans="1:3" x14ac:dyDescent="0.25">
      <c r="A36" s="28">
        <v>35</v>
      </c>
      <c r="B36" s="28" t="s">
        <v>120</v>
      </c>
      <c r="C36" t="s">
        <v>142</v>
      </c>
    </row>
    <row r="37" spans="1:3" x14ac:dyDescent="0.25">
      <c r="A37" s="28">
        <v>36</v>
      </c>
      <c r="B37" s="28" t="s">
        <v>121</v>
      </c>
    </row>
    <row r="38" spans="1:3" x14ac:dyDescent="0.25">
      <c r="A38" s="28">
        <v>37</v>
      </c>
      <c r="B38" s="28" t="s">
        <v>42</v>
      </c>
      <c r="C38" t="s">
        <v>142</v>
      </c>
    </row>
    <row r="39" spans="1:3" x14ac:dyDescent="0.25">
      <c r="A39" s="28">
        <v>38</v>
      </c>
      <c r="B39" s="28" t="s">
        <v>122</v>
      </c>
    </row>
    <row r="40" spans="1:3" x14ac:dyDescent="0.25">
      <c r="A40" s="28">
        <v>39</v>
      </c>
      <c r="B40" s="28" t="s">
        <v>123</v>
      </c>
      <c r="C40" t="s">
        <v>142</v>
      </c>
    </row>
    <row r="41" spans="1:3" x14ac:dyDescent="0.25">
      <c r="A41" s="28">
        <v>40</v>
      </c>
      <c r="B41" s="28" t="s">
        <v>124</v>
      </c>
      <c r="C41" t="s">
        <v>142</v>
      </c>
    </row>
    <row r="42" spans="1:3" x14ac:dyDescent="0.25">
      <c r="A42" s="28">
        <v>41</v>
      </c>
      <c r="B42" s="28" t="s">
        <v>125</v>
      </c>
      <c r="C42" t="s">
        <v>142</v>
      </c>
    </row>
    <row r="43" spans="1:3" x14ac:dyDescent="0.25">
      <c r="A43" s="28">
        <v>42</v>
      </c>
      <c r="B43" s="28" t="s">
        <v>126</v>
      </c>
      <c r="C43" t="s">
        <v>151</v>
      </c>
    </row>
    <row r="44" spans="1:3" x14ac:dyDescent="0.25">
      <c r="A44" s="28">
        <v>43</v>
      </c>
      <c r="B44" s="28" t="s">
        <v>127</v>
      </c>
      <c r="C44" t="s">
        <v>142</v>
      </c>
    </row>
    <row r="45" spans="1:3" x14ac:dyDescent="0.25">
      <c r="A45" s="28">
        <v>44</v>
      </c>
      <c r="B45" s="28" t="s">
        <v>128</v>
      </c>
      <c r="C45" t="s">
        <v>151</v>
      </c>
    </row>
    <row r="46" spans="1:3" x14ac:dyDescent="0.25">
      <c r="A46" s="28">
        <v>45</v>
      </c>
      <c r="B46" s="28" t="s">
        <v>129</v>
      </c>
      <c r="C46" t="s">
        <v>142</v>
      </c>
    </row>
    <row r="47" spans="1:3" x14ac:dyDescent="0.25">
      <c r="A47" s="28">
        <v>47</v>
      </c>
      <c r="B47" s="28" t="s">
        <v>130</v>
      </c>
      <c r="C47" t="s">
        <v>151</v>
      </c>
    </row>
    <row r="48" spans="1:3" x14ac:dyDescent="0.25">
      <c r="A48" s="28">
        <v>48</v>
      </c>
      <c r="B48" s="28" t="s">
        <v>131</v>
      </c>
      <c r="C48" t="s">
        <v>142</v>
      </c>
    </row>
    <row r="49" spans="1:2" x14ac:dyDescent="0.25">
      <c r="A49" s="28">
        <v>49</v>
      </c>
      <c r="B49" s="28" t="s">
        <v>132</v>
      </c>
    </row>
    <row r="50" spans="1:2" x14ac:dyDescent="0.25">
      <c r="A50" s="28">
        <v>50</v>
      </c>
      <c r="B50" s="28" t="s">
        <v>133</v>
      </c>
    </row>
    <row r="51" spans="1:2" x14ac:dyDescent="0.25">
      <c r="A51" s="28">
        <v>51</v>
      </c>
      <c r="B51" s="28" t="s">
        <v>134</v>
      </c>
    </row>
    <row r="52" spans="1:2" x14ac:dyDescent="0.25">
      <c r="A52" s="28">
        <v>52</v>
      </c>
      <c r="B52" s="28" t="s">
        <v>135</v>
      </c>
    </row>
    <row r="53" spans="1:2" x14ac:dyDescent="0.25">
      <c r="A53" s="28">
        <v>53</v>
      </c>
      <c r="B53" s="28" t="s">
        <v>136</v>
      </c>
    </row>
    <row r="54" spans="1:2" x14ac:dyDescent="0.25">
      <c r="A54" s="28">
        <v>54</v>
      </c>
      <c r="B54" s="28" t="s">
        <v>137</v>
      </c>
    </row>
    <row r="55" spans="1:2" x14ac:dyDescent="0.25">
      <c r="A55" s="28">
        <v>55</v>
      </c>
      <c r="B55" s="28" t="s">
        <v>138</v>
      </c>
    </row>
    <row r="56" spans="1:2" x14ac:dyDescent="0.25">
      <c r="A56" s="28">
        <v>56</v>
      </c>
      <c r="B56" s="28" t="s">
        <v>139</v>
      </c>
    </row>
    <row r="57" spans="1:2" x14ac:dyDescent="0.25">
      <c r="A57" s="28">
        <v>57</v>
      </c>
      <c r="B57" s="28" t="s">
        <v>140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tỷ lệ</vt:lpstr>
      <vt:lpstr>KH</vt:lpstr>
    </vt:vector>
  </TitlesOfParts>
  <Company>PhongVu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2024-08-30T03:10:47Z</cp:lastPrinted>
  <dcterms:created xsi:type="dcterms:W3CDTF">2023-11-22T03:56:56Z</dcterms:created>
  <dcterms:modified xsi:type="dcterms:W3CDTF">2025-05-05T09:37:44Z</dcterms:modified>
</cp:coreProperties>
</file>