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KHÁNH TOÀN\"/>
    </mc:Choice>
  </mc:AlternateContent>
  <bookViews>
    <workbookView xWindow="240" yWindow="6210" windowWidth="20115" windowHeight="1305"/>
  </bookViews>
  <sheets>
    <sheet name="NGOCTHOM-SG" sheetId="3" r:id="rId1"/>
    <sheet name="NGOCTHOM-C6-HN" sheetId="5" r:id="rId2"/>
  </sheets>
  <definedNames>
    <definedName name="NGAY">#REF!</definedName>
    <definedName name="NGAYY">#REF!</definedName>
    <definedName name="TENKH">#REF!</definedName>
    <definedName name="TIENNO">#REF!</definedName>
    <definedName name="TIENTRA">#REF!</definedName>
  </definedNames>
  <calcPr calcId="162913"/>
</workbook>
</file>

<file path=xl/calcChain.xml><?xml version="1.0" encoding="utf-8"?>
<calcChain xmlns="http://schemas.openxmlformats.org/spreadsheetml/2006/main">
  <c r="E22" i="5" l="1"/>
  <c r="D22" i="5" l="1"/>
  <c r="D21" i="5" l="1"/>
  <c r="D23" i="5" s="1"/>
  <c r="D25" i="5" s="1"/>
  <c r="D10" i="3" l="1"/>
  <c r="D12" i="3" s="1"/>
  <c r="C7" i="3" l="1"/>
  <c r="I10" i="3" l="1"/>
  <c r="I12" i="3" s="1"/>
  <c r="I14" i="3" s="1"/>
  <c r="J21" i="5" l="1"/>
  <c r="I21" i="5"/>
  <c r="H21" i="5"/>
  <c r="H23" i="5" s="1"/>
  <c r="G21" i="5"/>
  <c r="G23" i="5" s="1"/>
  <c r="F21" i="5"/>
  <c r="F23" i="5" s="1"/>
  <c r="E21" i="5"/>
  <c r="E23" i="5" l="1"/>
  <c r="E25" i="5" s="1"/>
  <c r="I23" i="5"/>
  <c r="I25" i="5" s="1"/>
  <c r="J23" i="5"/>
  <c r="J25" i="5" s="1"/>
  <c r="H25" i="5"/>
  <c r="G25" i="5"/>
  <c r="F25" i="5"/>
  <c r="H10" i="3"/>
  <c r="H12" i="3" s="1"/>
  <c r="H14" i="3" s="1"/>
  <c r="G10" i="3"/>
  <c r="F10" i="3"/>
  <c r="F12" i="3" s="1"/>
  <c r="F14" i="3" s="1"/>
  <c r="E10" i="3"/>
  <c r="E12" i="3" s="1"/>
  <c r="E14" i="3" s="1"/>
  <c r="D14" i="3"/>
  <c r="D26" i="5" l="1"/>
  <c r="D20" i="3" s="1"/>
  <c r="G12" i="3"/>
  <c r="G14" i="3" s="1"/>
  <c r="D15" i="3" s="1"/>
  <c r="D19" i="3" s="1"/>
  <c r="D21" i="3" s="1"/>
</calcChain>
</file>

<file path=xl/sharedStrings.xml><?xml version="1.0" encoding="utf-8"?>
<sst xmlns="http://schemas.openxmlformats.org/spreadsheetml/2006/main" count="60" uniqueCount="34">
  <si>
    <t>STT</t>
  </si>
  <si>
    <t>BẢNG TỔNG HỢP ĐỐI CHIẾU XUẤT HÀNG - TPHCM</t>
  </si>
  <si>
    <t>Ngày xuất HĐ</t>
  </si>
  <si>
    <t>ĐVT</t>
  </si>
  <si>
    <t xml:space="preserve">Gà 300G   </t>
  </si>
  <si>
    <t>Sườn</t>
  </si>
  <si>
    <t>Chân gà XD</t>
  </si>
  <si>
    <t>Chân gà TM</t>
  </si>
  <si>
    <t>Gói</t>
  </si>
  <si>
    <t>Tổng xuất theo HĐ</t>
  </si>
  <si>
    <t>Trừ hàng lỗi thiếu</t>
  </si>
  <si>
    <t>Tổng thực thanh toán</t>
  </si>
  <si>
    <t>Đơn giá</t>
  </si>
  <si>
    <t>Thành tiền thanh toán</t>
  </si>
  <si>
    <t>Tổng tiền thanh toán</t>
  </si>
  <si>
    <t>TPHCM</t>
  </si>
  <si>
    <t>HN</t>
  </si>
  <si>
    <t>BẢNG TỔNG HỢP ĐỐI CHIẾU XUẤT HÀNG - HÀ NỘI</t>
  </si>
  <si>
    <t xml:space="preserve">Ngày xuất </t>
  </si>
  <si>
    <t xml:space="preserve"> Giò lụa</t>
  </si>
  <si>
    <t xml:space="preserve"> Giò tai</t>
  </si>
  <si>
    <t>Gà 300</t>
  </si>
  <si>
    <t>Gà XD 500G</t>
  </si>
  <si>
    <t>Gà  XD 500G</t>
  </si>
  <si>
    <t>Từ ngày 01 đến ngày 30 tháng  09  năm 2024</t>
  </si>
  <si>
    <t>9/9/2024</t>
  </si>
  <si>
    <t>13/9/2024</t>
  </si>
  <si>
    <t>14/9/2024</t>
  </si>
  <si>
    <t>16/9/2024</t>
  </si>
  <si>
    <t>17/9/2024</t>
  </si>
  <si>
    <t>18/9/2024</t>
  </si>
  <si>
    <t>Chốt công nợ T09/2024:</t>
  </si>
  <si>
    <t>Từ ngày 01 đến ngày 30 tháng 09 năm 2024</t>
  </si>
  <si>
    <t>Tổng CN T9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</si>
</sst>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/>
    <xf numFmtId="0" fontId="6" fillId="0" borderId="8" xfId="0" applyFont="1" applyBorder="1"/>
    <xf numFmtId="3" fontId="6" fillId="0" borderId="9" xfId="0" applyNumberFormat="1" applyFont="1" applyBorder="1"/>
    <xf numFmtId="0" fontId="6" fillId="0" borderId="9" xfId="0" applyFont="1" applyBorder="1"/>
    <xf numFmtId="0" fontId="6" fillId="0" borderId="11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3" xfId="0" applyFont="1" applyBorder="1"/>
    <xf numFmtId="3" fontId="7" fillId="0" borderId="23" xfId="0" applyNumberFormat="1" applyFont="1" applyBorder="1"/>
    <xf numFmtId="0" fontId="7" fillId="0" borderId="23" xfId="0" applyFont="1" applyBorder="1"/>
    <xf numFmtId="0" fontId="7" fillId="0" borderId="24" xfId="0" applyFont="1" applyBorder="1"/>
    <xf numFmtId="3" fontId="4" fillId="0" borderId="23" xfId="0" applyNumberFormat="1" applyFont="1" applyBorder="1"/>
    <xf numFmtId="3" fontId="4" fillId="0" borderId="25" xfId="0" applyNumberFormat="1" applyFont="1" applyBorder="1"/>
    <xf numFmtId="3" fontId="4" fillId="0" borderId="24" xfId="0" applyNumberFormat="1" applyFont="1" applyBorder="1"/>
    <xf numFmtId="0" fontId="4" fillId="0" borderId="27" xfId="0" applyFont="1" applyBorder="1"/>
    <xf numFmtId="3" fontId="4" fillId="0" borderId="30" xfId="0" applyNumberFormat="1" applyFont="1" applyBorder="1" applyAlignment="1">
      <alignment horizontal="center"/>
    </xf>
    <xf numFmtId="0" fontId="5" fillId="0" borderId="0" xfId="0" applyFont="1"/>
    <xf numFmtId="3" fontId="8" fillId="0" borderId="15" xfId="0" applyNumberFormat="1" applyFont="1" applyBorder="1"/>
    <xf numFmtId="3" fontId="8" fillId="0" borderId="14" xfId="0" applyNumberFormat="1" applyFont="1" applyBorder="1"/>
    <xf numFmtId="0" fontId="3" fillId="2" borderId="1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3" fontId="0" fillId="0" borderId="0" xfId="0" applyNumberFormat="1"/>
    <xf numFmtId="165" fontId="4" fillId="0" borderId="0" xfId="1" applyNumberFormat="1" applyFont="1"/>
    <xf numFmtId="0" fontId="10" fillId="0" borderId="0" xfId="0" applyFont="1"/>
    <xf numFmtId="165" fontId="7" fillId="0" borderId="0" xfId="1" applyNumberFormat="1" applyFont="1" applyFill="1" applyBorder="1"/>
    <xf numFmtId="0" fontId="11" fillId="0" borderId="0" xfId="0" applyFont="1"/>
    <xf numFmtId="0" fontId="8" fillId="0" borderId="12" xfId="0" applyFont="1" applyBorder="1"/>
    <xf numFmtId="0" fontId="8" fillId="0" borderId="13" xfId="0" applyFont="1" applyBorder="1" applyAlignment="1">
      <alignment horizontal="center"/>
    </xf>
    <xf numFmtId="0" fontId="8" fillId="0" borderId="14" xfId="0" applyFont="1" applyBorder="1"/>
    <xf numFmtId="3" fontId="8" fillId="0" borderId="16" xfId="0" applyNumberFormat="1" applyFont="1" applyBorder="1"/>
    <xf numFmtId="14" fontId="8" fillId="0" borderId="23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3" fontId="9" fillId="0" borderId="15" xfId="0" applyNumberFormat="1" applyFont="1" applyBorder="1"/>
    <xf numFmtId="3" fontId="9" fillId="0" borderId="16" xfId="0" applyNumberFormat="1" applyFont="1" applyBorder="1"/>
    <xf numFmtId="165" fontId="10" fillId="0" borderId="0" xfId="1" applyNumberFormat="1" applyFont="1"/>
    <xf numFmtId="14" fontId="11" fillId="0" borderId="0" xfId="0" applyNumberFormat="1" applyFont="1"/>
    <xf numFmtId="0" fontId="14" fillId="2" borderId="7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14" fontId="8" fillId="0" borderId="19" xfId="0" applyNumberFormat="1" applyFont="1" applyBorder="1" applyAlignment="1">
      <alignment horizontal="center"/>
    </xf>
    <xf numFmtId="0" fontId="15" fillId="0" borderId="8" xfId="0" applyFont="1" applyBorder="1"/>
    <xf numFmtId="0" fontId="15" fillId="0" borderId="9" xfId="0" applyFont="1" applyBorder="1"/>
    <xf numFmtId="3" fontId="15" fillId="0" borderId="9" xfId="0" applyNumberFormat="1" applyFont="1" applyBorder="1"/>
    <xf numFmtId="3" fontId="15" fillId="0" borderId="11" xfId="0" applyNumberFormat="1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3" xfId="0" applyFont="1" applyBorder="1"/>
    <xf numFmtId="3" fontId="8" fillId="0" borderId="23" xfId="0" applyNumberFormat="1" applyFont="1" applyBorder="1"/>
    <xf numFmtId="3" fontId="8" fillId="0" borderId="25" xfId="0" applyNumberFormat="1" applyFont="1" applyBorder="1"/>
    <xf numFmtId="3" fontId="8" fillId="0" borderId="24" xfId="0" applyNumberFormat="1" applyFont="1" applyBorder="1"/>
    <xf numFmtId="0" fontId="8" fillId="0" borderId="32" xfId="0" applyFont="1" applyBorder="1"/>
    <xf numFmtId="3" fontId="8" fillId="0" borderId="32" xfId="0" applyNumberFormat="1" applyFont="1" applyBorder="1"/>
    <xf numFmtId="3" fontId="8" fillId="0" borderId="33" xfId="0" applyNumberFormat="1" applyFont="1" applyBorder="1"/>
    <xf numFmtId="0" fontId="8" fillId="0" borderId="9" xfId="0" applyFont="1" applyBorder="1"/>
    <xf numFmtId="3" fontId="11" fillId="0" borderId="0" xfId="0" applyNumberFormat="1" applyFont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3" fontId="4" fillId="0" borderId="28" xfId="0" applyNumberFormat="1" applyFont="1" applyBorder="1" applyAlignment="1">
      <alignment horizontal="center"/>
    </xf>
    <xf numFmtId="3" fontId="4" fillId="0" borderId="29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3" fontId="8" fillId="0" borderId="10" xfId="0" applyNumberFormat="1" applyFont="1" applyBorder="1" applyAlignment="1">
      <alignment horizontal="center"/>
    </xf>
    <xf numFmtId="3" fontId="8" fillId="0" borderId="34" xfId="0" applyNumberFormat="1" applyFont="1" applyBorder="1" applyAlignment="1">
      <alignment horizontal="center"/>
    </xf>
    <xf numFmtId="3" fontId="8" fillId="0" borderId="35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3"/>
  <sheetViews>
    <sheetView tabSelected="1" workbookViewId="0">
      <pane ySplit="6" topLeftCell="A7" activePane="bottomLeft" state="frozen"/>
      <selection activeCell="I13" sqref="I13"/>
      <selection pane="bottomLeft" activeCell="E13" sqref="E13"/>
    </sheetView>
  </sheetViews>
  <sheetFormatPr defaultRowHeight="15" x14ac:dyDescent="0.25"/>
  <cols>
    <col min="2" max="2" width="15" customWidth="1"/>
    <col min="4" max="4" width="16.5703125" customWidth="1"/>
    <col min="5" max="5" width="17.42578125" customWidth="1"/>
    <col min="6" max="6" width="15.42578125" customWidth="1"/>
    <col min="7" max="7" width="14.85546875" customWidth="1"/>
    <col min="8" max="8" width="16.42578125" customWidth="1"/>
    <col min="9" max="9" width="15" customWidth="1"/>
    <col min="11" max="11" width="18.85546875" customWidth="1"/>
  </cols>
  <sheetData>
    <row r="1" spans="1:11" ht="21" x14ac:dyDescent="0.35">
      <c r="A1" s="63"/>
      <c r="B1" s="63"/>
      <c r="C1" s="63"/>
      <c r="D1" s="63"/>
      <c r="E1" s="63"/>
      <c r="F1" s="63"/>
      <c r="G1" s="63"/>
      <c r="H1" s="63"/>
      <c r="I1" s="63"/>
      <c r="J1" s="63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8.75" x14ac:dyDescent="0.3">
      <c r="A3" s="64" t="s">
        <v>1</v>
      </c>
      <c r="B3" s="64"/>
      <c r="C3" s="64"/>
      <c r="D3" s="65"/>
      <c r="E3" s="66"/>
      <c r="F3" s="66"/>
      <c r="G3" s="66"/>
      <c r="H3" s="66"/>
      <c r="I3" s="66"/>
      <c r="J3" s="1"/>
    </row>
    <row r="4" spans="1:11" ht="18.75" x14ac:dyDescent="0.3">
      <c r="A4" s="67" t="s">
        <v>32</v>
      </c>
      <c r="B4" s="67"/>
      <c r="C4" s="67"/>
      <c r="D4" s="67"/>
      <c r="E4" s="67"/>
      <c r="F4" s="67"/>
      <c r="G4" s="67"/>
      <c r="H4" s="67"/>
      <c r="I4" s="67"/>
      <c r="J4" s="1"/>
    </row>
    <row r="5" spans="1:11" ht="18.75" x14ac:dyDescent="0.3">
      <c r="A5" s="68"/>
      <c r="B5" s="68"/>
      <c r="C5" s="68"/>
      <c r="D5" s="69"/>
      <c r="E5" s="70"/>
      <c r="F5" s="70"/>
      <c r="G5" s="70"/>
      <c r="H5" s="70"/>
      <c r="I5" s="70"/>
      <c r="J5" s="1"/>
    </row>
    <row r="6" spans="1:11" ht="21" x14ac:dyDescent="0.35">
      <c r="A6" s="22" t="s">
        <v>0</v>
      </c>
      <c r="B6" s="23" t="s">
        <v>2</v>
      </c>
      <c r="C6" s="23" t="s">
        <v>3</v>
      </c>
      <c r="D6" s="24" t="s">
        <v>4</v>
      </c>
      <c r="E6" s="25" t="s">
        <v>23</v>
      </c>
      <c r="F6" s="25" t="s">
        <v>5</v>
      </c>
      <c r="G6" s="25" t="s">
        <v>6</v>
      </c>
      <c r="H6" s="25" t="s">
        <v>7</v>
      </c>
      <c r="I6" s="21"/>
      <c r="J6" s="1"/>
    </row>
    <row r="7" spans="1:11" s="28" customFormat="1" ht="18.75" x14ac:dyDescent="0.3">
      <c r="A7" s="31">
        <v>1</v>
      </c>
      <c r="B7" s="36" t="s">
        <v>25</v>
      </c>
      <c r="C7" s="32" t="str">
        <f>C8</f>
        <v>Gói</v>
      </c>
      <c r="D7" s="20">
        <v>75</v>
      </c>
      <c r="E7" s="19">
        <v>104</v>
      </c>
      <c r="F7" s="37"/>
      <c r="G7" s="37"/>
      <c r="H7" s="37"/>
      <c r="I7" s="38"/>
    </row>
    <row r="8" spans="1:11" s="28" customFormat="1" ht="18.75" x14ac:dyDescent="0.3">
      <c r="A8" s="31">
        <v>2</v>
      </c>
      <c r="B8" s="36" t="s">
        <v>26</v>
      </c>
      <c r="C8" s="32" t="s">
        <v>8</v>
      </c>
      <c r="D8" s="20"/>
      <c r="E8" s="19">
        <v>104</v>
      </c>
      <c r="F8" s="37"/>
      <c r="G8" s="37"/>
      <c r="H8" s="37"/>
      <c r="I8" s="38"/>
    </row>
    <row r="9" spans="1:11" s="28" customFormat="1" ht="18.75" x14ac:dyDescent="0.3">
      <c r="A9" s="31">
        <v>3</v>
      </c>
      <c r="B9" s="36" t="s">
        <v>29</v>
      </c>
      <c r="C9" s="32" t="s">
        <v>8</v>
      </c>
      <c r="D9" s="20">
        <v>75</v>
      </c>
      <c r="E9" s="19"/>
      <c r="F9" s="37"/>
      <c r="G9" s="37"/>
      <c r="H9" s="37"/>
      <c r="I9" s="38"/>
      <c r="K9" s="39"/>
    </row>
    <row r="10" spans="1:11" ht="18.75" x14ac:dyDescent="0.3">
      <c r="A10" s="71" t="s">
        <v>9</v>
      </c>
      <c r="B10" s="72"/>
      <c r="C10" s="2"/>
      <c r="D10" s="3">
        <f t="shared" ref="D10:I10" si="0">SUM(D7:D9)</f>
        <v>150</v>
      </c>
      <c r="E10" s="3">
        <f t="shared" si="0"/>
        <v>208</v>
      </c>
      <c r="F10" s="3">
        <f t="shared" si="0"/>
        <v>0</v>
      </c>
      <c r="G10" s="3">
        <f t="shared" si="0"/>
        <v>0</v>
      </c>
      <c r="H10" s="4">
        <f t="shared" si="0"/>
        <v>0</v>
      </c>
      <c r="I10" s="5">
        <f t="shared" si="0"/>
        <v>0</v>
      </c>
      <c r="J10" s="1"/>
    </row>
    <row r="11" spans="1:11" ht="18.75" x14ac:dyDescent="0.3">
      <c r="A11" s="73" t="s">
        <v>10</v>
      </c>
      <c r="B11" s="74"/>
      <c r="C11" s="6"/>
      <c r="D11" s="6"/>
      <c r="E11" s="7"/>
      <c r="F11" s="7"/>
      <c r="G11" s="7"/>
      <c r="H11" s="7"/>
      <c r="I11" s="8"/>
      <c r="J11" s="1"/>
      <c r="K11" s="27"/>
    </row>
    <row r="12" spans="1:11" ht="18.75" x14ac:dyDescent="0.3">
      <c r="A12" s="75" t="s">
        <v>11</v>
      </c>
      <c r="B12" s="76"/>
      <c r="C12" s="9"/>
      <c r="D12" s="10">
        <f>D10-D11</f>
        <v>150</v>
      </c>
      <c r="E12" s="11">
        <f t="shared" ref="E12:I12" si="1">E10-E11</f>
        <v>208</v>
      </c>
      <c r="F12" s="11">
        <f>F10-F11</f>
        <v>0</v>
      </c>
      <c r="G12" s="10">
        <f>G10-G11</f>
        <v>0</v>
      </c>
      <c r="H12" s="11">
        <f t="shared" si="1"/>
        <v>0</v>
      </c>
      <c r="I12" s="12">
        <f t="shared" si="1"/>
        <v>0</v>
      </c>
      <c r="J12" s="1"/>
      <c r="K12" s="29"/>
    </row>
    <row r="13" spans="1:11" ht="18.75" x14ac:dyDescent="0.3">
      <c r="A13" s="75" t="s">
        <v>12</v>
      </c>
      <c r="B13" s="76"/>
      <c r="C13" s="9"/>
      <c r="D13" s="13">
        <v>37620</v>
      </c>
      <c r="E13" s="14">
        <v>62700</v>
      </c>
      <c r="F13" s="14">
        <v>33440</v>
      </c>
      <c r="G13" s="14">
        <v>18288</v>
      </c>
      <c r="H13" s="14">
        <v>17504</v>
      </c>
      <c r="I13" s="14"/>
      <c r="J13" s="1"/>
      <c r="K13" s="27"/>
    </row>
    <row r="14" spans="1:11" ht="18.75" x14ac:dyDescent="0.3">
      <c r="A14" s="75" t="s">
        <v>13</v>
      </c>
      <c r="B14" s="76"/>
      <c r="C14" s="9"/>
      <c r="D14" s="13">
        <f>D12*D13</f>
        <v>5643000</v>
      </c>
      <c r="E14" s="13">
        <f>E13*E12</f>
        <v>13041600</v>
      </c>
      <c r="F14" s="13">
        <f>F13*F12</f>
        <v>0</v>
      </c>
      <c r="G14" s="13">
        <f>G13*G12</f>
        <v>0</v>
      </c>
      <c r="H14" s="13">
        <f>H13*H12</f>
        <v>0</v>
      </c>
      <c r="I14" s="15">
        <f t="shared" ref="I14" si="2">I13*I12</f>
        <v>0</v>
      </c>
      <c r="J14" s="1"/>
      <c r="K14" s="27"/>
    </row>
    <row r="15" spans="1:11" ht="18.75" x14ac:dyDescent="0.3">
      <c r="A15" s="77" t="s">
        <v>14</v>
      </c>
      <c r="B15" s="78"/>
      <c r="C15" s="16"/>
      <c r="D15" s="79">
        <f>D14+E14+F14+G14+H14+I14</f>
        <v>18684600</v>
      </c>
      <c r="E15" s="79"/>
      <c r="F15" s="79"/>
      <c r="G15" s="79"/>
      <c r="H15" s="80"/>
      <c r="I15" s="17"/>
      <c r="J15" s="1"/>
      <c r="K15" s="27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1" x14ac:dyDescent="0.35">
      <c r="A18" s="63" t="s">
        <v>31</v>
      </c>
      <c r="B18" s="63"/>
      <c r="C18" s="63"/>
      <c r="D18" s="1"/>
      <c r="E18" s="1"/>
      <c r="F18" s="1"/>
      <c r="G18" s="1"/>
      <c r="H18" s="1"/>
      <c r="I18" s="1"/>
      <c r="J18" s="1"/>
    </row>
    <row r="19" spans="1:10" ht="21" x14ac:dyDescent="0.35">
      <c r="A19" s="18"/>
      <c r="B19" s="81" t="s">
        <v>15</v>
      </c>
      <c r="C19" s="82"/>
      <c r="D19" s="83">
        <f>'NGOCTHOM-SG'!D15:H15</f>
        <v>18684600</v>
      </c>
      <c r="E19" s="83"/>
      <c r="F19" s="1"/>
      <c r="G19" s="1"/>
      <c r="H19" s="1"/>
      <c r="I19" s="1"/>
      <c r="J19" s="1"/>
    </row>
    <row r="20" spans="1:10" ht="21" x14ac:dyDescent="0.35">
      <c r="A20" s="18"/>
      <c r="B20" s="81" t="s">
        <v>16</v>
      </c>
      <c r="C20" s="82"/>
      <c r="D20" s="83">
        <f>'NGOCTHOM-C6-HN'!D26:J26</f>
        <v>97755840</v>
      </c>
      <c r="E20" s="83"/>
      <c r="F20" s="1"/>
      <c r="G20" s="1"/>
      <c r="H20" s="1"/>
      <c r="I20" s="1"/>
      <c r="J20" s="1"/>
    </row>
    <row r="21" spans="1:10" ht="21" x14ac:dyDescent="0.35">
      <c r="A21" s="18"/>
      <c r="B21" s="82" t="s">
        <v>33</v>
      </c>
      <c r="C21" s="82"/>
      <c r="D21" s="83">
        <f>D19+D20</f>
        <v>116440440</v>
      </c>
      <c r="E21" s="83"/>
      <c r="F21" s="1"/>
      <c r="G21" s="1"/>
      <c r="H21" s="1"/>
      <c r="I21" s="1"/>
      <c r="J21" s="1"/>
    </row>
    <row r="23" spans="1:10" x14ac:dyDescent="0.25">
      <c r="D23" s="26"/>
    </row>
  </sheetData>
  <mergeCells count="18">
    <mergeCell ref="B19:C19"/>
    <mergeCell ref="D19:E19"/>
    <mergeCell ref="B20:C20"/>
    <mergeCell ref="D20:E20"/>
    <mergeCell ref="B21:C21"/>
    <mergeCell ref="D21:E21"/>
    <mergeCell ref="A18:C18"/>
    <mergeCell ref="A1:J1"/>
    <mergeCell ref="A3:I3"/>
    <mergeCell ref="A4:I4"/>
    <mergeCell ref="A5:I5"/>
    <mergeCell ref="A10:B10"/>
    <mergeCell ref="A11:B11"/>
    <mergeCell ref="A12:B12"/>
    <mergeCell ref="A13:B13"/>
    <mergeCell ref="A14:B14"/>
    <mergeCell ref="A15:B15"/>
    <mergeCell ref="D15:H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8"/>
  <sheetViews>
    <sheetView workbookViewId="0">
      <pane ySplit="6" topLeftCell="A7" activePane="bottomLeft" state="frozen"/>
      <selection activeCell="I13" sqref="I13"/>
      <selection pane="bottomLeft" activeCell="L18" sqref="L18"/>
    </sheetView>
  </sheetViews>
  <sheetFormatPr defaultRowHeight="15" x14ac:dyDescent="0.25"/>
  <cols>
    <col min="1" max="1" width="9.140625" style="30"/>
    <col min="2" max="2" width="19.5703125" style="30" customWidth="1"/>
    <col min="3" max="3" width="9.140625" style="30"/>
    <col min="4" max="4" width="14.42578125" style="30" customWidth="1"/>
    <col min="5" max="5" width="14.85546875" style="30" customWidth="1"/>
    <col min="6" max="6" width="15.42578125" style="30" customWidth="1"/>
    <col min="7" max="7" width="15.140625" style="30" customWidth="1"/>
    <col min="8" max="8" width="16.42578125" style="30" customWidth="1"/>
    <col min="9" max="9" width="14.5703125" style="30" customWidth="1"/>
    <col min="10" max="10" width="16.5703125" style="30" customWidth="1"/>
    <col min="11" max="16384" width="9.140625" style="30"/>
  </cols>
  <sheetData>
    <row r="1" spans="1:11" ht="21" x14ac:dyDescent="0.3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5">
      <c r="K2" s="40"/>
    </row>
    <row r="3" spans="1:11" ht="18.75" x14ac:dyDescent="0.3">
      <c r="A3" s="87" t="s">
        <v>17</v>
      </c>
      <c r="B3" s="87"/>
      <c r="C3" s="87"/>
      <c r="D3" s="88"/>
      <c r="E3" s="88"/>
      <c r="F3" s="89"/>
      <c r="G3" s="89"/>
      <c r="H3" s="89"/>
      <c r="I3" s="89"/>
      <c r="J3" s="89"/>
      <c r="K3" s="40"/>
    </row>
    <row r="4" spans="1:11" ht="18.75" x14ac:dyDescent="0.3">
      <c r="A4" s="90" t="s">
        <v>24</v>
      </c>
      <c r="B4" s="90"/>
      <c r="C4" s="90"/>
      <c r="D4" s="90"/>
      <c r="E4" s="90"/>
      <c r="F4" s="90"/>
      <c r="G4" s="90"/>
      <c r="H4" s="90"/>
      <c r="I4" s="90"/>
      <c r="J4" s="90"/>
      <c r="K4" s="40"/>
    </row>
    <row r="5" spans="1:11" ht="18.75" x14ac:dyDescent="0.3">
      <c r="A5" s="91"/>
      <c r="B5" s="91"/>
      <c r="C5" s="91"/>
      <c r="D5" s="92"/>
      <c r="E5" s="92"/>
      <c r="F5" s="93"/>
      <c r="G5" s="93"/>
      <c r="H5" s="93"/>
      <c r="I5" s="93"/>
      <c r="J5" s="93"/>
      <c r="K5" s="40"/>
    </row>
    <row r="6" spans="1:11" ht="21" x14ac:dyDescent="0.35">
      <c r="A6" s="41" t="s">
        <v>0</v>
      </c>
      <c r="B6" s="42" t="s">
        <v>18</v>
      </c>
      <c r="C6" s="42" t="s">
        <v>3</v>
      </c>
      <c r="D6" s="43" t="s">
        <v>19</v>
      </c>
      <c r="E6" s="43" t="s">
        <v>20</v>
      </c>
      <c r="F6" s="44" t="s">
        <v>21</v>
      </c>
      <c r="G6" s="44" t="s">
        <v>22</v>
      </c>
      <c r="H6" s="44" t="s">
        <v>6</v>
      </c>
      <c r="I6" s="44" t="s">
        <v>7</v>
      </c>
      <c r="J6" s="45" t="s">
        <v>5</v>
      </c>
      <c r="K6" s="40"/>
    </row>
    <row r="7" spans="1:11" ht="18.75" x14ac:dyDescent="0.3">
      <c r="A7" s="31">
        <v>1</v>
      </c>
      <c r="B7" s="46">
        <v>45539</v>
      </c>
      <c r="C7" s="32" t="s">
        <v>8</v>
      </c>
      <c r="D7" s="33">
        <v>30</v>
      </c>
      <c r="E7" s="20">
        <v>39</v>
      </c>
      <c r="F7" s="19">
        <v>113</v>
      </c>
      <c r="G7" s="19">
        <v>59</v>
      </c>
      <c r="H7" s="19"/>
      <c r="I7" s="19"/>
      <c r="J7" s="34"/>
      <c r="K7" s="40"/>
    </row>
    <row r="8" spans="1:11" ht="18.75" x14ac:dyDescent="0.3">
      <c r="A8" s="31">
        <v>2</v>
      </c>
      <c r="B8" s="35">
        <v>45542</v>
      </c>
      <c r="C8" s="32" t="s">
        <v>8</v>
      </c>
      <c r="D8" s="33"/>
      <c r="E8" s="20"/>
      <c r="F8" s="19"/>
      <c r="G8" s="19">
        <v>61</v>
      </c>
      <c r="H8" s="19"/>
      <c r="I8" s="19"/>
      <c r="J8" s="34"/>
      <c r="K8" s="40"/>
    </row>
    <row r="9" spans="1:11" ht="18.75" x14ac:dyDescent="0.3">
      <c r="A9" s="31">
        <v>3</v>
      </c>
      <c r="B9" s="35">
        <v>45544</v>
      </c>
      <c r="C9" s="32" t="s">
        <v>8</v>
      </c>
      <c r="D9" s="33"/>
      <c r="E9" s="20"/>
      <c r="F9" s="19">
        <v>147</v>
      </c>
      <c r="G9" s="19"/>
      <c r="H9" s="19"/>
      <c r="I9" s="19"/>
      <c r="J9" s="34"/>
      <c r="K9" s="40"/>
    </row>
    <row r="10" spans="1:11" ht="18.75" x14ac:dyDescent="0.3">
      <c r="A10" s="31">
        <v>4</v>
      </c>
      <c r="B10" s="35">
        <v>45546</v>
      </c>
      <c r="C10" s="32" t="s">
        <v>8</v>
      </c>
      <c r="D10" s="33"/>
      <c r="E10" s="20"/>
      <c r="F10" s="19"/>
      <c r="G10" s="19">
        <v>50</v>
      </c>
      <c r="H10" s="19"/>
      <c r="I10" s="19"/>
      <c r="J10" s="34"/>
      <c r="K10" s="40"/>
    </row>
    <row r="11" spans="1:11" ht="18.75" x14ac:dyDescent="0.3">
      <c r="A11" s="31">
        <v>5</v>
      </c>
      <c r="B11" s="35">
        <v>45547</v>
      </c>
      <c r="C11" s="32" t="s">
        <v>8</v>
      </c>
      <c r="D11" s="33"/>
      <c r="E11" s="20"/>
      <c r="F11" s="19">
        <v>100</v>
      </c>
      <c r="G11" s="19">
        <v>15</v>
      </c>
      <c r="H11" s="19"/>
      <c r="I11" s="19"/>
      <c r="J11" s="34"/>
      <c r="K11" s="40"/>
    </row>
    <row r="12" spans="1:11" ht="18.75" x14ac:dyDescent="0.3">
      <c r="A12" s="31">
        <v>6</v>
      </c>
      <c r="B12" s="35">
        <v>45548</v>
      </c>
      <c r="C12" s="32" t="s">
        <v>8</v>
      </c>
      <c r="D12" s="33"/>
      <c r="E12" s="20"/>
      <c r="F12" s="19">
        <v>108</v>
      </c>
      <c r="G12" s="19"/>
      <c r="H12" s="19"/>
      <c r="I12" s="19"/>
      <c r="J12" s="34"/>
      <c r="K12" s="40"/>
    </row>
    <row r="13" spans="1:11" ht="18.75" x14ac:dyDescent="0.3">
      <c r="A13" s="31">
        <v>7</v>
      </c>
      <c r="B13" s="36" t="s">
        <v>27</v>
      </c>
      <c r="C13" s="32" t="s">
        <v>8</v>
      </c>
      <c r="D13" s="20"/>
      <c r="E13" s="19"/>
      <c r="F13" s="19">
        <v>107</v>
      </c>
      <c r="G13" s="19"/>
      <c r="H13" s="19"/>
      <c r="I13" s="19"/>
      <c r="J13" s="34"/>
      <c r="K13" s="40"/>
    </row>
    <row r="14" spans="1:11" ht="18.75" x14ac:dyDescent="0.3">
      <c r="A14" s="31">
        <v>8</v>
      </c>
      <c r="B14" s="36" t="s">
        <v>28</v>
      </c>
      <c r="C14" s="32" t="s">
        <v>8</v>
      </c>
      <c r="D14" s="20"/>
      <c r="E14" s="19"/>
      <c r="F14" s="19">
        <v>205</v>
      </c>
      <c r="G14" s="19">
        <v>192</v>
      </c>
      <c r="H14" s="19"/>
      <c r="I14" s="19"/>
      <c r="J14" s="34"/>
      <c r="K14" s="40"/>
    </row>
    <row r="15" spans="1:11" ht="18.75" x14ac:dyDescent="0.3">
      <c r="A15" s="31">
        <v>9</v>
      </c>
      <c r="B15" s="36" t="s">
        <v>30</v>
      </c>
      <c r="C15" s="32" t="s">
        <v>8</v>
      </c>
      <c r="D15" s="33"/>
      <c r="E15" s="20"/>
      <c r="F15" s="19">
        <v>150</v>
      </c>
      <c r="G15" s="19"/>
      <c r="H15" s="19"/>
      <c r="I15" s="19"/>
      <c r="J15" s="34"/>
      <c r="K15" s="40"/>
    </row>
    <row r="16" spans="1:11" ht="18.75" x14ac:dyDescent="0.3">
      <c r="A16" s="31">
        <v>10</v>
      </c>
      <c r="B16" s="35">
        <v>45554</v>
      </c>
      <c r="C16" s="32" t="s">
        <v>8</v>
      </c>
      <c r="D16" s="33"/>
      <c r="E16" s="20"/>
      <c r="F16" s="19">
        <v>45</v>
      </c>
      <c r="G16" s="19">
        <v>97</v>
      </c>
      <c r="H16" s="19"/>
      <c r="I16" s="19"/>
      <c r="J16" s="34"/>
      <c r="K16" s="40"/>
    </row>
    <row r="17" spans="1:11" ht="18.75" x14ac:dyDescent="0.3">
      <c r="A17" s="31">
        <v>11</v>
      </c>
      <c r="B17" s="35">
        <v>45555</v>
      </c>
      <c r="C17" s="32" t="s">
        <v>8</v>
      </c>
      <c r="D17" s="33">
        <v>40</v>
      </c>
      <c r="E17" s="20">
        <v>31</v>
      </c>
      <c r="F17" s="19">
        <v>224</v>
      </c>
      <c r="G17" s="19"/>
      <c r="H17" s="19"/>
      <c r="I17" s="19"/>
      <c r="J17" s="34"/>
      <c r="K17" s="40"/>
    </row>
    <row r="18" spans="1:11" ht="18.75" x14ac:dyDescent="0.3">
      <c r="A18" s="31">
        <v>12</v>
      </c>
      <c r="B18" s="35">
        <v>45559</v>
      </c>
      <c r="C18" s="32" t="s">
        <v>8</v>
      </c>
      <c r="D18" s="33">
        <v>29</v>
      </c>
      <c r="E18" s="20">
        <v>6</v>
      </c>
      <c r="F18" s="19">
        <v>50</v>
      </c>
      <c r="G18" s="19"/>
      <c r="H18" s="19"/>
      <c r="I18" s="19"/>
      <c r="J18" s="34"/>
      <c r="K18" s="40"/>
    </row>
    <row r="19" spans="1:11" ht="18.75" x14ac:dyDescent="0.3">
      <c r="A19" s="31">
        <v>13</v>
      </c>
      <c r="B19" s="35">
        <v>45561</v>
      </c>
      <c r="C19" s="32" t="s">
        <v>8</v>
      </c>
      <c r="D19" s="33"/>
      <c r="E19" s="20"/>
      <c r="F19" s="19">
        <v>50</v>
      </c>
      <c r="G19" s="19">
        <v>58</v>
      </c>
      <c r="H19" s="19"/>
      <c r="I19" s="19"/>
      <c r="J19" s="34"/>
      <c r="K19" s="40"/>
    </row>
    <row r="20" spans="1:11" ht="18.75" x14ac:dyDescent="0.3">
      <c r="A20" s="31">
        <v>14</v>
      </c>
      <c r="B20" s="35">
        <v>45563</v>
      </c>
      <c r="C20" s="32" t="s">
        <v>8</v>
      </c>
      <c r="D20" s="33">
        <v>34</v>
      </c>
      <c r="E20" s="20">
        <v>41</v>
      </c>
      <c r="F20" s="19"/>
      <c r="G20" s="19"/>
      <c r="H20" s="19"/>
      <c r="I20" s="19"/>
      <c r="J20" s="34"/>
      <c r="K20" s="40"/>
    </row>
    <row r="21" spans="1:11" ht="18.75" x14ac:dyDescent="0.3">
      <c r="A21" s="94" t="s">
        <v>9</v>
      </c>
      <c r="B21" s="95"/>
      <c r="C21" s="47"/>
      <c r="D21" s="48">
        <f t="shared" ref="D21:J21" si="0">SUM(D7:D20)</f>
        <v>133</v>
      </c>
      <c r="E21" s="49">
        <f t="shared" si="0"/>
        <v>117</v>
      </c>
      <c r="F21" s="49">
        <f t="shared" si="0"/>
        <v>1299</v>
      </c>
      <c r="G21" s="49">
        <f t="shared" si="0"/>
        <v>532</v>
      </c>
      <c r="H21" s="49">
        <f t="shared" si="0"/>
        <v>0</v>
      </c>
      <c r="I21" s="48">
        <f t="shared" si="0"/>
        <v>0</v>
      </c>
      <c r="J21" s="50">
        <f t="shared" si="0"/>
        <v>0</v>
      </c>
      <c r="K21" s="40"/>
    </row>
    <row r="22" spans="1:11" ht="18.75" x14ac:dyDescent="0.3">
      <c r="A22" s="84" t="s">
        <v>10</v>
      </c>
      <c r="B22" s="85"/>
      <c r="C22" s="51"/>
      <c r="D22" s="51">
        <f>2+1</f>
        <v>3</v>
      </c>
      <c r="E22" s="51">
        <f>1+2</f>
        <v>3</v>
      </c>
      <c r="F22" s="52">
        <v>2</v>
      </c>
      <c r="G22" s="52">
        <v>1</v>
      </c>
      <c r="H22" s="52"/>
      <c r="I22" s="52"/>
      <c r="J22" s="53"/>
      <c r="K22" s="40"/>
    </row>
    <row r="23" spans="1:11" ht="18.75" x14ac:dyDescent="0.3">
      <c r="A23" s="96" t="s">
        <v>11</v>
      </c>
      <c r="B23" s="97"/>
      <c r="C23" s="54"/>
      <c r="D23" s="11">
        <f>D21-D22</f>
        <v>130</v>
      </c>
      <c r="E23" s="11">
        <f t="shared" ref="E23:J23" si="1">E21-E22</f>
        <v>114</v>
      </c>
      <c r="F23" s="11">
        <f t="shared" si="1"/>
        <v>1297</v>
      </c>
      <c r="G23" s="11">
        <f t="shared" si="1"/>
        <v>531</v>
      </c>
      <c r="H23" s="11">
        <f t="shared" si="1"/>
        <v>0</v>
      </c>
      <c r="I23" s="11">
        <f t="shared" si="1"/>
        <v>0</v>
      </c>
      <c r="J23" s="11">
        <f t="shared" si="1"/>
        <v>0</v>
      </c>
      <c r="K23" s="40"/>
    </row>
    <row r="24" spans="1:11" ht="18.75" x14ac:dyDescent="0.3">
      <c r="A24" s="96" t="s">
        <v>12</v>
      </c>
      <c r="B24" s="97"/>
      <c r="C24" s="54"/>
      <c r="D24" s="55">
        <v>63750</v>
      </c>
      <c r="E24" s="55">
        <v>64750</v>
      </c>
      <c r="F24" s="56">
        <v>37620</v>
      </c>
      <c r="G24" s="56">
        <v>62700</v>
      </c>
      <c r="H24" s="56">
        <v>18288</v>
      </c>
      <c r="I24" s="56">
        <v>17504</v>
      </c>
      <c r="J24" s="57">
        <v>33440</v>
      </c>
      <c r="K24" s="40"/>
    </row>
    <row r="25" spans="1:11" ht="18.75" x14ac:dyDescent="0.3">
      <c r="A25" s="98" t="s">
        <v>13</v>
      </c>
      <c r="B25" s="99"/>
      <c r="C25" s="58"/>
      <c r="D25" s="59">
        <f>D24*D23</f>
        <v>8287500</v>
      </c>
      <c r="E25" s="59">
        <f>E24*E23</f>
        <v>7381500</v>
      </c>
      <c r="F25" s="59">
        <f t="shared" ref="F25:G25" si="2">F24*F23</f>
        <v>48793140</v>
      </c>
      <c r="G25" s="59">
        <f t="shared" si="2"/>
        <v>33293700</v>
      </c>
      <c r="H25" s="59">
        <f>H24*H23</f>
        <v>0</v>
      </c>
      <c r="I25" s="59">
        <f>I24*I23</f>
        <v>0</v>
      </c>
      <c r="J25" s="60">
        <f>J24*J23</f>
        <v>0</v>
      </c>
      <c r="K25" s="40"/>
    </row>
    <row r="26" spans="1:11" ht="18.75" x14ac:dyDescent="0.3">
      <c r="A26" s="100" t="s">
        <v>14</v>
      </c>
      <c r="B26" s="101"/>
      <c r="C26" s="61"/>
      <c r="D26" s="102">
        <f>D25+E25+G25+H27+H25+J25+I25+F25</f>
        <v>97755840</v>
      </c>
      <c r="E26" s="103"/>
      <c r="F26" s="103"/>
      <c r="G26" s="103"/>
      <c r="H26" s="103"/>
      <c r="I26" s="103"/>
      <c r="J26" s="104"/>
      <c r="K26" s="40"/>
    </row>
    <row r="27" spans="1:11" x14ac:dyDescent="0.25">
      <c r="K27" s="40"/>
    </row>
    <row r="28" spans="1:11" x14ac:dyDescent="0.25">
      <c r="H28" s="62"/>
    </row>
  </sheetData>
  <mergeCells count="11">
    <mergeCell ref="A23:B23"/>
    <mergeCell ref="A24:B24"/>
    <mergeCell ref="A25:B25"/>
    <mergeCell ref="A26:B26"/>
    <mergeCell ref="D26:J26"/>
    <mergeCell ref="A22:B22"/>
    <mergeCell ref="A1:K1"/>
    <mergeCell ref="A3:J3"/>
    <mergeCell ref="A4:J4"/>
    <mergeCell ref="A5:J5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NGOCTHOM-SG</vt:lpstr>
      <vt:lpstr>NGOCTHOM-C6-HN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2024-09-30T08:14:52Z</cp:lastPrinted>
  <dcterms:created xsi:type="dcterms:W3CDTF">2024-06-20T07:20:50Z</dcterms:created>
  <dcterms:modified xsi:type="dcterms:W3CDTF">2024-10-15T01:46:27Z</dcterms:modified>
</cp:coreProperties>
</file>