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KHÁNH TOÀN\"/>
    </mc:Choice>
  </mc:AlternateContent>
  <bookViews>
    <workbookView xWindow="0" yWindow="0" windowWidth="24000" windowHeight="9630"/>
  </bookViews>
  <sheets>
    <sheet name="Doi chieu SG" sheetId="4" r:id="rId1"/>
    <sheet name="Doi chieu HN" sheetId="2" r:id="rId2"/>
  </sheets>
  <calcPr calcId="162913"/>
</workbook>
</file>

<file path=xl/calcChain.xml><?xml version="1.0" encoding="utf-8"?>
<calcChain xmlns="http://schemas.openxmlformats.org/spreadsheetml/2006/main">
  <c r="J24" i="2" l="1"/>
  <c r="H24" i="2"/>
  <c r="G24" i="2"/>
  <c r="F24" i="2"/>
  <c r="E24" i="2"/>
  <c r="D24" i="2"/>
  <c r="G17" i="4"/>
  <c r="F17" i="4"/>
  <c r="E17" i="4"/>
  <c r="D17" i="4"/>
  <c r="D19" i="4" l="1"/>
  <c r="D21" i="4" s="1"/>
  <c r="I17" i="4" l="1"/>
  <c r="I19" i="4" s="1"/>
  <c r="I21" i="4" s="1"/>
  <c r="I24" i="2" l="1"/>
  <c r="I26" i="2" s="1"/>
  <c r="I28" i="2" s="1"/>
  <c r="J26" i="2"/>
  <c r="G19" i="4" l="1"/>
  <c r="G21" i="4" s="1"/>
  <c r="E19" i="4"/>
  <c r="H17" i="4"/>
  <c r="H19" i="4" s="1"/>
  <c r="H21" i="4" s="1"/>
  <c r="H26" i="2"/>
  <c r="H28" i="2" s="1"/>
  <c r="E21" i="4" l="1"/>
  <c r="F19" i="4"/>
  <c r="F21" i="4" s="1"/>
  <c r="G26" i="2"/>
  <c r="G28" i="2" s="1"/>
  <c r="J28" i="2"/>
  <c r="D22" i="4" l="1"/>
  <c r="D26" i="4"/>
  <c r="F26" i="2"/>
  <c r="F28" i="2" l="1"/>
  <c r="E26" i="2" l="1"/>
  <c r="E28" i="2" s="1"/>
  <c r="D26" i="2"/>
  <c r="D28" i="2" s="1"/>
  <c r="D29" i="2" l="1"/>
  <c r="D27" i="4" s="1"/>
  <c r="D28" i="4" s="1"/>
</calcChain>
</file>

<file path=xl/sharedStrings.xml><?xml version="1.0" encoding="utf-8"?>
<sst xmlns="http://schemas.openxmlformats.org/spreadsheetml/2006/main" count="89" uniqueCount="45">
  <si>
    <t>Đơn giá</t>
  </si>
  <si>
    <t>STT</t>
  </si>
  <si>
    <t>Ngày xuất HĐ</t>
  </si>
  <si>
    <t>ĐVT</t>
  </si>
  <si>
    <t>Tổng xuất theo HĐ</t>
  </si>
  <si>
    <t>Trừ hàng lỗi thiếu</t>
  </si>
  <si>
    <t>Tổng thực thanh toán</t>
  </si>
  <si>
    <t>Thành tiền thanh toán</t>
  </si>
  <si>
    <t>Tổng tiền thanh toán</t>
  </si>
  <si>
    <t>BẢNG TỔNG HỢP ĐỐI CHIẾU XUẤT HÀNG - HÀ NỘI</t>
  </si>
  <si>
    <t>Chân gà TM</t>
  </si>
  <si>
    <t>Chân gà XD</t>
  </si>
  <si>
    <t>BẢNG TỔNG HỢP ĐỐI CHIẾU XUẤT HÀNG - TPHCM</t>
  </si>
  <si>
    <t>HN</t>
  </si>
  <si>
    <t>TPHCM</t>
  </si>
  <si>
    <t>Tổng</t>
  </si>
  <si>
    <t>Gà 300</t>
  </si>
  <si>
    <t>Gói</t>
  </si>
  <si>
    <t xml:space="preserve">Gà 300G   </t>
  </si>
  <si>
    <t>Gà 500G</t>
  </si>
  <si>
    <t xml:space="preserve"> Giò tai</t>
  </si>
  <si>
    <t xml:space="preserve"> Giò lụa</t>
  </si>
  <si>
    <t>Từ ngày 01 đến ngày 31 tháng  03  năm 2024</t>
  </si>
  <si>
    <t>Từ ngày 01 đến ngày 31 tháng 03  năm 2024</t>
  </si>
  <si>
    <t>Chốt công nợ T03/2024:</t>
  </si>
  <si>
    <t>02/3/2024</t>
  </si>
  <si>
    <t>Sườn</t>
  </si>
  <si>
    <t>05/3/2024</t>
  </si>
  <si>
    <t>09/3/2024</t>
  </si>
  <si>
    <t>12/3/2024</t>
  </si>
  <si>
    <t>01/3/2024</t>
  </si>
  <si>
    <t>04/3/2024</t>
  </si>
  <si>
    <t>07/3/2024</t>
  </si>
  <si>
    <t>11/3/2024</t>
  </si>
  <si>
    <t>Gà XD 500G</t>
  </si>
  <si>
    <t>14/3/2024</t>
  </si>
  <si>
    <t>15/3/2024</t>
  </si>
  <si>
    <t>18/3/2024</t>
  </si>
  <si>
    <t>13/3/2024</t>
  </si>
  <si>
    <t>21/3/2024</t>
  </si>
  <si>
    <t>25/3/2024</t>
  </si>
  <si>
    <t>29/3/2024</t>
  </si>
  <si>
    <t>27/3/2024</t>
  </si>
  <si>
    <t>30/3/2024</t>
  </si>
  <si>
    <t>Thực nhận 236, thiếu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</si>
</sst>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3" fontId="0" fillId="0" borderId="0" xfId="0" applyNumberFormat="1"/>
    <xf numFmtId="0" fontId="1" fillId="0" borderId="5" xfId="0" applyFont="1" applyBorder="1"/>
    <xf numFmtId="3" fontId="1" fillId="0" borderId="5" xfId="0" applyNumberFormat="1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11" xfId="0" applyFont="1" applyBorder="1"/>
    <xf numFmtId="3" fontId="1" fillId="0" borderId="11" xfId="0" applyNumberFormat="1" applyFont="1" applyBorder="1"/>
    <xf numFmtId="3" fontId="1" fillId="0" borderId="15" xfId="0" applyNumberFormat="1" applyFont="1" applyBorder="1"/>
    <xf numFmtId="0" fontId="1" fillId="0" borderId="2" xfId="0" applyFont="1" applyBorder="1"/>
    <xf numFmtId="0" fontId="3" fillId="0" borderId="13" xfId="0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3" fillId="0" borderId="22" xfId="0" applyFont="1" applyBorder="1"/>
    <xf numFmtId="0" fontId="1" fillId="0" borderId="23" xfId="0" applyFont="1" applyBorder="1" applyAlignment="1">
      <alignment horizontal="center"/>
    </xf>
    <xf numFmtId="0" fontId="1" fillId="0" borderId="3" xfId="0" applyFont="1" applyBorder="1"/>
    <xf numFmtId="49" fontId="1" fillId="0" borderId="23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3" fontId="1" fillId="0" borderId="27" xfId="0" applyNumberFormat="1" applyFont="1" applyBorder="1"/>
    <xf numFmtId="0" fontId="1" fillId="0" borderId="28" xfId="0" applyFont="1" applyBorder="1"/>
    <xf numFmtId="3" fontId="1" fillId="0" borderId="29" xfId="0" applyNumberFormat="1" applyFont="1" applyBorder="1"/>
    <xf numFmtId="0" fontId="5" fillId="0" borderId="5" xfId="0" applyFont="1" applyBorder="1"/>
    <xf numFmtId="0" fontId="4" fillId="0" borderId="0" xfId="0" applyFont="1"/>
    <xf numFmtId="3" fontId="4" fillId="0" borderId="0" xfId="0" applyNumberFormat="1" applyFont="1"/>
    <xf numFmtId="3" fontId="3" fillId="0" borderId="13" xfId="0" applyNumberFormat="1" applyFont="1" applyBorder="1"/>
    <xf numFmtId="0" fontId="3" fillId="0" borderId="14" xfId="0" applyFont="1" applyBorder="1"/>
    <xf numFmtId="0" fontId="5" fillId="0" borderId="6" xfId="0" applyFont="1" applyBorder="1"/>
    <xf numFmtId="3" fontId="1" fillId="0" borderId="6" xfId="0" applyNumberFormat="1" applyFont="1" applyBorder="1"/>
    <xf numFmtId="3" fontId="1" fillId="0" borderId="9" xfId="0" applyNumberFormat="1" applyFont="1" applyBorder="1" applyAlignment="1">
      <alignment horizontal="center"/>
    </xf>
    <xf numFmtId="0" fontId="1" fillId="0" borderId="32" xfId="0" applyFont="1" applyBorder="1"/>
    <xf numFmtId="3" fontId="1" fillId="0" borderId="32" xfId="0" applyNumberFormat="1" applyFont="1" applyBorder="1"/>
    <xf numFmtId="3" fontId="1" fillId="0" borderId="33" xfId="0" applyNumberFormat="1" applyFont="1" applyBorder="1"/>
    <xf numFmtId="0" fontId="1" fillId="0" borderId="13" xfId="0" applyFont="1" applyBorder="1"/>
    <xf numFmtId="3" fontId="8" fillId="0" borderId="11" xfId="0" applyNumberFormat="1" applyFont="1" applyBorder="1"/>
    <xf numFmtId="3" fontId="5" fillId="0" borderId="5" xfId="0" applyNumberFormat="1" applyFont="1" applyBorder="1"/>
    <xf numFmtId="3" fontId="3" fillId="0" borderId="14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3" fontId="4" fillId="0" borderId="0" xfId="0" applyNumberFormat="1" applyFont="1" applyAlignment="1"/>
    <xf numFmtId="0" fontId="6" fillId="0" borderId="0" xfId="0" applyFont="1" applyAlignment="1">
      <alignment horizontal="center"/>
    </xf>
    <xf numFmtId="3" fontId="1" fillId="0" borderId="30" xfId="0" applyNumberFormat="1" applyFont="1" applyBorder="1" applyAlignment="1">
      <alignment horizontal="center"/>
    </xf>
    <xf numFmtId="3" fontId="1" fillId="0" borderId="25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1" fillId="0" borderId="31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0" fillId="0" borderId="0" xfId="0" applyAlignment="1">
      <alignment horizontal="center"/>
    </xf>
    <xf numFmtId="3" fontId="1" fillId="0" borderId="26" xfId="0" applyNumberFormat="1" applyFont="1" applyBorder="1" applyAlignment="1">
      <alignment horizontal="center"/>
    </xf>
    <xf numFmtId="3" fontId="1" fillId="0" borderId="34" xfId="0" applyNumberFormat="1" applyFont="1" applyBorder="1" applyAlignment="1">
      <alignment horizontal="center"/>
    </xf>
    <xf numFmtId="3" fontId="1" fillId="0" borderId="35" xfId="0" applyNumberFormat="1" applyFont="1" applyBorder="1" applyAlignment="1">
      <alignment horizontal="center"/>
    </xf>
    <xf numFmtId="3" fontId="1" fillId="2" borderId="11" xfId="0" applyNumberFormat="1" applyFont="1" applyFill="1" applyBorder="1"/>
    <xf numFmtId="3" fontId="0" fillId="0" borderId="1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D19" sqref="D19"/>
    </sheetView>
  </sheetViews>
  <sheetFormatPr defaultRowHeight="15" x14ac:dyDescent="0.25"/>
  <cols>
    <col min="1" max="1" width="10.5703125" customWidth="1"/>
    <col min="2" max="2" width="17.42578125" customWidth="1"/>
    <col min="3" max="3" width="11" customWidth="1"/>
    <col min="4" max="4" width="15.28515625" customWidth="1"/>
    <col min="5" max="5" width="16.140625" customWidth="1"/>
    <col min="6" max="6" width="16.85546875" customWidth="1"/>
    <col min="7" max="7" width="17.140625" customWidth="1"/>
    <col min="8" max="8" width="19.140625" customWidth="1"/>
    <col min="9" max="9" width="33.7109375" customWidth="1"/>
    <col min="10" max="10" width="20.5703125" customWidth="1"/>
  </cols>
  <sheetData>
    <row r="1" spans="1:10" ht="21" x14ac:dyDescent="0.35">
      <c r="A1" s="46"/>
      <c r="B1" s="46"/>
      <c r="C1" s="46"/>
      <c r="D1" s="46"/>
      <c r="E1" s="46"/>
      <c r="F1" s="46"/>
      <c r="G1" s="46"/>
      <c r="H1" s="46"/>
      <c r="I1" s="46"/>
      <c r="J1" s="46"/>
    </row>
    <row r="3" spans="1:10" ht="18.75" x14ac:dyDescent="0.3">
      <c r="A3" s="47" t="s">
        <v>12</v>
      </c>
      <c r="B3" s="47"/>
      <c r="C3" s="47"/>
      <c r="D3" s="48"/>
      <c r="E3" s="49"/>
      <c r="F3" s="49"/>
      <c r="G3" s="49"/>
      <c r="H3" s="49"/>
      <c r="I3" s="49"/>
    </row>
    <row r="4" spans="1:10" ht="18.75" x14ac:dyDescent="0.3">
      <c r="A4" s="50" t="s">
        <v>23</v>
      </c>
      <c r="B4" s="50"/>
      <c r="C4" s="50"/>
      <c r="D4" s="50"/>
      <c r="E4" s="50"/>
      <c r="F4" s="50"/>
      <c r="G4" s="50"/>
      <c r="H4" s="50"/>
      <c r="I4" s="50"/>
    </row>
    <row r="5" spans="1:10" ht="18.75" x14ac:dyDescent="0.3">
      <c r="A5" s="51"/>
      <c r="B5" s="51"/>
      <c r="C5" s="51"/>
      <c r="D5" s="52"/>
      <c r="E5" s="53"/>
      <c r="F5" s="53"/>
      <c r="G5" s="53"/>
      <c r="H5" s="53"/>
      <c r="I5" s="53"/>
    </row>
    <row r="6" spans="1:10" ht="18.75" x14ac:dyDescent="0.3">
      <c r="A6" s="11" t="s">
        <v>1</v>
      </c>
      <c r="B6" s="14" t="s">
        <v>2</v>
      </c>
      <c r="C6" s="14" t="s">
        <v>3</v>
      </c>
      <c r="D6" s="12" t="s">
        <v>18</v>
      </c>
      <c r="E6" s="19" t="s">
        <v>19</v>
      </c>
      <c r="F6" s="19" t="s">
        <v>26</v>
      </c>
      <c r="G6" s="19" t="s">
        <v>11</v>
      </c>
      <c r="H6" s="19" t="s">
        <v>10</v>
      </c>
      <c r="I6" s="13"/>
    </row>
    <row r="7" spans="1:10" ht="18.75" x14ac:dyDescent="0.3">
      <c r="A7" s="5">
        <v>1</v>
      </c>
      <c r="B7" s="18" t="s">
        <v>25</v>
      </c>
      <c r="C7" s="16" t="s">
        <v>17</v>
      </c>
      <c r="D7" s="7">
        <v>225</v>
      </c>
      <c r="E7" s="20">
        <v>104</v>
      </c>
      <c r="F7" s="20"/>
      <c r="G7" s="20">
        <v>50</v>
      </c>
      <c r="H7" s="20"/>
      <c r="I7" s="8"/>
    </row>
    <row r="8" spans="1:10" ht="18.75" x14ac:dyDescent="0.3">
      <c r="A8" s="5">
        <v>2</v>
      </c>
      <c r="B8" s="18" t="s">
        <v>27</v>
      </c>
      <c r="C8" s="16" t="s">
        <v>17</v>
      </c>
      <c r="D8" s="7">
        <v>225</v>
      </c>
      <c r="E8" s="20">
        <v>104</v>
      </c>
      <c r="F8" s="20"/>
      <c r="G8" s="20"/>
      <c r="H8" s="20"/>
      <c r="I8" s="8"/>
    </row>
    <row r="9" spans="1:10" ht="18.75" x14ac:dyDescent="0.3">
      <c r="A9" s="5">
        <v>3</v>
      </c>
      <c r="B9" s="18" t="s">
        <v>28</v>
      </c>
      <c r="C9" s="16" t="s">
        <v>17</v>
      </c>
      <c r="D9" s="69">
        <v>240</v>
      </c>
      <c r="E9" s="20">
        <v>110</v>
      </c>
      <c r="F9" s="20"/>
      <c r="G9" s="20"/>
      <c r="H9" s="20"/>
      <c r="I9" s="70" t="s">
        <v>44</v>
      </c>
    </row>
    <row r="10" spans="1:10" ht="18.75" x14ac:dyDescent="0.3">
      <c r="A10" s="5">
        <v>4</v>
      </c>
      <c r="B10" s="18" t="s">
        <v>29</v>
      </c>
      <c r="C10" s="16" t="s">
        <v>17</v>
      </c>
      <c r="D10" s="7">
        <v>160</v>
      </c>
      <c r="E10" s="20">
        <v>110</v>
      </c>
      <c r="F10" s="20"/>
      <c r="G10" s="20"/>
      <c r="H10" s="20"/>
      <c r="I10" s="8"/>
    </row>
    <row r="11" spans="1:10" ht="18.75" x14ac:dyDescent="0.3">
      <c r="A11" s="5">
        <v>5</v>
      </c>
      <c r="B11" s="18" t="s">
        <v>35</v>
      </c>
      <c r="C11" s="16" t="s">
        <v>17</v>
      </c>
      <c r="D11" s="7"/>
      <c r="E11" s="20">
        <v>150</v>
      </c>
      <c r="F11" s="20">
        <v>50</v>
      </c>
      <c r="G11" s="20">
        <v>50</v>
      </c>
      <c r="H11" s="20"/>
      <c r="I11" s="8"/>
    </row>
    <row r="12" spans="1:10" ht="18.75" x14ac:dyDescent="0.3">
      <c r="A12" s="5">
        <v>6</v>
      </c>
      <c r="B12" s="18" t="s">
        <v>36</v>
      </c>
      <c r="C12" s="16" t="s">
        <v>17</v>
      </c>
      <c r="D12" s="7">
        <v>160</v>
      </c>
      <c r="E12" s="20">
        <v>65</v>
      </c>
      <c r="F12" s="20"/>
      <c r="G12" s="20"/>
      <c r="H12" s="20"/>
      <c r="I12" s="8"/>
    </row>
    <row r="13" spans="1:10" ht="18.75" x14ac:dyDescent="0.3">
      <c r="A13" s="5">
        <v>7</v>
      </c>
      <c r="B13" s="18" t="s">
        <v>37</v>
      </c>
      <c r="C13" s="16" t="s">
        <v>17</v>
      </c>
      <c r="D13" s="7">
        <v>150</v>
      </c>
      <c r="E13" s="20">
        <v>120</v>
      </c>
      <c r="F13" s="20"/>
      <c r="G13" s="20">
        <v>50</v>
      </c>
      <c r="H13" s="20"/>
      <c r="I13" s="8"/>
    </row>
    <row r="14" spans="1:10" ht="18.75" x14ac:dyDescent="0.3">
      <c r="A14" s="5">
        <v>8</v>
      </c>
      <c r="B14" s="18" t="s">
        <v>39</v>
      </c>
      <c r="C14" s="16" t="s">
        <v>17</v>
      </c>
      <c r="D14" s="7">
        <v>150</v>
      </c>
      <c r="E14" s="20">
        <v>52</v>
      </c>
      <c r="F14" s="20"/>
      <c r="G14" s="20"/>
      <c r="H14" s="20"/>
      <c r="I14" s="8"/>
    </row>
    <row r="15" spans="1:10" ht="18.75" x14ac:dyDescent="0.3">
      <c r="A15" s="5">
        <v>9</v>
      </c>
      <c r="B15" s="18" t="s">
        <v>40</v>
      </c>
      <c r="C15" s="16" t="s">
        <v>17</v>
      </c>
      <c r="D15" s="7">
        <v>150</v>
      </c>
      <c r="E15" s="20">
        <v>104</v>
      </c>
      <c r="F15" s="20"/>
      <c r="G15" s="20">
        <v>50</v>
      </c>
      <c r="H15" s="20"/>
      <c r="I15" s="8"/>
    </row>
    <row r="16" spans="1:10" ht="18.75" x14ac:dyDescent="0.3">
      <c r="A16" s="5">
        <v>10</v>
      </c>
      <c r="B16" s="18" t="s">
        <v>41</v>
      </c>
      <c r="C16" s="16" t="s">
        <v>17</v>
      </c>
      <c r="D16" s="7">
        <v>150</v>
      </c>
      <c r="E16" s="20">
        <v>104</v>
      </c>
      <c r="F16" s="20"/>
      <c r="G16" s="20">
        <v>80</v>
      </c>
      <c r="H16" s="20"/>
      <c r="I16" s="8"/>
    </row>
    <row r="17" spans="1:9" ht="18.75" x14ac:dyDescent="0.3">
      <c r="A17" s="54" t="s">
        <v>4</v>
      </c>
      <c r="B17" s="55"/>
      <c r="C17" s="15"/>
      <c r="D17" s="26">
        <f t="shared" ref="D17:I17" si="0">SUM(D7:D16)</f>
        <v>1610</v>
      </c>
      <c r="E17" s="26">
        <f t="shared" si="0"/>
        <v>1023</v>
      </c>
      <c r="F17" s="26">
        <f t="shared" si="0"/>
        <v>50</v>
      </c>
      <c r="G17" s="26">
        <f t="shared" si="0"/>
        <v>280</v>
      </c>
      <c r="H17" s="10">
        <f t="shared" si="0"/>
        <v>0</v>
      </c>
      <c r="I17" s="27">
        <f t="shared" si="0"/>
        <v>0</v>
      </c>
    </row>
    <row r="18" spans="1:9" ht="18.75" x14ac:dyDescent="0.3">
      <c r="A18" s="38" t="s">
        <v>5</v>
      </c>
      <c r="B18" s="39"/>
      <c r="C18" s="9"/>
      <c r="D18" s="9">
        <v>4</v>
      </c>
      <c r="E18" s="21"/>
      <c r="F18" s="21"/>
      <c r="G18" s="21"/>
      <c r="H18" s="21"/>
      <c r="I18" s="17"/>
    </row>
    <row r="19" spans="1:9" ht="18.75" x14ac:dyDescent="0.3">
      <c r="A19" s="42" t="s">
        <v>6</v>
      </c>
      <c r="B19" s="43"/>
      <c r="C19" s="2"/>
      <c r="D19" s="36">
        <f>D17-D18</f>
        <v>1606</v>
      </c>
      <c r="E19" s="23">
        <f t="shared" ref="E19:I19" si="1">E17-E18</f>
        <v>1023</v>
      </c>
      <c r="F19" s="23">
        <f>F17-F18</f>
        <v>50</v>
      </c>
      <c r="G19" s="23">
        <f t="shared" si="1"/>
        <v>280</v>
      </c>
      <c r="H19" s="23">
        <f t="shared" si="1"/>
        <v>0</v>
      </c>
      <c r="I19" s="28">
        <f t="shared" si="1"/>
        <v>0</v>
      </c>
    </row>
    <row r="20" spans="1:9" ht="18.75" x14ac:dyDescent="0.3">
      <c r="A20" s="42" t="s">
        <v>0</v>
      </c>
      <c r="B20" s="43"/>
      <c r="C20" s="2"/>
      <c r="D20" s="3">
        <v>36209</v>
      </c>
      <c r="E20" s="22">
        <v>62700</v>
      </c>
      <c r="F20" s="22">
        <v>33440</v>
      </c>
      <c r="G20" s="22">
        <v>18288</v>
      </c>
      <c r="H20" s="22">
        <v>17504</v>
      </c>
      <c r="I20" s="29"/>
    </row>
    <row r="21" spans="1:9" ht="18.75" x14ac:dyDescent="0.3">
      <c r="A21" s="42" t="s">
        <v>7</v>
      </c>
      <c r="B21" s="43"/>
      <c r="C21" s="2"/>
      <c r="D21" s="3">
        <f>D20*D19</f>
        <v>58151654</v>
      </c>
      <c r="E21" s="3">
        <f>E20*E19</f>
        <v>64142100</v>
      </c>
      <c r="F21" s="3">
        <f>F20*F19</f>
        <v>1672000</v>
      </c>
      <c r="G21" s="3">
        <f>G20*G19</f>
        <v>5120640</v>
      </c>
      <c r="H21" s="3">
        <f t="shared" ref="H21:I21" si="2">H20*H19</f>
        <v>0</v>
      </c>
      <c r="I21" s="29">
        <f t="shared" si="2"/>
        <v>0</v>
      </c>
    </row>
    <row r="22" spans="1:9" ht="18.75" x14ac:dyDescent="0.3">
      <c r="A22" s="44" t="s">
        <v>8</v>
      </c>
      <c r="B22" s="45"/>
      <c r="C22" s="4"/>
      <c r="D22" s="58">
        <f>D21+E21+F21+G21+H21+I21</f>
        <v>129086394</v>
      </c>
      <c r="E22" s="58"/>
      <c r="F22" s="58"/>
      <c r="G22" s="58"/>
      <c r="H22" s="59"/>
      <c r="I22" s="30"/>
    </row>
    <row r="25" spans="1:9" ht="21" x14ac:dyDescent="0.35">
      <c r="A25" s="46" t="s">
        <v>24</v>
      </c>
      <c r="B25" s="46"/>
      <c r="C25" s="46"/>
    </row>
    <row r="26" spans="1:9" ht="21" x14ac:dyDescent="0.35">
      <c r="A26" s="24"/>
      <c r="B26" s="40" t="s">
        <v>14</v>
      </c>
      <c r="C26" s="41"/>
      <c r="D26" s="60">
        <f>D22</f>
        <v>129086394</v>
      </c>
      <c r="E26" s="60"/>
    </row>
    <row r="27" spans="1:9" ht="21" x14ac:dyDescent="0.35">
      <c r="A27" s="24"/>
      <c r="B27" s="40" t="s">
        <v>13</v>
      </c>
      <c r="C27" s="41"/>
      <c r="D27" s="60">
        <f>'Doi chieu HN'!D29:J29</f>
        <v>140518985</v>
      </c>
      <c r="E27" s="60"/>
    </row>
    <row r="28" spans="1:9" ht="21" x14ac:dyDescent="0.35">
      <c r="A28" s="24"/>
      <c r="B28" s="41" t="s">
        <v>15</v>
      </c>
      <c r="C28" s="41"/>
      <c r="D28" s="60">
        <f>D26+D27</f>
        <v>269605379</v>
      </c>
      <c r="E28" s="60"/>
    </row>
    <row r="29" spans="1:9" ht="23.25" x14ac:dyDescent="0.35">
      <c r="A29" s="57"/>
      <c r="B29" s="57"/>
      <c r="C29" s="57"/>
      <c r="D29" s="25"/>
    </row>
    <row r="30" spans="1:9" ht="23.25" customHeight="1" x14ac:dyDescent="0.35">
      <c r="A30" s="56"/>
      <c r="B30" s="56"/>
      <c r="C30" s="56"/>
      <c r="D30" s="56"/>
      <c r="E30" s="56"/>
    </row>
  </sheetData>
  <mergeCells count="20">
    <mergeCell ref="A30:E30"/>
    <mergeCell ref="A29:C29"/>
    <mergeCell ref="D22:H22"/>
    <mergeCell ref="A25:C25"/>
    <mergeCell ref="D26:E26"/>
    <mergeCell ref="D27:E27"/>
    <mergeCell ref="D28:E28"/>
    <mergeCell ref="A1:J1"/>
    <mergeCell ref="A3:I3"/>
    <mergeCell ref="A4:I4"/>
    <mergeCell ref="A5:I5"/>
    <mergeCell ref="A17:B17"/>
    <mergeCell ref="A18:B18"/>
    <mergeCell ref="B26:C26"/>
    <mergeCell ref="B27:C27"/>
    <mergeCell ref="B28:C28"/>
    <mergeCell ref="A19:B19"/>
    <mergeCell ref="A20:B20"/>
    <mergeCell ref="A21:B21"/>
    <mergeCell ref="A22:B22"/>
  </mergeCells>
  <pageMargins left="0.28999999999999998" right="0.2" top="0.32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A13" workbookViewId="0">
      <selection activeCell="I20" sqref="I20"/>
    </sheetView>
  </sheetViews>
  <sheetFormatPr defaultRowHeight="15" x14ac:dyDescent="0.25"/>
  <cols>
    <col min="1" max="1" width="8.28515625" customWidth="1"/>
    <col min="2" max="2" width="18.85546875" customWidth="1"/>
    <col min="3" max="3" width="10.7109375" customWidth="1"/>
    <col min="4" max="4" width="14.28515625" bestFit="1" customWidth="1"/>
    <col min="5" max="5" width="14.28515625" customWidth="1"/>
    <col min="6" max="7" width="16" customWidth="1"/>
    <col min="8" max="8" width="14.7109375" customWidth="1"/>
    <col min="9" max="9" width="15.7109375" customWidth="1"/>
    <col min="10" max="10" width="15.85546875" customWidth="1"/>
    <col min="11" max="11" width="20.5703125" customWidth="1"/>
  </cols>
  <sheetData>
    <row r="1" spans="1:11" ht="21" x14ac:dyDescent="0.3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</row>
    <row r="3" spans="1:11" ht="18.75" x14ac:dyDescent="0.3">
      <c r="A3" s="47" t="s">
        <v>9</v>
      </c>
      <c r="B3" s="47"/>
      <c r="C3" s="47"/>
      <c r="D3" s="48"/>
      <c r="E3" s="48"/>
      <c r="F3" s="49"/>
      <c r="G3" s="49"/>
      <c r="H3" s="49"/>
      <c r="I3" s="49"/>
      <c r="J3" s="49"/>
    </row>
    <row r="4" spans="1:11" ht="18.75" x14ac:dyDescent="0.3">
      <c r="A4" s="50" t="s">
        <v>22</v>
      </c>
      <c r="B4" s="50"/>
      <c r="C4" s="50"/>
      <c r="D4" s="50"/>
      <c r="E4" s="50"/>
      <c r="F4" s="50"/>
      <c r="G4" s="50"/>
      <c r="H4" s="50"/>
      <c r="I4" s="50"/>
      <c r="J4" s="50"/>
    </row>
    <row r="5" spans="1:11" ht="18.75" x14ac:dyDescent="0.3">
      <c r="A5" s="51"/>
      <c r="B5" s="51"/>
      <c r="C5" s="51"/>
      <c r="D5" s="52"/>
      <c r="E5" s="52"/>
      <c r="F5" s="53"/>
      <c r="G5" s="53"/>
      <c r="H5" s="53"/>
      <c r="I5" s="53"/>
      <c r="J5" s="53"/>
    </row>
    <row r="6" spans="1:11" ht="18.75" x14ac:dyDescent="0.3">
      <c r="A6" s="11" t="s">
        <v>1</v>
      </c>
      <c r="B6" s="14" t="s">
        <v>2</v>
      </c>
      <c r="C6" s="14" t="s">
        <v>3</v>
      </c>
      <c r="D6" s="12" t="s">
        <v>21</v>
      </c>
      <c r="E6" s="12" t="s">
        <v>20</v>
      </c>
      <c r="F6" s="19" t="s">
        <v>16</v>
      </c>
      <c r="G6" s="19" t="s">
        <v>34</v>
      </c>
      <c r="H6" s="19" t="s">
        <v>11</v>
      </c>
      <c r="I6" s="19" t="s">
        <v>10</v>
      </c>
      <c r="J6" s="13" t="s">
        <v>26</v>
      </c>
    </row>
    <row r="7" spans="1:11" ht="18.75" x14ac:dyDescent="0.3">
      <c r="A7" s="5">
        <v>1</v>
      </c>
      <c r="B7" s="18" t="s">
        <v>30</v>
      </c>
      <c r="C7" s="16" t="s">
        <v>17</v>
      </c>
      <c r="D7" s="6"/>
      <c r="E7" s="7">
        <v>29</v>
      </c>
      <c r="F7" s="20"/>
      <c r="G7" s="20"/>
      <c r="H7" s="20"/>
      <c r="I7" s="20"/>
      <c r="J7" s="8"/>
    </row>
    <row r="8" spans="1:11" ht="18.75" x14ac:dyDescent="0.3">
      <c r="A8" s="5">
        <v>2</v>
      </c>
      <c r="B8" s="18" t="s">
        <v>25</v>
      </c>
      <c r="C8" s="16" t="s">
        <v>17</v>
      </c>
      <c r="D8" s="6"/>
      <c r="E8" s="7"/>
      <c r="F8" s="20">
        <v>150</v>
      </c>
      <c r="G8" s="20"/>
      <c r="H8" s="20"/>
      <c r="I8" s="20"/>
      <c r="J8" s="8"/>
    </row>
    <row r="9" spans="1:11" ht="18.75" x14ac:dyDescent="0.3">
      <c r="A9" s="5">
        <v>3</v>
      </c>
      <c r="B9" s="18" t="s">
        <v>31</v>
      </c>
      <c r="C9" s="16" t="s">
        <v>17</v>
      </c>
      <c r="D9" s="6">
        <v>50</v>
      </c>
      <c r="E9" s="7">
        <v>50</v>
      </c>
      <c r="F9" s="20">
        <v>150</v>
      </c>
      <c r="G9" s="20">
        <v>100</v>
      </c>
      <c r="H9" s="20"/>
      <c r="I9" s="20"/>
      <c r="J9" s="8"/>
    </row>
    <row r="10" spans="1:11" ht="18.75" x14ac:dyDescent="0.3">
      <c r="A10" s="5">
        <v>4</v>
      </c>
      <c r="B10" s="18" t="s">
        <v>27</v>
      </c>
      <c r="C10" s="16" t="s">
        <v>17</v>
      </c>
      <c r="D10" s="6"/>
      <c r="E10" s="7"/>
      <c r="F10" s="20">
        <v>150</v>
      </c>
      <c r="G10" s="20"/>
      <c r="H10" s="20"/>
      <c r="I10" s="20"/>
      <c r="J10" s="8">
        <v>63</v>
      </c>
    </row>
    <row r="11" spans="1:11" ht="18.75" x14ac:dyDescent="0.3">
      <c r="A11" s="5">
        <v>5</v>
      </c>
      <c r="B11" s="18" t="s">
        <v>32</v>
      </c>
      <c r="C11" s="16" t="s">
        <v>17</v>
      </c>
      <c r="D11" s="6">
        <v>17</v>
      </c>
      <c r="E11" s="7">
        <v>30</v>
      </c>
      <c r="F11" s="20">
        <v>100</v>
      </c>
      <c r="G11" s="20"/>
      <c r="H11" s="20"/>
      <c r="I11" s="20"/>
      <c r="J11" s="8"/>
    </row>
    <row r="12" spans="1:11" ht="18.75" x14ac:dyDescent="0.3">
      <c r="A12" s="5">
        <v>6</v>
      </c>
      <c r="B12" s="18" t="s">
        <v>33</v>
      </c>
      <c r="C12" s="16" t="s">
        <v>17</v>
      </c>
      <c r="D12" s="6"/>
      <c r="E12" s="7">
        <v>30</v>
      </c>
      <c r="F12" s="20">
        <v>150</v>
      </c>
      <c r="G12" s="20">
        <v>40</v>
      </c>
      <c r="H12" s="20"/>
      <c r="I12" s="20"/>
      <c r="J12" s="8"/>
    </row>
    <row r="13" spans="1:11" ht="18.75" x14ac:dyDescent="0.3">
      <c r="A13" s="5">
        <v>7</v>
      </c>
      <c r="B13" s="18" t="s">
        <v>29</v>
      </c>
      <c r="C13" s="16" t="s">
        <v>17</v>
      </c>
      <c r="D13" s="6">
        <v>40</v>
      </c>
      <c r="E13" s="7"/>
      <c r="F13" s="20">
        <v>150</v>
      </c>
      <c r="G13" s="20"/>
      <c r="H13" s="20">
        <v>60</v>
      </c>
      <c r="I13" s="20"/>
      <c r="J13" s="8">
        <v>50</v>
      </c>
    </row>
    <row r="14" spans="1:11" ht="18.75" x14ac:dyDescent="0.3">
      <c r="A14" s="5">
        <v>8</v>
      </c>
      <c r="B14" s="18" t="s">
        <v>38</v>
      </c>
      <c r="C14" s="16" t="s">
        <v>17</v>
      </c>
      <c r="D14" s="6">
        <v>20</v>
      </c>
      <c r="E14" s="7">
        <v>20</v>
      </c>
      <c r="F14" s="20"/>
      <c r="G14" s="20">
        <v>52</v>
      </c>
      <c r="H14" s="20"/>
      <c r="I14" s="20"/>
      <c r="J14" s="8"/>
    </row>
    <row r="15" spans="1:11" ht="18.75" x14ac:dyDescent="0.3">
      <c r="A15" s="5">
        <v>9</v>
      </c>
      <c r="B15" s="18" t="s">
        <v>36</v>
      </c>
      <c r="C15" s="16" t="s">
        <v>17</v>
      </c>
      <c r="D15" s="6">
        <v>20</v>
      </c>
      <c r="E15" s="7">
        <v>10</v>
      </c>
      <c r="F15" s="20">
        <v>300</v>
      </c>
      <c r="G15" s="20">
        <v>112</v>
      </c>
      <c r="H15" s="20">
        <v>103</v>
      </c>
      <c r="I15" s="20"/>
      <c r="J15" s="8">
        <v>8</v>
      </c>
    </row>
    <row r="16" spans="1:11" ht="18.75" x14ac:dyDescent="0.3">
      <c r="A16" s="5">
        <v>10</v>
      </c>
      <c r="B16" s="18" t="s">
        <v>37</v>
      </c>
      <c r="C16" s="16" t="s">
        <v>17</v>
      </c>
      <c r="D16" s="6"/>
      <c r="E16" s="7"/>
      <c r="F16" s="20">
        <v>150</v>
      </c>
      <c r="G16" s="20"/>
      <c r="H16" s="20">
        <v>55</v>
      </c>
      <c r="I16" s="20"/>
      <c r="J16" s="8"/>
    </row>
    <row r="17" spans="1:10" ht="18.75" x14ac:dyDescent="0.3">
      <c r="A17" s="5">
        <v>11</v>
      </c>
      <c r="B17" s="18" t="s">
        <v>39</v>
      </c>
      <c r="C17" s="16" t="s">
        <v>17</v>
      </c>
      <c r="D17" s="6">
        <v>22</v>
      </c>
      <c r="E17" s="35">
        <v>30</v>
      </c>
      <c r="F17" s="20">
        <v>250</v>
      </c>
      <c r="G17" s="20"/>
      <c r="H17" s="20"/>
      <c r="I17" s="20"/>
      <c r="J17" s="8"/>
    </row>
    <row r="18" spans="1:10" ht="18.75" x14ac:dyDescent="0.3">
      <c r="A18" s="5">
        <v>12</v>
      </c>
      <c r="B18" s="18" t="s">
        <v>40</v>
      </c>
      <c r="C18" s="16" t="s">
        <v>17</v>
      </c>
      <c r="D18" s="6">
        <v>20</v>
      </c>
      <c r="E18" s="7">
        <v>30</v>
      </c>
      <c r="F18" s="20">
        <v>300</v>
      </c>
      <c r="G18" s="20">
        <v>50</v>
      </c>
      <c r="H18" s="20"/>
      <c r="I18" s="20"/>
      <c r="J18" s="8"/>
    </row>
    <row r="19" spans="1:10" ht="18.75" x14ac:dyDescent="0.3">
      <c r="A19" s="5">
        <v>13</v>
      </c>
      <c r="B19" s="18" t="s">
        <v>42</v>
      </c>
      <c r="C19" s="16" t="s">
        <v>17</v>
      </c>
      <c r="D19" s="6"/>
      <c r="E19" s="7"/>
      <c r="F19" s="20"/>
      <c r="G19" s="20"/>
      <c r="H19" s="20"/>
      <c r="I19" s="20"/>
      <c r="J19" s="8"/>
    </row>
    <row r="20" spans="1:10" ht="18.75" x14ac:dyDescent="0.3">
      <c r="A20" s="5">
        <v>14</v>
      </c>
      <c r="B20" s="18" t="s">
        <v>41</v>
      </c>
      <c r="C20" s="16" t="s">
        <v>17</v>
      </c>
      <c r="D20" s="6"/>
      <c r="E20" s="7"/>
      <c r="F20" s="20">
        <v>150</v>
      </c>
      <c r="G20" s="20">
        <v>50</v>
      </c>
      <c r="H20" s="20"/>
      <c r="I20" s="20"/>
      <c r="J20" s="8">
        <v>66</v>
      </c>
    </row>
    <row r="21" spans="1:10" ht="18.75" x14ac:dyDescent="0.3">
      <c r="A21" s="5">
        <v>15</v>
      </c>
      <c r="B21" s="18" t="s">
        <v>43</v>
      </c>
      <c r="C21" s="16" t="s">
        <v>17</v>
      </c>
      <c r="D21" s="6">
        <v>20</v>
      </c>
      <c r="E21" s="7">
        <v>30</v>
      </c>
      <c r="F21" s="20">
        <v>100</v>
      </c>
      <c r="G21" s="20"/>
      <c r="H21" s="20">
        <v>24</v>
      </c>
      <c r="I21" s="20"/>
      <c r="J21" s="8"/>
    </row>
    <row r="22" spans="1:10" ht="18.75" x14ac:dyDescent="0.3">
      <c r="A22" s="5">
        <v>16</v>
      </c>
      <c r="B22" s="18"/>
      <c r="C22" s="16"/>
      <c r="D22" s="6"/>
      <c r="E22" s="7"/>
      <c r="F22" s="20"/>
      <c r="G22" s="20"/>
      <c r="H22" s="20"/>
      <c r="I22" s="20"/>
      <c r="J22" s="8"/>
    </row>
    <row r="23" spans="1:10" ht="18.75" x14ac:dyDescent="0.3">
      <c r="A23" s="5"/>
      <c r="B23" s="18"/>
      <c r="C23" s="16"/>
      <c r="D23" s="6"/>
      <c r="E23" s="7"/>
      <c r="F23" s="20"/>
      <c r="G23" s="20"/>
      <c r="H23" s="20"/>
      <c r="I23" s="20"/>
      <c r="J23" s="8"/>
    </row>
    <row r="24" spans="1:10" ht="18.75" x14ac:dyDescent="0.3">
      <c r="A24" s="54" t="s">
        <v>4</v>
      </c>
      <c r="B24" s="55"/>
      <c r="C24" s="15"/>
      <c r="D24" s="10">
        <f>SUM(D7:D23)</f>
        <v>209</v>
      </c>
      <c r="E24" s="26">
        <f>SUM(E7:E23)</f>
        <v>259</v>
      </c>
      <c r="F24" s="26">
        <f>SUM(F7:F23)</f>
        <v>2100</v>
      </c>
      <c r="G24" s="26">
        <f>SUM(G7:G23)</f>
        <v>404</v>
      </c>
      <c r="H24" s="26">
        <f>SUM(H7:H23)</f>
        <v>242</v>
      </c>
      <c r="I24" s="10">
        <f t="shared" ref="I24" si="0">SUM(I7:I23)</f>
        <v>0</v>
      </c>
      <c r="J24" s="37">
        <f>SUM(J7:J23)</f>
        <v>187</v>
      </c>
    </row>
    <row r="25" spans="1:10" ht="18.75" x14ac:dyDescent="0.3">
      <c r="A25" s="38" t="s">
        <v>5</v>
      </c>
      <c r="B25" s="39"/>
      <c r="C25" s="9"/>
      <c r="D25" s="9">
        <v>1</v>
      </c>
      <c r="E25" s="9">
        <v>2</v>
      </c>
      <c r="F25" s="21">
        <v>29</v>
      </c>
      <c r="G25" s="21">
        <v>5</v>
      </c>
      <c r="H25" s="21"/>
      <c r="I25" s="21"/>
      <c r="J25" s="17">
        <v>2</v>
      </c>
    </row>
    <row r="26" spans="1:10" ht="18.75" x14ac:dyDescent="0.3">
      <c r="A26" s="42" t="s">
        <v>6</v>
      </c>
      <c r="B26" s="43"/>
      <c r="C26" s="2"/>
      <c r="D26" s="23">
        <f>D24-D25</f>
        <v>208</v>
      </c>
      <c r="E26" s="23">
        <f>E24-E25</f>
        <v>257</v>
      </c>
      <c r="F26" s="23">
        <f>F24-F25</f>
        <v>2071</v>
      </c>
      <c r="G26" s="23">
        <f t="shared" ref="G26:J26" si="1">G24-G25</f>
        <v>399</v>
      </c>
      <c r="H26" s="23">
        <f t="shared" si="1"/>
        <v>242</v>
      </c>
      <c r="I26" s="23">
        <f t="shared" si="1"/>
        <v>0</v>
      </c>
      <c r="J26" s="28">
        <f t="shared" si="1"/>
        <v>185</v>
      </c>
    </row>
    <row r="27" spans="1:10" ht="18.75" x14ac:dyDescent="0.3">
      <c r="A27" s="42" t="s">
        <v>0</v>
      </c>
      <c r="B27" s="43"/>
      <c r="C27" s="2"/>
      <c r="D27" s="3">
        <v>63750</v>
      </c>
      <c r="E27" s="3">
        <v>64750</v>
      </c>
      <c r="F27" s="22">
        <v>36209</v>
      </c>
      <c r="G27" s="22">
        <v>62700</v>
      </c>
      <c r="H27" s="22">
        <v>18288</v>
      </c>
      <c r="I27" s="22">
        <v>17504</v>
      </c>
      <c r="J27" s="29">
        <v>33440</v>
      </c>
    </row>
    <row r="28" spans="1:10" ht="18.75" x14ac:dyDescent="0.3">
      <c r="A28" s="61" t="s">
        <v>7</v>
      </c>
      <c r="B28" s="62"/>
      <c r="C28" s="31"/>
      <c r="D28" s="32">
        <f>D27*D26</f>
        <v>13260000</v>
      </c>
      <c r="E28" s="32">
        <f>E27*E26</f>
        <v>16640750</v>
      </c>
      <c r="F28" s="32">
        <f t="shared" ref="F28:J28" si="2">F27*F26</f>
        <v>74988839</v>
      </c>
      <c r="G28" s="32">
        <f t="shared" si="2"/>
        <v>25017300</v>
      </c>
      <c r="H28" s="32">
        <f t="shared" si="2"/>
        <v>4425696</v>
      </c>
      <c r="I28" s="32">
        <f>I26*I27</f>
        <v>0</v>
      </c>
      <c r="J28" s="33">
        <f t="shared" si="2"/>
        <v>6186400</v>
      </c>
    </row>
    <row r="29" spans="1:10" ht="18.75" x14ac:dyDescent="0.3">
      <c r="A29" s="63" t="s">
        <v>8</v>
      </c>
      <c r="B29" s="64"/>
      <c r="C29" s="34"/>
      <c r="D29" s="66">
        <f>D28+E28+F28+G28+H30+H28+J28+I28</f>
        <v>140518985</v>
      </c>
      <c r="E29" s="67"/>
      <c r="F29" s="67"/>
      <c r="G29" s="67"/>
      <c r="H29" s="67"/>
      <c r="I29" s="67"/>
      <c r="J29" s="68"/>
    </row>
    <row r="34" spans="1:6" x14ac:dyDescent="0.25">
      <c r="D34" s="1"/>
    </row>
    <row r="35" spans="1:6" x14ac:dyDescent="0.25">
      <c r="A35" s="65"/>
      <c r="B35" s="65"/>
      <c r="C35" s="65"/>
      <c r="D35" s="65"/>
      <c r="E35" s="65"/>
      <c r="F35" s="1"/>
    </row>
    <row r="37" spans="1:6" x14ac:dyDescent="0.25">
      <c r="D37" s="65"/>
      <c r="E37" s="65"/>
    </row>
    <row r="38" spans="1:6" x14ac:dyDescent="0.25">
      <c r="D38" s="65"/>
      <c r="E38" s="65"/>
    </row>
    <row r="39" spans="1:6" x14ac:dyDescent="0.25">
      <c r="D39" s="65"/>
      <c r="E39" s="65"/>
    </row>
  </sheetData>
  <mergeCells count="15">
    <mergeCell ref="A35:E35"/>
    <mergeCell ref="D37:E37"/>
    <mergeCell ref="D38:E38"/>
    <mergeCell ref="D39:E39"/>
    <mergeCell ref="D29:J29"/>
    <mergeCell ref="A1:K1"/>
    <mergeCell ref="A3:J3"/>
    <mergeCell ref="A4:J4"/>
    <mergeCell ref="A5:J5"/>
    <mergeCell ref="A24:B24"/>
    <mergeCell ref="A25:B25"/>
    <mergeCell ref="A26:B26"/>
    <mergeCell ref="A27:B27"/>
    <mergeCell ref="A28:B28"/>
    <mergeCell ref="A29:B29"/>
  </mergeCells>
  <pageMargins left="0.43" right="0.2" top="0.2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Doi chieu SG</vt:lpstr>
      <vt:lpstr>Doi chieu HN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PhucHieu</dc:creator>
  <cp:lastModifiedBy>Administrator</cp:lastModifiedBy>
  <cp:lastPrinted>2024-03-09T04:28:07Z</cp:lastPrinted>
  <dcterms:created xsi:type="dcterms:W3CDTF">2009-01-01T19:07:43Z</dcterms:created>
  <dcterms:modified xsi:type="dcterms:W3CDTF">2024-04-10T08:23:53Z</dcterms:modified>
</cp:coreProperties>
</file>