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KHÁNH TOÀN\"/>
    </mc:Choice>
  </mc:AlternateContent>
  <bookViews>
    <workbookView xWindow="0" yWindow="0" windowWidth="24000" windowHeight="9630"/>
  </bookViews>
  <sheets>
    <sheet name="Doi chieu SG" sheetId="4" r:id="rId1"/>
    <sheet name="Doi chieu HN" sheetId="2" r:id="rId2"/>
  </sheets>
  <calcPr calcId="162913"/>
</workbook>
</file>

<file path=xl/calcChain.xml><?xml version="1.0" encoding="utf-8"?>
<calcChain xmlns="http://schemas.openxmlformats.org/spreadsheetml/2006/main">
  <c r="E17" i="4" l="1"/>
  <c r="F17" i="4"/>
  <c r="G17" i="4"/>
  <c r="H17" i="4"/>
  <c r="I17" i="4"/>
  <c r="J17" i="4"/>
  <c r="D17" i="4"/>
  <c r="I19" i="4" l="1"/>
  <c r="I21" i="4" s="1"/>
  <c r="J19" i="4"/>
  <c r="J21" i="4" s="1"/>
  <c r="I24" i="2" l="1"/>
  <c r="I26" i="2" s="1"/>
  <c r="I28" i="2" s="1"/>
  <c r="J24" i="2"/>
  <c r="J26" i="2" s="1"/>
  <c r="G19" i="4" l="1"/>
  <c r="G21" i="4" s="1"/>
  <c r="F19" i="4"/>
  <c r="F21" i="4" s="1"/>
  <c r="E19" i="4"/>
  <c r="E21" i="4" s="1"/>
  <c r="D19" i="4"/>
  <c r="H19" i="4"/>
  <c r="H21" i="4" s="1"/>
  <c r="G24" i="2"/>
  <c r="H24" i="2"/>
  <c r="H26" i="2" s="1"/>
  <c r="H28" i="2" s="1"/>
  <c r="D21" i="4" l="1"/>
  <c r="D22" i="4" s="1"/>
  <c r="G26" i="2"/>
  <c r="G28" i="2" s="1"/>
  <c r="J28" i="2"/>
  <c r="D26" i="4" l="1"/>
  <c r="F24" i="2"/>
  <c r="F26" i="2" s="1"/>
  <c r="F28" i="2" l="1"/>
  <c r="D24" i="2"/>
  <c r="E24" i="2" l="1"/>
  <c r="E26" i="2" s="1"/>
  <c r="E28" i="2" s="1"/>
  <c r="D26" i="2"/>
  <c r="D28" i="2" s="1"/>
  <c r="D29" i="2" l="1"/>
  <c r="D27" i="4" l="1"/>
  <c r="D28" i="4" s="1"/>
</calcChain>
</file>

<file path=xl/sharedStrings.xml><?xml version="1.0" encoding="utf-8"?>
<sst xmlns="http://schemas.openxmlformats.org/spreadsheetml/2006/main" count="67" uniqueCount="31">
  <si>
    <t>Đơn giá</t>
  </si>
  <si>
    <t>STT</t>
  </si>
  <si>
    <t>Ngày xuất HĐ</t>
  </si>
  <si>
    <t>ĐVT</t>
  </si>
  <si>
    <t>SL Giò lụa</t>
  </si>
  <si>
    <t>SL Giò tai</t>
  </si>
  <si>
    <t>Ghi chú</t>
  </si>
  <si>
    <t>Cái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</si>
  <si>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</si>
  <si>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</si>
  <si>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</si>
  <si>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</si>
  <si>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</si>
  <si>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</si>
  <si>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Sườn heo XK</t>
  </si>
  <si>
    <t>Chân gà TM</t>
  </si>
  <si>
    <t>Gà XD 500G</t>
  </si>
  <si>
    <t>Chân gà XD</t>
  </si>
  <si>
    <t>BẢNG TỔNG HỢP ĐỐI CHIẾU XUẤT HÀNG - TPHCM</t>
  </si>
  <si>
    <t>Gà XK 300G</t>
  </si>
  <si>
    <t>HN</t>
  </si>
  <si>
    <t>TPHCM</t>
  </si>
  <si>
    <t>Tổng</t>
  </si>
  <si>
    <t>Gà 300</t>
  </si>
  <si>
    <t>Sườn 200G</t>
  </si>
  <si>
    <t>Giò lụa 500G</t>
  </si>
  <si>
    <t>Giò tai 500G</t>
  </si>
  <si>
    <t>Gói</t>
  </si>
  <si>
    <t>Từ ngày 01 đến ngày 29 tháng  02  năm 2024</t>
  </si>
  <si>
    <t>Từ ngày 01 đến ngày 29 tháng 02  năm 2024</t>
  </si>
  <si>
    <t>Chốt công nợ T02/2024: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</si>
</sst>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3" fontId="0" fillId="0" borderId="0" xfId="0" applyNumberFormat="1"/>
    <xf numFmtId="0" fontId="1" fillId="0" borderId="5" xfId="0" applyFont="1" applyBorder="1"/>
    <xf numFmtId="3" fontId="1" fillId="0" borderId="5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3" fontId="3" fillId="0" borderId="14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0" fontId="1" fillId="0" borderId="9" xfId="0" applyFont="1" applyBorder="1"/>
    <xf numFmtId="0" fontId="2" fillId="0" borderId="27" xfId="0" applyFont="1" applyBorder="1" applyAlignment="1">
      <alignment horizontal="center"/>
    </xf>
    <xf numFmtId="3" fontId="1" fillId="0" borderId="28" xfId="0" applyNumberFormat="1" applyFont="1" applyBorder="1"/>
    <xf numFmtId="0" fontId="1" fillId="0" borderId="29" xfId="0" applyFont="1" applyBorder="1"/>
    <xf numFmtId="3" fontId="1" fillId="0" borderId="30" xfId="0" applyNumberFormat="1" applyFont="1" applyBorder="1"/>
    <xf numFmtId="0" fontId="5" fillId="0" borderId="5" xfId="0" applyFont="1" applyBorder="1"/>
    <xf numFmtId="0" fontId="4" fillId="0" borderId="0" xfId="0" applyFont="1"/>
    <xf numFmtId="3" fontId="4" fillId="0" borderId="0" xfId="0" applyNumberFormat="1" applyFont="1"/>
    <xf numFmtId="3" fontId="1" fillId="0" borderId="31" xfId="0" applyNumberFormat="1" applyFont="1" applyBorder="1" applyAlignment="1">
      <alignment horizontal="center"/>
    </xf>
    <xf numFmtId="3" fontId="5" fillId="0" borderId="11" xfId="0" applyNumberFormat="1" applyFont="1" applyBorder="1"/>
    <xf numFmtId="3" fontId="3" fillId="0" borderId="13" xfId="0" applyNumberFormat="1" applyFont="1" applyBorder="1"/>
    <xf numFmtId="14" fontId="2" fillId="0" borderId="23" xfId="0" applyNumberFormat="1" applyFont="1" applyBorder="1" applyAlignment="1">
      <alignment horizontal="center"/>
    </xf>
    <xf numFmtId="14" fontId="1" fillId="0" borderId="24" xfId="0" applyNumberFormat="1" applyFont="1" applyBorder="1" applyAlignment="1">
      <alignment horizontal="center"/>
    </xf>
    <xf numFmtId="14" fontId="0" fillId="0" borderId="0" xfId="0" applyNumberFormat="1"/>
    <xf numFmtId="3" fontId="8" fillId="0" borderId="15" xfId="0" applyNumberFormat="1" applyFont="1" applyBorder="1"/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6" fillId="0" borderId="0" xfId="0" applyFont="1" applyAlignment="1">
      <alignment horizontal="center"/>
    </xf>
    <xf numFmtId="3" fontId="1" fillId="0" borderId="31" xfId="0" applyNumberFormat="1" applyFont="1" applyBorder="1" applyAlignment="1">
      <alignment horizontal="center"/>
    </xf>
    <xf numFmtId="3" fontId="1" fillId="0" borderId="26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3" fontId="1" fillId="0" borderId="17" xfId="0" applyNumberFormat="1" applyFont="1" applyBorder="1" applyAlignment="1">
      <alignment horizontal="center"/>
    </xf>
    <xf numFmtId="3" fontId="1" fillId="0" borderId="2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J20" sqref="J20"/>
    </sheetView>
  </sheetViews>
  <sheetFormatPr defaultRowHeight="15" x14ac:dyDescent="0.25"/>
  <cols>
    <col min="1" max="1" width="10.5703125" customWidth="1"/>
    <col min="2" max="2" width="17.42578125" style="33" customWidth="1"/>
    <col min="3" max="3" width="11" customWidth="1"/>
    <col min="4" max="4" width="20.7109375" customWidth="1"/>
    <col min="5" max="7" width="20.28515625" customWidth="1"/>
    <col min="8" max="10" width="19.140625" customWidth="1"/>
    <col min="11" max="11" width="25.140625" customWidth="1"/>
    <col min="12" max="12" width="20.5703125" customWidth="1"/>
  </cols>
  <sheetData>
    <row r="1" spans="1:12" ht="21" x14ac:dyDescent="0.3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3" spans="1:12" ht="18.75" x14ac:dyDescent="0.3">
      <c r="A3" s="41" t="s">
        <v>18</v>
      </c>
      <c r="B3" s="41"/>
      <c r="C3" s="41"/>
      <c r="D3" s="42"/>
      <c r="E3" s="43"/>
      <c r="F3" s="43"/>
      <c r="G3" s="43"/>
      <c r="H3" s="43"/>
      <c r="I3" s="43"/>
      <c r="J3" s="43"/>
      <c r="K3" s="43"/>
    </row>
    <row r="4" spans="1:12" ht="18.75" x14ac:dyDescent="0.3">
      <c r="A4" s="44" t="s">
        <v>29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2" ht="18.75" x14ac:dyDescent="0.3">
      <c r="A5" s="45"/>
      <c r="B5" s="45"/>
      <c r="C5" s="45"/>
      <c r="D5" s="46"/>
      <c r="E5" s="47"/>
      <c r="F5" s="47"/>
      <c r="G5" s="47"/>
      <c r="H5" s="47"/>
      <c r="I5" s="47"/>
      <c r="J5" s="47"/>
      <c r="K5" s="47"/>
    </row>
    <row r="6" spans="1:12" ht="18.75" x14ac:dyDescent="0.3">
      <c r="A6" s="12" t="s">
        <v>1</v>
      </c>
      <c r="B6" s="31" t="s">
        <v>2</v>
      </c>
      <c r="C6" s="15" t="s">
        <v>3</v>
      </c>
      <c r="D6" s="13" t="s">
        <v>19</v>
      </c>
      <c r="E6" s="21" t="s">
        <v>14</v>
      </c>
      <c r="F6" s="21" t="s">
        <v>16</v>
      </c>
      <c r="G6" s="21" t="s">
        <v>17</v>
      </c>
      <c r="H6" s="21" t="s">
        <v>15</v>
      </c>
      <c r="I6" s="21" t="s">
        <v>25</v>
      </c>
      <c r="J6" s="21" t="s">
        <v>26</v>
      </c>
      <c r="K6" s="14" t="s">
        <v>6</v>
      </c>
    </row>
    <row r="7" spans="1:12" ht="18.75" x14ac:dyDescent="0.3">
      <c r="A7" s="5"/>
      <c r="B7" s="32"/>
      <c r="C7" s="17"/>
      <c r="D7" s="7"/>
      <c r="E7" s="22"/>
      <c r="F7" s="22"/>
      <c r="G7" s="22"/>
      <c r="H7" s="22"/>
      <c r="I7" s="22"/>
      <c r="J7" s="22"/>
      <c r="K7" s="8"/>
    </row>
    <row r="8" spans="1:12" ht="18.75" x14ac:dyDescent="0.3">
      <c r="A8" s="5">
        <v>1</v>
      </c>
      <c r="B8" s="32">
        <v>45325</v>
      </c>
      <c r="C8" s="17" t="s">
        <v>7</v>
      </c>
      <c r="D8" s="7">
        <v>75</v>
      </c>
      <c r="E8" s="22"/>
      <c r="F8" s="22">
        <v>104</v>
      </c>
      <c r="G8" s="22"/>
      <c r="H8" s="22">
        <v>50</v>
      </c>
      <c r="I8" s="57">
        <v>50</v>
      </c>
      <c r="J8" s="22"/>
      <c r="K8" s="34"/>
    </row>
    <row r="9" spans="1:12" ht="18.75" x14ac:dyDescent="0.3">
      <c r="A9" s="5">
        <v>2</v>
      </c>
      <c r="B9" s="32">
        <v>45326</v>
      </c>
      <c r="C9" s="17" t="s">
        <v>7</v>
      </c>
      <c r="D9" s="7">
        <v>150</v>
      </c>
      <c r="E9" s="22"/>
      <c r="F9" s="22"/>
      <c r="G9" s="22"/>
      <c r="H9" s="22"/>
      <c r="I9" s="22"/>
      <c r="J9" s="22"/>
      <c r="K9" s="34"/>
    </row>
    <row r="10" spans="1:12" ht="18.75" x14ac:dyDescent="0.3">
      <c r="A10" s="5">
        <v>3</v>
      </c>
      <c r="B10" s="32">
        <v>45328</v>
      </c>
      <c r="C10" s="17" t="s">
        <v>7</v>
      </c>
      <c r="D10" s="7">
        <v>150</v>
      </c>
      <c r="E10" s="22"/>
      <c r="F10" s="22"/>
      <c r="G10" s="22"/>
      <c r="H10" s="22"/>
      <c r="I10" s="22"/>
      <c r="J10" s="22"/>
      <c r="K10" s="34"/>
    </row>
    <row r="11" spans="1:12" ht="18.75" x14ac:dyDescent="0.3">
      <c r="A11" s="5">
        <v>4</v>
      </c>
      <c r="B11" s="32">
        <v>45342</v>
      </c>
      <c r="C11" s="17" t="s">
        <v>7</v>
      </c>
      <c r="D11" s="7">
        <v>150</v>
      </c>
      <c r="E11" s="22"/>
      <c r="F11" s="22"/>
      <c r="G11" s="22">
        <v>50</v>
      </c>
      <c r="H11" s="22"/>
      <c r="I11" s="22"/>
      <c r="J11" s="22"/>
      <c r="K11" s="34"/>
    </row>
    <row r="12" spans="1:12" ht="18.75" x14ac:dyDescent="0.3">
      <c r="A12" s="5">
        <v>5</v>
      </c>
      <c r="B12" s="32">
        <v>45344</v>
      </c>
      <c r="C12" s="17" t="s">
        <v>7</v>
      </c>
      <c r="D12" s="7"/>
      <c r="E12" s="22"/>
      <c r="F12" s="22">
        <v>156</v>
      </c>
      <c r="G12" s="22"/>
      <c r="H12" s="22"/>
      <c r="I12" s="22"/>
      <c r="J12" s="22"/>
      <c r="K12" s="34"/>
    </row>
    <row r="13" spans="1:12" ht="18.75" x14ac:dyDescent="0.3">
      <c r="A13" s="5">
        <v>6</v>
      </c>
      <c r="B13" s="32">
        <v>45348</v>
      </c>
      <c r="C13" s="17" t="s">
        <v>7</v>
      </c>
      <c r="D13" s="7">
        <v>225</v>
      </c>
      <c r="E13" s="22"/>
      <c r="F13" s="57">
        <v>156</v>
      </c>
      <c r="G13" s="22"/>
      <c r="H13" s="22"/>
      <c r="I13" s="22"/>
      <c r="J13" s="22"/>
      <c r="K13" s="34"/>
    </row>
    <row r="14" spans="1:12" ht="18.75" x14ac:dyDescent="0.3">
      <c r="A14" s="5">
        <v>7</v>
      </c>
      <c r="B14" s="32">
        <v>45348</v>
      </c>
      <c r="C14" s="17" t="s">
        <v>7</v>
      </c>
      <c r="D14" s="7">
        <v>225</v>
      </c>
      <c r="E14" s="22"/>
      <c r="F14" s="22">
        <v>52</v>
      </c>
      <c r="G14" s="22">
        <v>50</v>
      </c>
      <c r="H14" s="22"/>
      <c r="I14" s="22"/>
      <c r="J14" s="22"/>
      <c r="K14" s="34"/>
    </row>
    <row r="15" spans="1:12" ht="18.75" x14ac:dyDescent="0.3">
      <c r="A15" s="5">
        <v>8</v>
      </c>
      <c r="B15" s="32">
        <v>45351</v>
      </c>
      <c r="C15" s="17" t="s">
        <v>7</v>
      </c>
      <c r="D15" s="7">
        <v>150</v>
      </c>
      <c r="E15" s="22">
        <v>50</v>
      </c>
      <c r="F15" s="22">
        <v>104</v>
      </c>
      <c r="G15" s="22">
        <v>50</v>
      </c>
      <c r="H15" s="22"/>
      <c r="I15" s="22"/>
      <c r="J15" s="22"/>
      <c r="K15" s="34"/>
    </row>
    <row r="16" spans="1:12" ht="18.75" x14ac:dyDescent="0.3">
      <c r="A16" s="5">
        <v>9</v>
      </c>
      <c r="B16" s="32">
        <v>45351</v>
      </c>
      <c r="C16" s="17" t="s">
        <v>7</v>
      </c>
      <c r="D16" s="7">
        <v>75</v>
      </c>
      <c r="E16" s="22"/>
      <c r="F16" s="22">
        <v>416</v>
      </c>
      <c r="G16" s="22"/>
      <c r="H16" s="22"/>
      <c r="I16" s="22"/>
      <c r="J16" s="22"/>
      <c r="K16" s="34"/>
    </row>
    <row r="17" spans="1:11" ht="18.75" x14ac:dyDescent="0.3">
      <c r="A17" s="48" t="s">
        <v>8</v>
      </c>
      <c r="B17" s="49"/>
      <c r="C17" s="16"/>
      <c r="D17" s="30">
        <f t="shared" ref="D17:J17" si="0">SUM(D7:D16)</f>
        <v>1200</v>
      </c>
      <c r="E17" s="30">
        <f t="shared" si="0"/>
        <v>50</v>
      </c>
      <c r="F17" s="30">
        <f t="shared" si="0"/>
        <v>988</v>
      </c>
      <c r="G17" s="30">
        <f t="shared" si="0"/>
        <v>150</v>
      </c>
      <c r="H17" s="30">
        <f t="shared" si="0"/>
        <v>50</v>
      </c>
      <c r="I17" s="30">
        <f t="shared" si="0"/>
        <v>50</v>
      </c>
      <c r="J17" s="30">
        <f t="shared" si="0"/>
        <v>0</v>
      </c>
      <c r="K17" s="11"/>
    </row>
    <row r="18" spans="1:11" ht="18.75" x14ac:dyDescent="0.3">
      <c r="A18" s="50" t="s">
        <v>9</v>
      </c>
      <c r="B18" s="51"/>
      <c r="C18" s="9"/>
      <c r="D18" s="9"/>
      <c r="E18" s="23"/>
      <c r="F18" s="23"/>
      <c r="G18" s="23"/>
      <c r="H18" s="23"/>
      <c r="I18" s="23"/>
      <c r="J18" s="23"/>
      <c r="K18" s="18"/>
    </row>
    <row r="19" spans="1:11" ht="18.75" x14ac:dyDescent="0.3">
      <c r="A19" s="54" t="s">
        <v>10</v>
      </c>
      <c r="B19" s="55"/>
      <c r="C19" s="2"/>
      <c r="D19" s="25">
        <f>D17-D18</f>
        <v>1200</v>
      </c>
      <c r="E19" s="25">
        <f t="shared" ref="E19:J19" si="1">E17-E18</f>
        <v>50</v>
      </c>
      <c r="F19" s="25">
        <f t="shared" si="1"/>
        <v>988</v>
      </c>
      <c r="G19" s="25">
        <f t="shared" si="1"/>
        <v>150</v>
      </c>
      <c r="H19" s="25">
        <f t="shared" si="1"/>
        <v>50</v>
      </c>
      <c r="I19" s="25">
        <f t="shared" si="1"/>
        <v>50</v>
      </c>
      <c r="J19" s="25">
        <f t="shared" si="1"/>
        <v>0</v>
      </c>
      <c r="K19" s="19"/>
    </row>
    <row r="20" spans="1:11" ht="18.75" x14ac:dyDescent="0.3">
      <c r="A20" s="54" t="s">
        <v>0</v>
      </c>
      <c r="B20" s="55"/>
      <c r="C20" s="2"/>
      <c r="D20" s="3">
        <v>36209</v>
      </c>
      <c r="E20" s="24">
        <v>33440</v>
      </c>
      <c r="F20" s="24">
        <v>62700</v>
      </c>
      <c r="G20" s="24">
        <v>18288</v>
      </c>
      <c r="H20" s="24">
        <v>17504</v>
      </c>
      <c r="I20" s="24">
        <v>63750</v>
      </c>
      <c r="J20" s="24">
        <v>64750</v>
      </c>
      <c r="K20" s="19"/>
    </row>
    <row r="21" spans="1:11" ht="18.75" x14ac:dyDescent="0.3">
      <c r="A21" s="54" t="s">
        <v>11</v>
      </c>
      <c r="B21" s="55"/>
      <c r="C21" s="2"/>
      <c r="D21" s="3">
        <f>D20*D19</f>
        <v>43450800</v>
      </c>
      <c r="E21" s="3">
        <f t="shared" ref="E21:J21" si="2">E20*E19</f>
        <v>1672000</v>
      </c>
      <c r="F21" s="3">
        <f t="shared" si="2"/>
        <v>61947600</v>
      </c>
      <c r="G21" s="3">
        <f t="shared" si="2"/>
        <v>2743200</v>
      </c>
      <c r="H21" s="3">
        <f t="shared" si="2"/>
        <v>875200</v>
      </c>
      <c r="I21" s="3">
        <f t="shared" si="2"/>
        <v>3187500</v>
      </c>
      <c r="J21" s="3">
        <f t="shared" si="2"/>
        <v>0</v>
      </c>
      <c r="K21" s="19"/>
    </row>
    <row r="22" spans="1:11" ht="18.75" x14ac:dyDescent="0.3">
      <c r="A22" s="35" t="s">
        <v>12</v>
      </c>
      <c r="B22" s="36"/>
      <c r="C22" s="4"/>
      <c r="D22" s="38">
        <f>D21+E21+F21+G21+H21+I21+J21</f>
        <v>113876300</v>
      </c>
      <c r="E22" s="38"/>
      <c r="F22" s="38"/>
      <c r="G22" s="38"/>
      <c r="H22" s="39"/>
      <c r="I22" s="28"/>
      <c r="J22" s="28"/>
      <c r="K22" s="20"/>
    </row>
    <row r="25" spans="1:11" ht="21" x14ac:dyDescent="0.35">
      <c r="A25" s="40" t="s">
        <v>30</v>
      </c>
      <c r="B25" s="40"/>
      <c r="C25" s="40"/>
    </row>
    <row r="26" spans="1:11" ht="21" x14ac:dyDescent="0.35">
      <c r="A26" s="26"/>
      <c r="B26" s="52" t="s">
        <v>21</v>
      </c>
      <c r="C26" s="53"/>
      <c r="D26" s="27">
        <f>D22</f>
        <v>113876300</v>
      </c>
    </row>
    <row r="27" spans="1:11" ht="21" x14ac:dyDescent="0.35">
      <c r="A27" s="26"/>
      <c r="B27" s="52" t="s">
        <v>20</v>
      </c>
      <c r="C27" s="53"/>
      <c r="D27" s="27">
        <f>'Doi chieu HN'!D29:J29</f>
        <v>192718360</v>
      </c>
    </row>
    <row r="28" spans="1:11" ht="21" x14ac:dyDescent="0.35">
      <c r="A28" s="26"/>
      <c r="B28" s="53" t="s">
        <v>22</v>
      </c>
      <c r="C28" s="53"/>
      <c r="D28" s="27">
        <f>D26+D27</f>
        <v>306594660</v>
      </c>
      <c r="F28" s="1"/>
    </row>
    <row r="29" spans="1:11" ht="23.25" x14ac:dyDescent="0.35">
      <c r="A29" s="37"/>
      <c r="B29" s="37"/>
      <c r="C29" s="37"/>
      <c r="D29" s="27"/>
    </row>
    <row r="30" spans="1:11" ht="23.25" x14ac:dyDescent="0.35">
      <c r="A30" s="37"/>
      <c r="B30" s="37"/>
      <c r="C30" s="37"/>
      <c r="D30" s="27"/>
    </row>
  </sheetData>
  <mergeCells count="17">
    <mergeCell ref="A18:B18"/>
    <mergeCell ref="B26:C26"/>
    <mergeCell ref="B27:C27"/>
    <mergeCell ref="B28:C28"/>
    <mergeCell ref="A19:B19"/>
    <mergeCell ref="A20:B20"/>
    <mergeCell ref="A21:B21"/>
    <mergeCell ref="A1:L1"/>
    <mergeCell ref="A3:K3"/>
    <mergeCell ref="A4:K4"/>
    <mergeCell ref="A5:K5"/>
    <mergeCell ref="A17:B17"/>
    <mergeCell ref="A22:B22"/>
    <mergeCell ref="A29:C29"/>
    <mergeCell ref="A30:C30"/>
    <mergeCell ref="D22:H22"/>
    <mergeCell ref="A25:C25"/>
  </mergeCells>
  <pageMargins left="0.75" right="0.2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18" workbookViewId="0">
      <selection activeCell="I36" sqref="I36"/>
    </sheetView>
  </sheetViews>
  <sheetFormatPr defaultRowHeight="15" x14ac:dyDescent="0.25"/>
  <cols>
    <col min="1" max="1" width="10.5703125" customWidth="1"/>
    <col min="2" max="2" width="15.7109375" style="33" customWidth="1"/>
    <col min="3" max="3" width="10.7109375" customWidth="1"/>
    <col min="4" max="4" width="15.140625" customWidth="1"/>
    <col min="5" max="5" width="14.85546875" customWidth="1"/>
    <col min="6" max="6" width="15.7109375" customWidth="1"/>
    <col min="7" max="7" width="16.28515625" customWidth="1"/>
    <col min="8" max="8" width="16.85546875" customWidth="1"/>
    <col min="9" max="9" width="17" customWidth="1"/>
    <col min="10" max="10" width="19.140625" customWidth="1"/>
    <col min="11" max="11" width="13.5703125" customWidth="1"/>
    <col min="12" max="12" width="20.5703125" customWidth="1"/>
  </cols>
  <sheetData>
    <row r="1" spans="1:12" ht="21" x14ac:dyDescent="0.3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3" spans="1:12" ht="18.75" x14ac:dyDescent="0.3">
      <c r="A3" s="41" t="s">
        <v>13</v>
      </c>
      <c r="B3" s="41"/>
      <c r="C3" s="41"/>
      <c r="D3" s="42"/>
      <c r="E3" s="42"/>
      <c r="F3" s="43"/>
      <c r="G3" s="43"/>
      <c r="H3" s="43"/>
      <c r="I3" s="43"/>
      <c r="J3" s="43"/>
      <c r="K3" s="43"/>
    </row>
    <row r="4" spans="1:12" ht="18.75" x14ac:dyDescent="0.3">
      <c r="A4" s="44" t="s">
        <v>28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2" ht="18.75" x14ac:dyDescent="0.3">
      <c r="A5" s="45"/>
      <c r="B5" s="45"/>
      <c r="C5" s="45"/>
      <c r="D5" s="46"/>
      <c r="E5" s="46"/>
      <c r="F5" s="47"/>
      <c r="G5" s="47"/>
      <c r="H5" s="47"/>
      <c r="I5" s="47"/>
      <c r="J5" s="47"/>
      <c r="K5" s="47"/>
    </row>
    <row r="6" spans="1:12" ht="18.75" x14ac:dyDescent="0.3">
      <c r="A6" s="12" t="s">
        <v>1</v>
      </c>
      <c r="B6" s="31" t="s">
        <v>2</v>
      </c>
      <c r="C6" s="15" t="s">
        <v>3</v>
      </c>
      <c r="D6" s="13" t="s">
        <v>4</v>
      </c>
      <c r="E6" s="13" t="s">
        <v>5</v>
      </c>
      <c r="F6" s="21" t="s">
        <v>23</v>
      </c>
      <c r="G6" s="21" t="s">
        <v>16</v>
      </c>
      <c r="H6" s="21" t="s">
        <v>17</v>
      </c>
      <c r="I6" s="21" t="s">
        <v>24</v>
      </c>
      <c r="J6" s="21" t="s">
        <v>15</v>
      </c>
      <c r="K6" s="14" t="s">
        <v>6</v>
      </c>
    </row>
    <row r="7" spans="1:12" ht="18.75" x14ac:dyDescent="0.3">
      <c r="A7" s="5">
        <v>1</v>
      </c>
      <c r="B7" s="32">
        <v>45323</v>
      </c>
      <c r="C7" s="17" t="s">
        <v>27</v>
      </c>
      <c r="D7" s="6">
        <v>20</v>
      </c>
      <c r="E7" s="7">
        <v>50</v>
      </c>
      <c r="F7" s="22">
        <v>650</v>
      </c>
      <c r="G7" s="22">
        <v>100</v>
      </c>
      <c r="H7" s="22"/>
      <c r="I7" s="22"/>
      <c r="J7" s="22"/>
      <c r="K7" s="8"/>
    </row>
    <row r="8" spans="1:12" ht="18.75" x14ac:dyDescent="0.3">
      <c r="A8" s="5">
        <v>2</v>
      </c>
      <c r="B8" s="32">
        <v>45324</v>
      </c>
      <c r="C8" s="17" t="s">
        <v>27</v>
      </c>
      <c r="D8" s="6">
        <v>50</v>
      </c>
      <c r="E8" s="7">
        <v>100</v>
      </c>
      <c r="F8" s="22">
        <v>200</v>
      </c>
      <c r="G8" s="22">
        <v>50</v>
      </c>
      <c r="H8" s="22"/>
      <c r="I8" s="22"/>
      <c r="J8" s="22"/>
      <c r="K8" s="8"/>
    </row>
    <row r="9" spans="1:12" ht="18.75" x14ac:dyDescent="0.3">
      <c r="A9" s="5">
        <v>3</v>
      </c>
      <c r="B9" s="32">
        <v>45325</v>
      </c>
      <c r="C9" s="17" t="s">
        <v>27</v>
      </c>
      <c r="D9" s="6"/>
      <c r="E9" s="7"/>
      <c r="F9" s="22">
        <v>150</v>
      </c>
      <c r="G9" s="22">
        <v>150</v>
      </c>
      <c r="H9" s="22"/>
      <c r="I9" s="22"/>
      <c r="J9" s="22"/>
      <c r="K9" s="8"/>
    </row>
    <row r="10" spans="1:12" ht="18.75" x14ac:dyDescent="0.3">
      <c r="A10" s="5">
        <v>4</v>
      </c>
      <c r="B10" s="32">
        <v>45326</v>
      </c>
      <c r="C10" s="17" t="s">
        <v>27</v>
      </c>
      <c r="D10" s="6">
        <v>56</v>
      </c>
      <c r="E10" s="7"/>
      <c r="F10" s="22">
        <v>300</v>
      </c>
      <c r="G10" s="22"/>
      <c r="H10" s="22"/>
      <c r="I10" s="22"/>
      <c r="J10" s="22"/>
      <c r="K10" s="8"/>
    </row>
    <row r="11" spans="1:12" ht="18.75" x14ac:dyDescent="0.3">
      <c r="A11" s="5">
        <v>5</v>
      </c>
      <c r="B11" s="32">
        <v>45327</v>
      </c>
      <c r="C11" s="17" t="s">
        <v>27</v>
      </c>
      <c r="D11" s="6"/>
      <c r="E11" s="7"/>
      <c r="F11" s="22">
        <v>284</v>
      </c>
      <c r="G11" s="22"/>
      <c r="H11" s="22">
        <v>105</v>
      </c>
      <c r="I11" s="22"/>
      <c r="J11" s="22">
        <v>155</v>
      </c>
      <c r="K11" s="8"/>
    </row>
    <row r="12" spans="1:12" ht="18.75" x14ac:dyDescent="0.3">
      <c r="A12" s="5">
        <v>6</v>
      </c>
      <c r="B12" s="32">
        <v>45328</v>
      </c>
      <c r="C12" s="17" t="s">
        <v>27</v>
      </c>
      <c r="D12" s="6"/>
      <c r="E12" s="7"/>
      <c r="F12" s="22">
        <v>133</v>
      </c>
      <c r="G12" s="22"/>
      <c r="H12" s="22"/>
      <c r="I12" s="22"/>
      <c r="J12" s="22"/>
      <c r="K12" s="8"/>
    </row>
    <row r="13" spans="1:12" ht="18.75" x14ac:dyDescent="0.3">
      <c r="A13" s="5">
        <v>7</v>
      </c>
      <c r="B13" s="32">
        <v>45341</v>
      </c>
      <c r="C13" s="17" t="s">
        <v>27</v>
      </c>
      <c r="D13" s="6"/>
      <c r="E13" s="7">
        <v>40</v>
      </c>
      <c r="F13" s="22">
        <v>500</v>
      </c>
      <c r="G13" s="22"/>
      <c r="H13" s="22"/>
      <c r="I13" s="22"/>
      <c r="J13" s="22">
        <v>200</v>
      </c>
      <c r="K13" s="8"/>
    </row>
    <row r="14" spans="1:12" ht="18.75" x14ac:dyDescent="0.3">
      <c r="A14" s="5">
        <v>8</v>
      </c>
      <c r="B14" s="32">
        <v>45342</v>
      </c>
      <c r="C14" s="17" t="s">
        <v>27</v>
      </c>
      <c r="D14" s="6"/>
      <c r="E14" s="7"/>
      <c r="F14" s="22">
        <v>150</v>
      </c>
      <c r="G14" s="22"/>
      <c r="H14" s="22"/>
      <c r="I14" s="22"/>
      <c r="J14" s="22"/>
      <c r="K14" s="8"/>
    </row>
    <row r="15" spans="1:12" ht="18.75" x14ac:dyDescent="0.3">
      <c r="A15" s="5">
        <v>9</v>
      </c>
      <c r="B15" s="32">
        <v>45343</v>
      </c>
      <c r="C15" s="17" t="s">
        <v>27</v>
      </c>
      <c r="D15" s="6"/>
      <c r="E15" s="7">
        <v>20</v>
      </c>
      <c r="F15" s="22">
        <v>150</v>
      </c>
      <c r="G15" s="22"/>
      <c r="H15" s="22">
        <v>60</v>
      </c>
      <c r="I15" s="22"/>
      <c r="J15" s="22"/>
      <c r="K15" s="8"/>
    </row>
    <row r="16" spans="1:12" ht="18.75" x14ac:dyDescent="0.3">
      <c r="A16" s="5">
        <v>10</v>
      </c>
      <c r="B16" s="32">
        <v>45344</v>
      </c>
      <c r="C16" s="17" t="s">
        <v>27</v>
      </c>
      <c r="D16" s="6"/>
      <c r="E16" s="7"/>
      <c r="F16" s="22">
        <v>150</v>
      </c>
      <c r="G16" s="22"/>
      <c r="H16" s="22"/>
      <c r="I16" s="22"/>
      <c r="J16" s="22"/>
      <c r="K16" s="8"/>
    </row>
    <row r="17" spans="1:11" ht="18.75" x14ac:dyDescent="0.3">
      <c r="A17" s="5">
        <v>11</v>
      </c>
      <c r="B17" s="32">
        <v>45345</v>
      </c>
      <c r="C17" s="17" t="s">
        <v>27</v>
      </c>
      <c r="D17" s="6"/>
      <c r="E17" s="29"/>
      <c r="F17" s="22">
        <v>150</v>
      </c>
      <c r="G17" s="22"/>
      <c r="H17" s="22"/>
      <c r="I17" s="22"/>
      <c r="J17" s="22"/>
      <c r="K17" s="8"/>
    </row>
    <row r="18" spans="1:11" ht="18.75" x14ac:dyDescent="0.3">
      <c r="A18" s="5">
        <v>12</v>
      </c>
      <c r="B18" s="32">
        <v>45346</v>
      </c>
      <c r="C18" s="17" t="s">
        <v>27</v>
      </c>
      <c r="D18" s="6"/>
      <c r="E18" s="7"/>
      <c r="F18" s="22"/>
      <c r="G18" s="22">
        <v>50</v>
      </c>
      <c r="H18" s="22"/>
      <c r="I18" s="22"/>
      <c r="J18" s="22"/>
      <c r="K18" s="8"/>
    </row>
    <row r="19" spans="1:11" ht="18.75" x14ac:dyDescent="0.3">
      <c r="A19" s="5">
        <v>13</v>
      </c>
      <c r="B19" s="32">
        <v>45348</v>
      </c>
      <c r="C19" s="17" t="s">
        <v>27</v>
      </c>
      <c r="D19" s="6"/>
      <c r="E19" s="7">
        <v>30</v>
      </c>
      <c r="F19" s="22"/>
      <c r="G19" s="22"/>
      <c r="H19" s="22"/>
      <c r="I19" s="22"/>
      <c r="J19" s="22">
        <v>164</v>
      </c>
      <c r="K19" s="8"/>
    </row>
    <row r="20" spans="1:11" ht="18.75" x14ac:dyDescent="0.3">
      <c r="A20" s="5">
        <v>14</v>
      </c>
      <c r="B20" s="32">
        <v>45349</v>
      </c>
      <c r="C20" s="17" t="s">
        <v>27</v>
      </c>
      <c r="D20" s="6"/>
      <c r="E20" s="7">
        <v>30</v>
      </c>
      <c r="F20" s="22">
        <v>150</v>
      </c>
      <c r="G20" s="22">
        <v>19</v>
      </c>
      <c r="H20" s="22">
        <v>110</v>
      </c>
      <c r="I20" s="22">
        <v>49</v>
      </c>
      <c r="J20" s="22">
        <v>150</v>
      </c>
      <c r="K20" s="8"/>
    </row>
    <row r="21" spans="1:11" ht="18.75" x14ac:dyDescent="0.3">
      <c r="A21" s="5">
        <v>15</v>
      </c>
      <c r="B21" s="32">
        <v>45350</v>
      </c>
      <c r="C21" s="17" t="s">
        <v>27</v>
      </c>
      <c r="D21" s="6"/>
      <c r="E21" s="7"/>
      <c r="F21" s="22">
        <v>150</v>
      </c>
      <c r="G21" s="22">
        <v>104</v>
      </c>
      <c r="H21" s="22"/>
      <c r="I21" s="22"/>
      <c r="J21" s="22"/>
      <c r="K21" s="8"/>
    </row>
    <row r="22" spans="1:11" ht="18.75" x14ac:dyDescent="0.3">
      <c r="A22" s="5">
        <v>16</v>
      </c>
      <c r="B22" s="32">
        <v>45351</v>
      </c>
      <c r="C22" s="17" t="s">
        <v>27</v>
      </c>
      <c r="D22" s="6"/>
      <c r="E22" s="7">
        <v>20</v>
      </c>
      <c r="F22" s="22">
        <v>100</v>
      </c>
      <c r="G22" s="22">
        <v>50</v>
      </c>
      <c r="H22" s="22"/>
      <c r="I22" s="22"/>
      <c r="J22" s="22"/>
      <c r="K22" s="8"/>
    </row>
    <row r="23" spans="1:11" ht="18.75" x14ac:dyDescent="0.3">
      <c r="A23" s="5"/>
      <c r="B23" s="32"/>
      <c r="C23" s="17"/>
      <c r="D23" s="6"/>
      <c r="E23" s="7"/>
      <c r="F23" s="22"/>
      <c r="G23" s="22"/>
      <c r="H23" s="22"/>
      <c r="I23" s="22"/>
      <c r="J23" s="22"/>
      <c r="K23" s="8"/>
    </row>
    <row r="24" spans="1:11" ht="18.75" x14ac:dyDescent="0.3">
      <c r="A24" s="48" t="s">
        <v>8</v>
      </c>
      <c r="B24" s="49"/>
      <c r="C24" s="16"/>
      <c r="D24" s="10">
        <f t="shared" ref="D24:J24" si="0">SUM(D7:D23)</f>
        <v>126</v>
      </c>
      <c r="E24" s="10">
        <f t="shared" si="0"/>
        <v>290</v>
      </c>
      <c r="F24" s="10">
        <f t="shared" si="0"/>
        <v>3217</v>
      </c>
      <c r="G24" s="10">
        <f t="shared" si="0"/>
        <v>523</v>
      </c>
      <c r="H24" s="10">
        <f t="shared" si="0"/>
        <v>275</v>
      </c>
      <c r="I24" s="10">
        <f t="shared" si="0"/>
        <v>49</v>
      </c>
      <c r="J24" s="10">
        <f t="shared" si="0"/>
        <v>669</v>
      </c>
      <c r="K24" s="11"/>
    </row>
    <row r="25" spans="1:11" ht="18.75" x14ac:dyDescent="0.3">
      <c r="A25" s="50" t="s">
        <v>9</v>
      </c>
      <c r="B25" s="51"/>
      <c r="C25" s="9"/>
      <c r="D25" s="9"/>
      <c r="E25" s="9">
        <v>4</v>
      </c>
      <c r="F25" s="23">
        <v>25</v>
      </c>
      <c r="G25" s="23">
        <v>9</v>
      </c>
      <c r="H25" s="23"/>
      <c r="I25" s="23"/>
      <c r="J25" s="23">
        <v>1</v>
      </c>
      <c r="K25" s="18"/>
    </row>
    <row r="26" spans="1:11" ht="18.75" x14ac:dyDescent="0.3">
      <c r="A26" s="54" t="s">
        <v>10</v>
      </c>
      <c r="B26" s="55"/>
      <c r="C26" s="2"/>
      <c r="D26" s="25">
        <f>D24-D25</f>
        <v>126</v>
      </c>
      <c r="E26" s="25">
        <f>E24-E25</f>
        <v>286</v>
      </c>
      <c r="F26" s="25">
        <f>F24-F25</f>
        <v>3192</v>
      </c>
      <c r="G26" s="25">
        <f t="shared" ref="G26:J26" si="1">G24-G25</f>
        <v>514</v>
      </c>
      <c r="H26" s="25">
        <f t="shared" si="1"/>
        <v>275</v>
      </c>
      <c r="I26" s="25">
        <f t="shared" si="1"/>
        <v>49</v>
      </c>
      <c r="J26" s="25">
        <f t="shared" si="1"/>
        <v>668</v>
      </c>
      <c r="K26" s="19"/>
    </row>
    <row r="27" spans="1:11" ht="18.75" x14ac:dyDescent="0.3">
      <c r="A27" s="54" t="s">
        <v>0</v>
      </c>
      <c r="B27" s="55"/>
      <c r="C27" s="2"/>
      <c r="D27" s="3">
        <v>63750</v>
      </c>
      <c r="E27" s="3">
        <v>64750</v>
      </c>
      <c r="F27" s="24">
        <v>36209</v>
      </c>
      <c r="G27" s="24">
        <v>62700</v>
      </c>
      <c r="H27" s="24">
        <v>18288</v>
      </c>
      <c r="I27" s="24">
        <v>33440</v>
      </c>
      <c r="J27" s="24">
        <v>17504</v>
      </c>
      <c r="K27" s="19"/>
    </row>
    <row r="28" spans="1:11" ht="18.75" x14ac:dyDescent="0.3">
      <c r="A28" s="54" t="s">
        <v>11</v>
      </c>
      <c r="B28" s="55"/>
      <c r="C28" s="2"/>
      <c r="D28" s="3">
        <f>D27*D26</f>
        <v>8032500</v>
      </c>
      <c r="E28" s="3">
        <f>E27*E26</f>
        <v>18518500</v>
      </c>
      <c r="F28" s="3">
        <f t="shared" ref="F28:J28" si="2">F27*F26</f>
        <v>115579128</v>
      </c>
      <c r="G28" s="3">
        <f t="shared" si="2"/>
        <v>32227800</v>
      </c>
      <c r="H28" s="3">
        <f t="shared" si="2"/>
        <v>5029200</v>
      </c>
      <c r="I28" s="3">
        <f t="shared" si="2"/>
        <v>1638560</v>
      </c>
      <c r="J28" s="3">
        <f t="shared" si="2"/>
        <v>11692672</v>
      </c>
      <c r="K28" s="19"/>
    </row>
    <row r="29" spans="1:11" ht="18.75" x14ac:dyDescent="0.3">
      <c r="A29" s="35" t="s">
        <v>12</v>
      </c>
      <c r="B29" s="36"/>
      <c r="C29" s="4"/>
      <c r="D29" s="56">
        <f>D28+E28+F28+G28+H30+H28+J28+I28</f>
        <v>192718360</v>
      </c>
      <c r="E29" s="38"/>
      <c r="F29" s="38"/>
      <c r="G29" s="38"/>
      <c r="H29" s="38"/>
      <c r="I29" s="38"/>
      <c r="J29" s="39"/>
      <c r="K29" s="20"/>
    </row>
    <row r="34" spans="2:4" x14ac:dyDescent="0.25">
      <c r="D34" s="1"/>
    </row>
    <row r="35" spans="2:4" x14ac:dyDescent="0.25">
      <c r="B35"/>
    </row>
    <row r="36" spans="2:4" x14ac:dyDescent="0.25">
      <c r="B36"/>
    </row>
    <row r="37" spans="2:4" x14ac:dyDescent="0.25">
      <c r="B37"/>
    </row>
    <row r="38" spans="2:4" x14ac:dyDescent="0.25">
      <c r="B38"/>
    </row>
    <row r="39" spans="2:4" x14ac:dyDescent="0.25">
      <c r="B39"/>
    </row>
  </sheetData>
  <mergeCells count="11">
    <mergeCell ref="D29:J29"/>
    <mergeCell ref="A1:L1"/>
    <mergeCell ref="A3:K3"/>
    <mergeCell ref="A4:K4"/>
    <mergeCell ref="A5:K5"/>
    <mergeCell ref="A24:B24"/>
    <mergeCell ref="A25:B25"/>
    <mergeCell ref="A26:B26"/>
    <mergeCell ref="A27:B27"/>
    <mergeCell ref="A28:B28"/>
    <mergeCell ref="A29:B29"/>
  </mergeCells>
  <pageMargins left="0.75" right="0.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Doi chieu SG</vt:lpstr>
      <vt:lpstr>Doi chieu HN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Administrator</cp:lastModifiedBy>
  <cp:lastPrinted>2008-12-31T17:20:25Z</cp:lastPrinted>
  <dcterms:created xsi:type="dcterms:W3CDTF">2009-01-01T19:07:43Z</dcterms:created>
  <dcterms:modified xsi:type="dcterms:W3CDTF">2024-03-14T07:29:51Z</dcterms:modified>
</cp:coreProperties>
</file>