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EASY+GTGL\"/>
    </mc:Choice>
  </mc:AlternateContent>
  <bookViews>
    <workbookView xWindow="1005" yWindow="1005" windowWidth="15000" windowHeight="10005"/>
  </bookViews>
  <sheets>
    <sheet name="Tổng hợp" sheetId="2" r:id="rId1"/>
    <sheet name="Chi tiết" sheetId="3" r:id="rId2"/>
    <sheet name="Ban_hang" sheetId="1" r:id="rId3"/>
  </sheets>
  <definedNames>
    <definedName name="_xlnm._FilterDatabase" localSheetId="2" hidden="1">Ban_hang!$A$2:$R$15</definedName>
  </definedNames>
  <calcPr calcId="162913"/>
</workbook>
</file>

<file path=xl/calcChain.xml><?xml version="1.0" encoding="utf-8"?>
<calcChain xmlns="http://schemas.openxmlformats.org/spreadsheetml/2006/main">
  <c r="C11" i="2" l="1"/>
  <c r="G11" i="2" s="1"/>
  <c r="D11" i="2"/>
  <c r="E11" i="2"/>
  <c r="F11" i="2"/>
  <c r="B11" i="2"/>
  <c r="C10" i="2"/>
  <c r="D10" i="2"/>
  <c r="D12" i="2" s="1"/>
  <c r="E10" i="2"/>
  <c r="F10" i="2"/>
  <c r="F12" i="2" s="1"/>
  <c r="B10" i="2"/>
  <c r="J3" i="3"/>
  <c r="I3" i="3"/>
  <c r="G3" i="3"/>
  <c r="G9" i="2"/>
  <c r="G8" i="2"/>
  <c r="G7" i="2"/>
  <c r="E12" i="2"/>
  <c r="C12" i="2" l="1"/>
  <c r="G10" i="2"/>
  <c r="B12" i="2"/>
  <c r="G12" i="2"/>
  <c r="I15" i="1"/>
  <c r="J15" i="1"/>
  <c r="G15" i="1"/>
</calcChain>
</file>

<file path=xl/sharedStrings.xml><?xml version="1.0" encoding="utf-8"?>
<sst xmlns="http://schemas.openxmlformats.org/spreadsheetml/2006/main" count="142" uniqueCount="56">
  <si>
    <t>Số hóa đơn</t>
  </si>
  <si>
    <t>Ngày chứng từ</t>
  </si>
  <si>
    <t>00043375</t>
  </si>
  <si>
    <t>EASYMART</t>
  </si>
  <si>
    <t>EASYMART The Terra An Hưng, Hà Đông, HN</t>
  </si>
  <si>
    <t>00043374</t>
  </si>
  <si>
    <t>Tổng tiền hàng</t>
  </si>
  <si>
    <t>Tiền thuế GTGT</t>
  </si>
  <si>
    <t>Mã khách hàng</t>
  </si>
  <si>
    <t>00042729</t>
  </si>
  <si>
    <t>00041202</t>
  </si>
  <si>
    <t>00043376</t>
  </si>
  <si>
    <t>Ngày hạch toán</t>
  </si>
  <si>
    <t>00041200</t>
  </si>
  <si>
    <t>Diễn giải</t>
  </si>
  <si>
    <t>Tổng tiền thanh toán</t>
  </si>
  <si>
    <t>00041201</t>
  </si>
  <si>
    <t>EASYMART 136 Hồ Tùng Mậu, Bắc Từ Liêm, HN</t>
  </si>
  <si>
    <t>Easymart Mipec Rubik 360</t>
  </si>
  <si>
    <t>00042728</t>
  </si>
  <si>
    <t>1C24TNN</t>
  </si>
  <si>
    <t>Ký hiệu HĐ</t>
  </si>
  <si>
    <t>DANH SÁCH BÁN HÀNG</t>
  </si>
  <si>
    <t>00041149</t>
  </si>
  <si>
    <t>GTGL</t>
  </si>
  <si>
    <t>00042727</t>
  </si>
  <si>
    <t>Easymart 47 Nguyễn Tuân</t>
  </si>
  <si>
    <t>Easymart Mipec Rubik 360 - easymartE05</t>
  </si>
  <si>
    <t>Easymart 47 Nguyễn Tuân - gtgl0002</t>
  </si>
  <si>
    <t>Tổng cộng</t>
  </si>
  <si>
    <t>EASY+GTGL</t>
  </si>
  <si>
    <t>Số dư đầu kỳ</t>
  </si>
  <si>
    <t>CÔNG NỢ</t>
  </si>
  <si>
    <t>TRẢ HÀNG</t>
  </si>
  <si>
    <t>CHIẾT KHẤU</t>
  </si>
  <si>
    <t>THANH TOÁN</t>
  </si>
  <si>
    <t>CÒN NỢ</t>
  </si>
  <si>
    <t>THE TERRA AN HƯNG</t>
  </si>
  <si>
    <t xml:space="preserve"> DIAMOND GOLDMARK</t>
  </si>
  <si>
    <t>MIPEC RUBIK</t>
  </si>
  <si>
    <t>17 TAM TRINH</t>
  </si>
  <si>
    <t xml:space="preserve"> 48 NGUYỄN TUÂN</t>
  </si>
  <si>
    <t>Tháng 08/2024</t>
  </si>
  <si>
    <t>BẢNG KÊ HÓA ĐƠN, CHỨNG TỪ HÀNG HÓA, DỊCH VỤ BÁN RA (MẪU QUẢN TRỊ)</t>
  </si>
  <si>
    <t xml:space="preserve">Chi nhánh </t>
  </si>
  <si>
    <t>Ngày hóa đơn</t>
  </si>
  <si>
    <t>Tên người mua</t>
  </si>
  <si>
    <t>Doanh số bán chưa có thuế GTGT</t>
  </si>
  <si>
    <t>Thuế suất</t>
  </si>
  <si>
    <t>Thuế GTGT</t>
  </si>
  <si>
    <t xml:space="preserve">Tổng cộng </t>
  </si>
  <si>
    <t>136 Hồ Tùng Mậu</t>
  </si>
  <si>
    <t xml:space="preserve">47 Nguyễn Tuân </t>
  </si>
  <si>
    <t>Mipec Rubik</t>
  </si>
  <si>
    <t xml:space="preserve">The Terra An Hưng </t>
  </si>
  <si>
    <t>Tháng 8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</si>
</sst>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3E3E3"/>
      </bottom>
      <diagonal/>
    </border>
    <border>
      <left/>
      <right/>
      <top style="thin">
        <color indexed="64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E3E3E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E3E3E3"/>
      </top>
      <bottom style="thin">
        <color rgb="FFE3E3E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E3E3E3"/>
      </bottom>
      <diagonal/>
    </border>
    <border>
      <left/>
      <right/>
      <top/>
      <bottom style="thin">
        <color rgb="FFE3E3E3"/>
      </bottom>
      <diagonal/>
    </border>
    <border>
      <left/>
      <right style="thin">
        <color indexed="64"/>
      </right>
      <top/>
      <bottom style="thin">
        <color rgb="FFE3E3E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E3E3E3"/>
      </top>
      <bottom style="thin">
        <color indexed="64"/>
      </bottom>
      <diagonal/>
    </border>
    <border>
      <left/>
      <right style="thin">
        <color indexed="64"/>
      </right>
      <top style="thin">
        <color rgb="FFE3E3E3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/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8" fontId="7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38" fontId="8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8" fontId="6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right" wrapText="1"/>
    </xf>
    <xf numFmtId="0" fontId="5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64" fontId="12" fillId="0" borderId="1" xfId="1" applyNumberFormat="1" applyFont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wrapText="1"/>
    </xf>
    <xf numFmtId="164" fontId="6" fillId="0" borderId="1" xfId="1" applyNumberFormat="1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0" fontId="6" fillId="0" borderId="0" xfId="0" applyFont="1" applyAlignment="1">
      <alignment horizontal="center"/>
    </xf>
    <xf numFmtId="165" fontId="6" fillId="0" borderId="0" xfId="1" applyNumberFormat="1" applyFont="1" applyAlignment="1">
      <alignment horizont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38" fontId="2" fillId="2" borderId="4" xfId="0" applyNumberFormat="1" applyFont="1" applyFill="1" applyBorder="1" applyAlignment="1">
      <alignment horizontal="center" vertical="center" wrapText="1"/>
    </xf>
    <xf numFmtId="0" fontId="0" fillId="0" borderId="6" xfId="0" applyBorder="1"/>
    <xf numFmtId="1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38" fontId="1" fillId="0" borderId="10" xfId="0" applyNumberFormat="1" applyFont="1" applyBorder="1" applyAlignment="1">
      <alignment horizontal="right" vertical="center"/>
    </xf>
    <xf numFmtId="9" fontId="1" fillId="0" borderId="8" xfId="2" applyFont="1" applyBorder="1" applyAlignment="1">
      <alignment horizontal="right" vertical="center"/>
    </xf>
    <xf numFmtId="38" fontId="1" fillId="0" borderId="7" xfId="0" applyNumberFormat="1" applyFont="1" applyBorder="1" applyAlignment="1">
      <alignment horizontal="right" vertical="center"/>
    </xf>
    <xf numFmtId="0" fontId="0" fillId="0" borderId="11" xfId="0" applyBorder="1"/>
    <xf numFmtId="14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38" fontId="1" fillId="0" borderId="15" xfId="0" applyNumberFormat="1" applyFont="1" applyBorder="1" applyAlignment="1">
      <alignment horizontal="right" vertical="center"/>
    </xf>
    <xf numFmtId="9" fontId="1" fillId="0" borderId="13" xfId="0" applyNumberFormat="1" applyFont="1" applyBorder="1" applyAlignment="1">
      <alignment horizontal="right" vertical="center"/>
    </xf>
    <xf numFmtId="38" fontId="1" fillId="0" borderId="12" xfId="0" applyNumberFormat="1" applyFont="1" applyBorder="1" applyAlignment="1">
      <alignment horizontal="right" vertical="center"/>
    </xf>
    <xf numFmtId="14" fontId="1" fillId="0" borderId="1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38" fontId="1" fillId="0" borderId="16" xfId="0" applyNumberFormat="1" applyFont="1" applyBorder="1" applyAlignment="1">
      <alignment horizontal="right" vertical="center"/>
    </xf>
    <xf numFmtId="9" fontId="1" fillId="0" borderId="0" xfId="0" applyNumberFormat="1" applyFont="1" applyBorder="1" applyAlignment="1">
      <alignment horizontal="right" vertical="center"/>
    </xf>
    <xf numFmtId="38" fontId="1" fillId="0" borderId="14" xfId="0" applyNumberFormat="1" applyFont="1" applyBorder="1" applyAlignment="1">
      <alignment horizontal="right" vertical="center"/>
    </xf>
    <xf numFmtId="0" fontId="0" fillId="0" borderId="17" xfId="0" applyBorder="1"/>
    <xf numFmtId="14" fontId="1" fillId="0" borderId="17" xfId="0" applyNumberFormat="1" applyFont="1" applyBorder="1" applyAlignment="1">
      <alignment horizontal="center" vertical="center"/>
    </xf>
    <xf numFmtId="38" fontId="1" fillId="0" borderId="9" xfId="0" applyNumberFormat="1" applyFont="1" applyBorder="1" applyAlignment="1">
      <alignment horizontal="right" vertical="center"/>
    </xf>
    <xf numFmtId="0" fontId="0" fillId="0" borderId="16" xfId="0" applyBorder="1"/>
    <xf numFmtId="14" fontId="1" fillId="0" borderId="16" xfId="0" applyNumberFormat="1" applyFont="1" applyBorder="1" applyAlignment="1">
      <alignment horizontal="center" vertical="center"/>
    </xf>
    <xf numFmtId="9" fontId="1" fillId="0" borderId="0" xfId="2" applyFont="1" applyBorder="1" applyAlignment="1">
      <alignment horizontal="right" vertical="center"/>
    </xf>
    <xf numFmtId="0" fontId="0" fillId="0" borderId="18" xfId="0" applyBorder="1"/>
    <xf numFmtId="14" fontId="1" fillId="0" borderId="1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38" fontId="1" fillId="0" borderId="19" xfId="0" applyNumberFormat="1" applyFont="1" applyBorder="1" applyAlignment="1">
      <alignment horizontal="right" vertical="center"/>
    </xf>
    <xf numFmtId="9" fontId="1" fillId="0" borderId="20" xfId="0" applyNumberFormat="1" applyFont="1" applyBorder="1" applyAlignment="1">
      <alignment horizontal="right" vertical="center"/>
    </xf>
    <xf numFmtId="14" fontId="1" fillId="0" borderId="2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38" fontId="1" fillId="0" borderId="21" xfId="0" applyNumberFormat="1" applyFont="1" applyBorder="1" applyAlignment="1">
      <alignment horizontal="right" vertical="center"/>
    </xf>
    <xf numFmtId="9" fontId="1" fillId="0" borderId="22" xfId="2" applyFont="1" applyBorder="1" applyAlignment="1">
      <alignment horizontal="right" vertical="center"/>
    </xf>
    <xf numFmtId="38" fontId="1" fillId="0" borderId="23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0" fillId="0" borderId="24" xfId="0" applyBorder="1"/>
    <xf numFmtId="14" fontId="1" fillId="0" borderId="20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38" fontId="1" fillId="0" borderId="20" xfId="0" applyNumberFormat="1" applyFont="1" applyBorder="1" applyAlignment="1">
      <alignment horizontal="right" vertical="center"/>
    </xf>
    <xf numFmtId="9" fontId="1" fillId="0" borderId="25" xfId="2" applyFont="1" applyBorder="1" applyAlignment="1">
      <alignment horizontal="right" vertical="center"/>
    </xf>
    <xf numFmtId="38" fontId="1" fillId="0" borderId="26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9" fontId="1" fillId="0" borderId="13" xfId="2" applyFont="1" applyBorder="1" applyAlignment="1">
      <alignment horizontal="right" vertical="center"/>
    </xf>
    <xf numFmtId="9" fontId="8" fillId="0" borderId="1" xfId="2" applyFont="1" applyBorder="1" applyAlignment="1">
      <alignment horizontal="right" vertical="center"/>
    </xf>
    <xf numFmtId="9" fontId="6" fillId="0" borderId="1" xfId="2" applyFont="1" applyBorder="1" applyAlignment="1">
      <alignment vertical="center"/>
    </xf>
    <xf numFmtId="0" fontId="6" fillId="4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workbookViewId="0">
      <selection activeCell="C10" sqref="C10"/>
    </sheetView>
  </sheetViews>
  <sheetFormatPr defaultRowHeight="15" x14ac:dyDescent="0.25"/>
  <cols>
    <col min="1" max="1" width="19" customWidth="1"/>
    <col min="2" max="7" width="19.85546875" customWidth="1"/>
  </cols>
  <sheetData>
    <row r="2" spans="1:7" ht="28.5" x14ac:dyDescent="0.25">
      <c r="A2" s="14" t="s">
        <v>30</v>
      </c>
    </row>
    <row r="4" spans="1:7" x14ac:dyDescent="0.25">
      <c r="A4" s="15"/>
    </row>
    <row r="5" spans="1:7" x14ac:dyDescent="0.25">
      <c r="A5" s="16"/>
      <c r="B5" s="86" t="s">
        <v>42</v>
      </c>
      <c r="C5" s="86"/>
      <c r="D5" s="86"/>
      <c r="E5" s="86"/>
      <c r="F5" s="86"/>
      <c r="G5" s="87" t="s">
        <v>29</v>
      </c>
    </row>
    <row r="6" spans="1:7" ht="28.5" x14ac:dyDescent="0.25">
      <c r="A6" s="17"/>
      <c r="B6" s="20" t="s">
        <v>37</v>
      </c>
      <c r="C6" s="20" t="s">
        <v>38</v>
      </c>
      <c r="D6" s="20" t="s">
        <v>39</v>
      </c>
      <c r="E6" s="20" t="s">
        <v>40</v>
      </c>
      <c r="F6" s="20" t="s">
        <v>41</v>
      </c>
      <c r="G6" s="87"/>
    </row>
    <row r="7" spans="1:7" x14ac:dyDescent="0.25">
      <c r="A7" s="18" t="s">
        <v>31</v>
      </c>
      <c r="B7" s="21">
        <v>5324519.3599999994</v>
      </c>
      <c r="C7" s="21">
        <v>9388998</v>
      </c>
      <c r="D7" s="21">
        <v>7156823</v>
      </c>
      <c r="E7" s="21">
        <v>0</v>
      </c>
      <c r="F7" s="21">
        <v>8994225.8399999999</v>
      </c>
      <c r="G7" s="22">
        <f>SUM(B7:F7)</f>
        <v>30864566.199999999</v>
      </c>
    </row>
    <row r="8" spans="1:7" x14ac:dyDescent="0.25">
      <c r="A8" s="16" t="s">
        <v>32</v>
      </c>
      <c r="B8" s="23">
        <v>3320712</v>
      </c>
      <c r="C8" s="23">
        <v>4218548</v>
      </c>
      <c r="D8" s="23">
        <v>5301675</v>
      </c>
      <c r="E8" s="23"/>
      <c r="F8" s="23">
        <v>3381413</v>
      </c>
      <c r="G8" s="22">
        <f t="shared" ref="G8:G11" si="0">SUM(B8:F8)</f>
        <v>16222348</v>
      </c>
    </row>
    <row r="9" spans="1:7" x14ac:dyDescent="0.25">
      <c r="A9" s="16" t="s">
        <v>33</v>
      </c>
      <c r="B9" s="23"/>
      <c r="C9" s="23">
        <v>47693</v>
      </c>
      <c r="D9" s="23">
        <v>172922</v>
      </c>
      <c r="E9" s="23"/>
      <c r="F9" s="23">
        <v>282455</v>
      </c>
      <c r="G9" s="22">
        <f t="shared" si="0"/>
        <v>503070</v>
      </c>
    </row>
    <row r="10" spans="1:7" x14ac:dyDescent="0.25">
      <c r="A10" s="16" t="s">
        <v>34</v>
      </c>
      <c r="B10" s="23">
        <f>B7*2%</f>
        <v>106490.3872</v>
      </c>
      <c r="C10" s="23">
        <f t="shared" ref="C10:F10" si="1">C7*2%</f>
        <v>187779.96</v>
      </c>
      <c r="D10" s="23">
        <f t="shared" si="1"/>
        <v>143136.46</v>
      </c>
      <c r="E10" s="23">
        <f t="shared" si="1"/>
        <v>0</v>
      </c>
      <c r="F10" s="23">
        <f t="shared" si="1"/>
        <v>179884.51680000001</v>
      </c>
      <c r="G10" s="22">
        <f t="shared" si="0"/>
        <v>617291.32399999991</v>
      </c>
    </row>
    <row r="11" spans="1:7" x14ac:dyDescent="0.25">
      <c r="A11" s="16" t="s">
        <v>35</v>
      </c>
      <c r="B11" s="21">
        <f>B7-B10</f>
        <v>5218028.9727999996</v>
      </c>
      <c r="C11" s="21">
        <f t="shared" ref="C11:F11" si="2">C7-C10</f>
        <v>9201218.0399999991</v>
      </c>
      <c r="D11" s="21">
        <f t="shared" si="2"/>
        <v>7013686.54</v>
      </c>
      <c r="E11" s="21">
        <f t="shared" si="2"/>
        <v>0</v>
      </c>
      <c r="F11" s="21">
        <f t="shared" si="2"/>
        <v>8814341.3232000005</v>
      </c>
      <c r="G11" s="22">
        <f t="shared" si="0"/>
        <v>30247274.876000002</v>
      </c>
    </row>
    <row r="12" spans="1:7" x14ac:dyDescent="0.25">
      <c r="A12" s="19" t="s">
        <v>36</v>
      </c>
      <c r="B12" s="22">
        <f>+B7+B8-B9-B10-B11</f>
        <v>3320712</v>
      </c>
      <c r="C12" s="22">
        <f t="shared" ref="C12:G12" si="3">+C7+C8-C9-C10-C11</f>
        <v>4170855</v>
      </c>
      <c r="D12" s="22">
        <f t="shared" si="3"/>
        <v>5128752.9999999991</v>
      </c>
      <c r="E12" s="22">
        <f t="shared" si="3"/>
        <v>0</v>
      </c>
      <c r="F12" s="22">
        <f t="shared" si="3"/>
        <v>3098958</v>
      </c>
      <c r="G12" s="22">
        <f t="shared" si="3"/>
        <v>15719278</v>
      </c>
    </row>
  </sheetData>
  <mergeCells count="2">
    <mergeCell ref="B5:F5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J8" sqref="J8"/>
    </sheetView>
  </sheetViews>
  <sheetFormatPr defaultRowHeight="15" x14ac:dyDescent="0.25"/>
  <cols>
    <col min="1" max="1" width="18" bestFit="1" customWidth="1"/>
    <col min="2" max="2" width="9.28515625" bestFit="1" customWidth="1"/>
    <col min="3" max="3" width="9" bestFit="1" customWidth="1"/>
    <col min="4" max="4" width="8.7109375" bestFit="1" customWidth="1"/>
    <col min="5" max="5" width="17.85546875" customWidth="1"/>
    <col min="6" max="6" width="52.28515625" bestFit="1" customWidth="1"/>
    <col min="7" max="7" width="14.42578125" customWidth="1"/>
    <col min="8" max="8" width="7.85546875" bestFit="1" customWidth="1"/>
    <col min="9" max="9" width="13.140625" customWidth="1"/>
    <col min="10" max="10" width="14.85546875" customWidth="1"/>
  </cols>
  <sheetData>
    <row r="1" spans="1:11" ht="18.75" x14ac:dyDescent="0.3">
      <c r="A1" s="88" t="s">
        <v>43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x14ac:dyDescent="0.25">
      <c r="A2" s="89" t="s">
        <v>55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x14ac:dyDescent="0.25">
      <c r="A3" s="24"/>
      <c r="B3" s="24"/>
      <c r="C3" s="24"/>
      <c r="D3" s="24"/>
      <c r="E3" s="24"/>
      <c r="F3" s="24"/>
      <c r="G3" s="25">
        <f>+SUBTOTAL(9,G5:G19)</f>
        <v>14554886</v>
      </c>
      <c r="H3" s="25"/>
      <c r="I3" s="25">
        <f>+SUBTOTAL(9,I5:I19)</f>
        <v>1164392</v>
      </c>
      <c r="J3" s="25">
        <f>+SUBTOTAL(9,J5:J19)</f>
        <v>15719278</v>
      </c>
      <c r="K3" s="24"/>
    </row>
    <row r="4" spans="1:11" ht="31.5" x14ac:dyDescent="0.25">
      <c r="A4" s="26" t="s">
        <v>44</v>
      </c>
      <c r="B4" s="27" t="s">
        <v>45</v>
      </c>
      <c r="C4" s="28" t="s">
        <v>0</v>
      </c>
      <c r="D4" s="29" t="s">
        <v>21</v>
      </c>
      <c r="E4" s="30" t="s">
        <v>46</v>
      </c>
      <c r="F4" s="31" t="s">
        <v>14</v>
      </c>
      <c r="G4" s="32" t="s">
        <v>47</v>
      </c>
      <c r="H4" s="28" t="s">
        <v>48</v>
      </c>
      <c r="I4" s="32" t="s">
        <v>49</v>
      </c>
      <c r="J4" s="33" t="s">
        <v>50</v>
      </c>
    </row>
    <row r="5" spans="1:11" x14ac:dyDescent="0.25">
      <c r="A5" s="34" t="s">
        <v>51</v>
      </c>
      <c r="B5" s="35">
        <v>45513</v>
      </c>
      <c r="C5" s="36" t="s">
        <v>10</v>
      </c>
      <c r="D5" s="37" t="s">
        <v>20</v>
      </c>
      <c r="E5" s="36" t="s">
        <v>3</v>
      </c>
      <c r="F5" s="38" t="s">
        <v>17</v>
      </c>
      <c r="G5" s="39">
        <v>1243915</v>
      </c>
      <c r="H5" s="40">
        <v>0.08</v>
      </c>
      <c r="I5" s="41">
        <v>99513</v>
      </c>
      <c r="J5" s="39">
        <v>1343428</v>
      </c>
    </row>
    <row r="6" spans="1:11" x14ac:dyDescent="0.25">
      <c r="A6" s="42" t="s">
        <v>51</v>
      </c>
      <c r="B6" s="43">
        <v>45519</v>
      </c>
      <c r="C6" s="44" t="s">
        <v>19</v>
      </c>
      <c r="D6" s="45" t="s">
        <v>20</v>
      </c>
      <c r="E6" s="44" t="s">
        <v>3</v>
      </c>
      <c r="F6" s="46" t="s">
        <v>17</v>
      </c>
      <c r="G6" s="47">
        <v>1071658</v>
      </c>
      <c r="H6" s="48">
        <v>0.08</v>
      </c>
      <c r="I6" s="49">
        <v>85733</v>
      </c>
      <c r="J6" s="47">
        <v>1157391</v>
      </c>
    </row>
    <row r="7" spans="1:11" x14ac:dyDescent="0.25">
      <c r="A7" s="42" t="s">
        <v>51</v>
      </c>
      <c r="B7" s="50">
        <v>45528</v>
      </c>
      <c r="C7" s="51"/>
      <c r="D7" s="46"/>
      <c r="E7" s="44" t="s">
        <v>3</v>
      </c>
      <c r="F7" s="46" t="s">
        <v>17</v>
      </c>
      <c r="G7" s="52">
        <v>-44160</v>
      </c>
      <c r="H7" s="48">
        <v>0.08</v>
      </c>
      <c r="I7" s="54">
        <v>-3533</v>
      </c>
      <c r="J7" s="52">
        <v>-47693</v>
      </c>
    </row>
    <row r="8" spans="1:11" x14ac:dyDescent="0.25">
      <c r="A8" s="42" t="s">
        <v>51</v>
      </c>
      <c r="B8" s="50">
        <v>45525</v>
      </c>
      <c r="C8" s="51" t="s">
        <v>5</v>
      </c>
      <c r="D8" s="46" t="s">
        <v>20</v>
      </c>
      <c r="E8" s="51" t="s">
        <v>3</v>
      </c>
      <c r="F8" s="46" t="s">
        <v>17</v>
      </c>
      <c r="G8" s="52">
        <v>1590490</v>
      </c>
      <c r="H8" s="53">
        <v>0.08</v>
      </c>
      <c r="I8" s="54">
        <v>127239</v>
      </c>
      <c r="J8" s="52">
        <v>1717729</v>
      </c>
    </row>
    <row r="9" spans="1:11" x14ac:dyDescent="0.25">
      <c r="A9" s="55" t="s">
        <v>52</v>
      </c>
      <c r="B9" s="56">
        <v>45512</v>
      </c>
      <c r="C9" s="38" t="s">
        <v>23</v>
      </c>
      <c r="D9" s="38" t="s">
        <v>20</v>
      </c>
      <c r="E9" s="38" t="s">
        <v>24</v>
      </c>
      <c r="F9" s="38" t="s">
        <v>26</v>
      </c>
      <c r="G9" s="57">
        <v>1163163</v>
      </c>
      <c r="H9" s="40">
        <v>0.08</v>
      </c>
      <c r="I9" s="57">
        <v>93053</v>
      </c>
      <c r="J9" s="57">
        <v>1256216</v>
      </c>
    </row>
    <row r="10" spans="1:11" x14ac:dyDescent="0.25">
      <c r="A10" s="58" t="s">
        <v>52</v>
      </c>
      <c r="B10" s="59">
        <v>45519</v>
      </c>
      <c r="C10" s="46" t="s">
        <v>25</v>
      </c>
      <c r="D10" s="46" t="s">
        <v>20</v>
      </c>
      <c r="E10" s="46" t="s">
        <v>24</v>
      </c>
      <c r="F10" s="46" t="s">
        <v>26</v>
      </c>
      <c r="G10" s="54">
        <v>1967775</v>
      </c>
      <c r="H10" s="60">
        <v>0.08</v>
      </c>
      <c r="I10" s="54">
        <v>157422</v>
      </c>
      <c r="J10" s="54">
        <v>2125197</v>
      </c>
    </row>
    <row r="11" spans="1:11" x14ac:dyDescent="0.25">
      <c r="A11" s="58" t="s">
        <v>52</v>
      </c>
      <c r="B11" s="59">
        <v>45519</v>
      </c>
      <c r="C11" s="46"/>
      <c r="D11" s="46"/>
      <c r="E11" s="46" t="s">
        <v>24</v>
      </c>
      <c r="F11" s="46" t="s">
        <v>28</v>
      </c>
      <c r="G11" s="54">
        <v>-261533</v>
      </c>
      <c r="H11" s="60">
        <v>0.08</v>
      </c>
      <c r="I11" s="54">
        <v>-20922</v>
      </c>
      <c r="J11" s="54">
        <v>-282455</v>
      </c>
    </row>
    <row r="12" spans="1:11" x14ac:dyDescent="0.25">
      <c r="A12" s="61" t="s">
        <v>52</v>
      </c>
      <c r="B12" s="62"/>
      <c r="C12" s="63"/>
      <c r="D12" s="63"/>
      <c r="E12" s="63"/>
      <c r="F12" s="63"/>
      <c r="G12" s="64"/>
      <c r="H12" s="65"/>
      <c r="I12" s="64"/>
      <c r="J12" s="64"/>
    </row>
    <row r="13" spans="1:11" x14ac:dyDescent="0.25">
      <c r="A13" s="42" t="s">
        <v>53</v>
      </c>
      <c r="B13" s="66">
        <v>45513</v>
      </c>
      <c r="C13" s="67" t="s">
        <v>13</v>
      </c>
      <c r="D13" s="68" t="s">
        <v>20</v>
      </c>
      <c r="E13" s="69" t="s">
        <v>3</v>
      </c>
      <c r="F13" s="67" t="s">
        <v>18</v>
      </c>
      <c r="G13" s="70">
        <v>1394043</v>
      </c>
      <c r="H13" s="71">
        <v>0.08</v>
      </c>
      <c r="I13" s="70">
        <v>111523</v>
      </c>
      <c r="J13" s="72">
        <v>1505566</v>
      </c>
    </row>
    <row r="14" spans="1:11" x14ac:dyDescent="0.25">
      <c r="A14" s="42" t="s">
        <v>53</v>
      </c>
      <c r="B14" s="50">
        <v>45519</v>
      </c>
      <c r="C14" s="51" t="s">
        <v>9</v>
      </c>
      <c r="D14" s="46" t="s">
        <v>20</v>
      </c>
      <c r="E14" s="73" t="s">
        <v>3</v>
      </c>
      <c r="F14" s="51" t="s">
        <v>18</v>
      </c>
      <c r="G14" s="54">
        <v>2276895</v>
      </c>
      <c r="H14" s="60">
        <v>0.08</v>
      </c>
      <c r="I14" s="54">
        <v>182152</v>
      </c>
      <c r="J14" s="52">
        <v>2459047</v>
      </c>
    </row>
    <row r="15" spans="1:11" x14ac:dyDescent="0.25">
      <c r="A15" s="42" t="s">
        <v>53</v>
      </c>
      <c r="B15" s="50">
        <v>45525</v>
      </c>
      <c r="C15" s="51" t="s">
        <v>2</v>
      </c>
      <c r="D15" s="46" t="s">
        <v>20</v>
      </c>
      <c r="E15" s="73" t="s">
        <v>3</v>
      </c>
      <c r="F15" s="51" t="s">
        <v>18</v>
      </c>
      <c r="G15" s="54">
        <v>1238020</v>
      </c>
      <c r="H15" s="60">
        <v>0.08</v>
      </c>
      <c r="I15" s="54">
        <v>99042</v>
      </c>
      <c r="J15" s="52">
        <v>1337062</v>
      </c>
    </row>
    <row r="16" spans="1:11" x14ac:dyDescent="0.25">
      <c r="A16" s="74" t="s">
        <v>53</v>
      </c>
      <c r="B16" s="75">
        <v>45526</v>
      </c>
      <c r="C16" s="76"/>
      <c r="D16" s="77"/>
      <c r="E16" s="78" t="s">
        <v>3</v>
      </c>
      <c r="F16" s="76" t="s">
        <v>27</v>
      </c>
      <c r="G16" s="79">
        <v>-160113</v>
      </c>
      <c r="H16" s="80">
        <v>0.08</v>
      </c>
      <c r="I16" s="79">
        <v>-12809</v>
      </c>
      <c r="J16" s="81">
        <v>-172922</v>
      </c>
    </row>
    <row r="17" spans="1:10" x14ac:dyDescent="0.25">
      <c r="A17" s="42" t="s">
        <v>54</v>
      </c>
      <c r="B17" s="66">
        <v>45513</v>
      </c>
      <c r="C17" s="67" t="s">
        <v>16</v>
      </c>
      <c r="D17" s="68" t="s">
        <v>20</v>
      </c>
      <c r="E17" s="69" t="s">
        <v>3</v>
      </c>
      <c r="F17" s="67" t="s">
        <v>4</v>
      </c>
      <c r="G17" s="70">
        <v>1259513</v>
      </c>
      <c r="H17" s="71">
        <v>0.08</v>
      </c>
      <c r="I17" s="70">
        <v>100761</v>
      </c>
      <c r="J17" s="72">
        <v>1360274</v>
      </c>
    </row>
    <row r="18" spans="1:10" x14ac:dyDescent="0.25">
      <c r="A18" s="42" t="s">
        <v>54</v>
      </c>
      <c r="B18" s="43">
        <v>45525</v>
      </c>
      <c r="C18" s="44" t="s">
        <v>11</v>
      </c>
      <c r="D18" s="45" t="s">
        <v>20</v>
      </c>
      <c r="E18" s="82" t="s">
        <v>3</v>
      </c>
      <c r="F18" s="67" t="s">
        <v>4</v>
      </c>
      <c r="G18" s="49">
        <v>1815220</v>
      </c>
      <c r="H18" s="83">
        <v>0.08</v>
      </c>
      <c r="I18" s="49">
        <v>145218</v>
      </c>
      <c r="J18" s="47">
        <v>1960438</v>
      </c>
    </row>
    <row r="19" spans="1:10" x14ac:dyDescent="0.25">
      <c r="A19" s="74" t="s">
        <v>54</v>
      </c>
      <c r="B19" s="75"/>
      <c r="C19" s="76"/>
      <c r="D19" s="77"/>
      <c r="E19" s="78"/>
      <c r="F19" s="76"/>
      <c r="G19" s="79"/>
      <c r="H19" s="80"/>
      <c r="I19" s="79"/>
      <c r="J19" s="81"/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"/>
  <sheetViews>
    <sheetView zoomScaleNormal="100" workbookViewId="0">
      <selection activeCell="J16" sqref="J16"/>
    </sheetView>
  </sheetViews>
  <sheetFormatPr defaultColWidth="9.140625" defaultRowHeight="25.5" customHeight="1" x14ac:dyDescent="0.25"/>
  <cols>
    <col min="1" max="2" width="16.42578125" style="9" customWidth="1"/>
    <col min="3" max="3" width="15.7109375" style="7" bestFit="1" customWidth="1"/>
    <col min="4" max="4" width="15.7109375" style="7" customWidth="1"/>
    <col min="5" max="5" width="17.42578125" style="7" customWidth="1"/>
    <col min="6" max="6" width="46.42578125" style="7" bestFit="1" customWidth="1"/>
    <col min="7" max="7" width="19.7109375" style="10" bestFit="1" customWidth="1"/>
    <col min="8" max="8" width="12.85546875" style="10" customWidth="1"/>
    <col min="9" max="9" width="21.28515625" style="10" bestFit="1" customWidth="1"/>
    <col min="10" max="10" width="25.140625" style="10" bestFit="1" customWidth="1"/>
    <col min="11" max="16384" width="9.140625" style="7"/>
  </cols>
  <sheetData>
    <row r="1" spans="1:10" ht="25.5" customHeight="1" x14ac:dyDescent="0.25">
      <c r="A1" s="90" t="s">
        <v>22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8" customFormat="1" ht="23.25" customHeight="1" x14ac:dyDescent="0.25">
      <c r="A2" s="1" t="s">
        <v>12</v>
      </c>
      <c r="B2" s="1" t="s">
        <v>1</v>
      </c>
      <c r="C2" s="2" t="s">
        <v>0</v>
      </c>
      <c r="D2" s="2"/>
      <c r="E2" s="2" t="s">
        <v>8</v>
      </c>
      <c r="F2" s="2" t="s">
        <v>14</v>
      </c>
      <c r="G2" s="3" t="s">
        <v>6</v>
      </c>
      <c r="H2" s="3" t="s">
        <v>48</v>
      </c>
      <c r="I2" s="3" t="s">
        <v>7</v>
      </c>
      <c r="J2" s="3" t="s">
        <v>15</v>
      </c>
    </row>
    <row r="3" spans="1:10" ht="23.25" customHeight="1" x14ac:dyDescent="0.25">
      <c r="A3" s="4">
        <v>45513</v>
      </c>
      <c r="B3" s="4">
        <v>45513</v>
      </c>
      <c r="C3" s="5" t="s">
        <v>10</v>
      </c>
      <c r="D3" s="5" t="s">
        <v>20</v>
      </c>
      <c r="E3" s="5" t="s">
        <v>3</v>
      </c>
      <c r="F3" s="5" t="s">
        <v>17</v>
      </c>
      <c r="G3" s="6">
        <v>1243915</v>
      </c>
      <c r="H3" s="84">
        <v>0.08</v>
      </c>
      <c r="I3" s="6">
        <v>99513</v>
      </c>
      <c r="J3" s="6">
        <v>1343428</v>
      </c>
    </row>
    <row r="4" spans="1:10" ht="23.25" customHeight="1" x14ac:dyDescent="0.25">
      <c r="A4" s="4">
        <v>45519</v>
      </c>
      <c r="B4" s="4">
        <v>45519</v>
      </c>
      <c r="C4" s="5" t="s">
        <v>19</v>
      </c>
      <c r="D4" s="5" t="s">
        <v>20</v>
      </c>
      <c r="E4" s="5" t="s">
        <v>3</v>
      </c>
      <c r="F4" s="5" t="s">
        <v>17</v>
      </c>
      <c r="G4" s="6">
        <v>1071658</v>
      </c>
      <c r="H4" s="84">
        <v>0.08</v>
      </c>
      <c r="I4" s="6">
        <v>85733</v>
      </c>
      <c r="J4" s="6">
        <v>1157391</v>
      </c>
    </row>
    <row r="5" spans="1:10" ht="23.25" customHeight="1" x14ac:dyDescent="0.25">
      <c r="A5" s="4">
        <v>45525</v>
      </c>
      <c r="B5" s="4">
        <v>45525</v>
      </c>
      <c r="C5" s="5" t="s">
        <v>5</v>
      </c>
      <c r="D5" s="5" t="s">
        <v>20</v>
      </c>
      <c r="E5" s="5" t="s">
        <v>3</v>
      </c>
      <c r="F5" s="5" t="s">
        <v>17</v>
      </c>
      <c r="G5" s="6">
        <v>1590490</v>
      </c>
      <c r="H5" s="84">
        <v>0.08</v>
      </c>
      <c r="I5" s="6">
        <v>127239</v>
      </c>
      <c r="J5" s="6">
        <v>1717729</v>
      </c>
    </row>
    <row r="6" spans="1:10" ht="23.25" customHeight="1" x14ac:dyDescent="0.25">
      <c r="A6" s="4">
        <v>45512</v>
      </c>
      <c r="B6" s="4">
        <v>45512</v>
      </c>
      <c r="C6" s="5" t="s">
        <v>23</v>
      </c>
      <c r="D6" s="5" t="s">
        <v>20</v>
      </c>
      <c r="E6" s="5" t="s">
        <v>24</v>
      </c>
      <c r="F6" s="5" t="s">
        <v>26</v>
      </c>
      <c r="G6" s="6">
        <v>1163163</v>
      </c>
      <c r="H6" s="84">
        <v>0.08</v>
      </c>
      <c r="I6" s="6">
        <v>93053</v>
      </c>
      <c r="J6" s="6">
        <v>1256216</v>
      </c>
    </row>
    <row r="7" spans="1:10" ht="23.25" customHeight="1" x14ac:dyDescent="0.25">
      <c r="A7" s="4">
        <v>45519</v>
      </c>
      <c r="B7" s="4">
        <v>45519</v>
      </c>
      <c r="C7" s="5" t="s">
        <v>25</v>
      </c>
      <c r="D7" s="5" t="s">
        <v>20</v>
      </c>
      <c r="E7" s="5" t="s">
        <v>24</v>
      </c>
      <c r="F7" s="5" t="s">
        <v>26</v>
      </c>
      <c r="G7" s="6">
        <v>1967775</v>
      </c>
      <c r="H7" s="84">
        <v>0.08</v>
      </c>
      <c r="I7" s="6">
        <v>157422</v>
      </c>
      <c r="J7" s="6">
        <v>2125197</v>
      </c>
    </row>
    <row r="8" spans="1:10" ht="23.25" customHeight="1" x14ac:dyDescent="0.25">
      <c r="A8" s="4">
        <v>45519</v>
      </c>
      <c r="B8" s="4">
        <v>45519</v>
      </c>
      <c r="C8" s="5"/>
      <c r="D8" s="5"/>
      <c r="E8" s="5" t="s">
        <v>24</v>
      </c>
      <c r="F8" s="5" t="s">
        <v>28</v>
      </c>
      <c r="G8" s="6">
        <v>-261533</v>
      </c>
      <c r="H8" s="84">
        <v>0.08</v>
      </c>
      <c r="I8" s="6">
        <v>-20922</v>
      </c>
      <c r="J8" s="6">
        <v>-282455</v>
      </c>
    </row>
    <row r="9" spans="1:10" ht="23.25" customHeight="1" x14ac:dyDescent="0.25">
      <c r="A9" s="4">
        <v>45513</v>
      </c>
      <c r="B9" s="4">
        <v>45513</v>
      </c>
      <c r="C9" s="5" t="s">
        <v>13</v>
      </c>
      <c r="D9" s="5" t="s">
        <v>20</v>
      </c>
      <c r="E9" s="5" t="s">
        <v>3</v>
      </c>
      <c r="F9" s="5" t="s">
        <v>18</v>
      </c>
      <c r="G9" s="6">
        <v>1394043</v>
      </c>
      <c r="H9" s="84">
        <v>0.08</v>
      </c>
      <c r="I9" s="6">
        <v>111523</v>
      </c>
      <c r="J9" s="6">
        <v>1505566</v>
      </c>
    </row>
    <row r="10" spans="1:10" ht="23.25" customHeight="1" x14ac:dyDescent="0.25">
      <c r="A10" s="4">
        <v>45519</v>
      </c>
      <c r="B10" s="4">
        <v>45519</v>
      </c>
      <c r="C10" s="5" t="s">
        <v>9</v>
      </c>
      <c r="D10" s="5" t="s">
        <v>20</v>
      </c>
      <c r="E10" s="5" t="s">
        <v>3</v>
      </c>
      <c r="F10" s="5" t="s">
        <v>18</v>
      </c>
      <c r="G10" s="6">
        <v>2276895</v>
      </c>
      <c r="H10" s="84">
        <v>0.08</v>
      </c>
      <c r="I10" s="6">
        <v>182152</v>
      </c>
      <c r="J10" s="6">
        <v>2459047</v>
      </c>
    </row>
    <row r="11" spans="1:10" ht="23.25" customHeight="1" x14ac:dyDescent="0.25">
      <c r="A11" s="4">
        <v>45525</v>
      </c>
      <c r="B11" s="4">
        <v>45525</v>
      </c>
      <c r="C11" s="5" t="s">
        <v>2</v>
      </c>
      <c r="D11" s="5" t="s">
        <v>20</v>
      </c>
      <c r="E11" s="5" t="s">
        <v>3</v>
      </c>
      <c r="F11" s="5" t="s">
        <v>18</v>
      </c>
      <c r="G11" s="6">
        <v>1238020</v>
      </c>
      <c r="H11" s="84">
        <v>0.08</v>
      </c>
      <c r="I11" s="6">
        <v>99042</v>
      </c>
      <c r="J11" s="6">
        <v>1337062</v>
      </c>
    </row>
    <row r="12" spans="1:10" ht="23.25" customHeight="1" x14ac:dyDescent="0.25">
      <c r="A12" s="4">
        <v>45526</v>
      </c>
      <c r="B12" s="4">
        <v>45526</v>
      </c>
      <c r="C12" s="5"/>
      <c r="D12" s="5"/>
      <c r="E12" s="5" t="s">
        <v>3</v>
      </c>
      <c r="F12" s="5" t="s">
        <v>27</v>
      </c>
      <c r="G12" s="6">
        <v>-160113</v>
      </c>
      <c r="H12" s="84">
        <v>0.08</v>
      </c>
      <c r="I12" s="6">
        <v>-12809</v>
      </c>
      <c r="J12" s="6">
        <v>-172922</v>
      </c>
    </row>
    <row r="13" spans="1:10" ht="23.25" customHeight="1" x14ac:dyDescent="0.25">
      <c r="A13" s="4">
        <v>45513</v>
      </c>
      <c r="B13" s="4">
        <v>45513</v>
      </c>
      <c r="C13" s="5" t="s">
        <v>16</v>
      </c>
      <c r="D13" s="5" t="s">
        <v>20</v>
      </c>
      <c r="E13" s="5" t="s">
        <v>3</v>
      </c>
      <c r="F13" s="5" t="s">
        <v>4</v>
      </c>
      <c r="G13" s="6">
        <v>1259513</v>
      </c>
      <c r="H13" s="84">
        <v>0.08</v>
      </c>
      <c r="I13" s="6">
        <v>100761</v>
      </c>
      <c r="J13" s="6">
        <v>1360274</v>
      </c>
    </row>
    <row r="14" spans="1:10" ht="23.25" customHeight="1" x14ac:dyDescent="0.25">
      <c r="A14" s="4">
        <v>45525</v>
      </c>
      <c r="B14" s="4">
        <v>45525</v>
      </c>
      <c r="C14" s="5" t="s">
        <v>11</v>
      </c>
      <c r="D14" s="5" t="s">
        <v>20</v>
      </c>
      <c r="E14" s="5" t="s">
        <v>3</v>
      </c>
      <c r="F14" s="5" t="s">
        <v>4</v>
      </c>
      <c r="G14" s="6">
        <v>1815220</v>
      </c>
      <c r="H14" s="84">
        <v>0.08</v>
      </c>
      <c r="I14" s="6">
        <v>145218</v>
      </c>
      <c r="J14" s="6">
        <v>1960438</v>
      </c>
    </row>
    <row r="15" spans="1:10" s="8" customFormat="1" ht="23.25" customHeight="1" x14ac:dyDescent="0.25">
      <c r="A15" s="11"/>
      <c r="B15" s="11"/>
      <c r="C15" s="12"/>
      <c r="D15" s="12"/>
      <c r="E15" s="12"/>
      <c r="F15" s="12" t="s">
        <v>29</v>
      </c>
      <c r="G15" s="13">
        <f>SUM(G3:G14)</f>
        <v>14599046</v>
      </c>
      <c r="H15" s="85"/>
      <c r="I15" s="13">
        <f t="shared" ref="I15:J15" si="0">SUM(I3:I14)</f>
        <v>1167925</v>
      </c>
      <c r="J15" s="13">
        <f t="shared" si="0"/>
        <v>15766971</v>
      </c>
    </row>
  </sheetData>
  <autoFilter ref="A2:R15">
    <sortState ref="A3:T14">
      <sortCondition ref="F2"/>
    </sortState>
  </autoFilter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</vt:lpstr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2024-09-04T06:49:58Z</dcterms:created>
  <dcterms:modified xsi:type="dcterms:W3CDTF">2024-09-20T00:54:56Z</dcterms:modified>
</cp:coreProperties>
</file>