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4\CÔNG NỢ\EASY+GTGL\"/>
    </mc:Choice>
  </mc:AlternateContent>
  <bookViews>
    <workbookView xWindow="-120" yWindow="-120" windowWidth="24270" windowHeight="13020"/>
  </bookViews>
  <sheets>
    <sheet name="Công nợ " sheetId="1" r:id="rId1"/>
    <sheet name="T4.24" sheetId="5" r:id="rId2"/>
    <sheet name="T5.24" sheetId="6" r:id="rId3"/>
    <sheet name="T6.2024" sheetId="7" r:id="rId4"/>
    <sheet name="T7.2024" sheetId="8" r:id="rId5"/>
  </sheets>
  <definedNames>
    <definedName name="_xlnm._FilterDatabase" localSheetId="0" hidden="1">'Công nợ '!$A$5:$A$12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6" l="1"/>
  <c r="I18" i="6"/>
  <c r="V8" i="1" l="1"/>
  <c r="V9" i="1"/>
  <c r="V10" i="1"/>
  <c r="V11" i="1"/>
  <c r="J3" i="8"/>
  <c r="I3" i="8"/>
  <c r="G3" i="8"/>
  <c r="G3" i="7" l="1"/>
  <c r="J3" i="7"/>
  <c r="I3" i="7"/>
  <c r="G3" i="6" l="1"/>
  <c r="J3" i="6"/>
  <c r="I3" i="6"/>
  <c r="J7" i="1" l="1"/>
  <c r="J12" i="1" s="1"/>
  <c r="O7" i="1" s="1"/>
  <c r="O12" i="1" s="1"/>
  <c r="T7" i="1" s="1"/>
  <c r="T12" i="1" s="1"/>
  <c r="C12" i="1" l="1"/>
  <c r="H7" i="1" s="1"/>
  <c r="D12" i="1"/>
  <c r="I7" i="1" s="1"/>
  <c r="I12" i="1" s="1"/>
  <c r="N7" i="1" s="1"/>
  <c r="N12" i="1" s="1"/>
  <c r="S7" i="1" s="1"/>
  <c r="S12" i="1" s="1"/>
  <c r="E12" i="1"/>
  <c r="F12" i="1"/>
  <c r="K7" i="1" s="1"/>
  <c r="K12" i="1" s="1"/>
  <c r="P7" i="1" s="1"/>
  <c r="P12" i="1" s="1"/>
  <c r="U7" i="1" s="1"/>
  <c r="B12" i="1"/>
  <c r="G7" i="1" s="1"/>
  <c r="G12" i="1" s="1"/>
  <c r="L7" i="1" s="1"/>
  <c r="L12" i="1" s="1"/>
  <c r="Q7" i="1" s="1"/>
  <c r="Q12" i="1" s="1"/>
  <c r="U12" i="1" l="1"/>
  <c r="V7" i="1"/>
  <c r="H12" i="1"/>
  <c r="M7" i="1" s="1"/>
  <c r="J3" i="5"/>
  <c r="I3" i="5"/>
  <c r="G3" i="5"/>
  <c r="M12" i="1" l="1"/>
  <c r="R7" i="1" s="1"/>
  <c r="R12" i="1" s="1"/>
  <c r="V12" i="1"/>
</calcChain>
</file>

<file path=xl/sharedStrings.xml><?xml version="1.0" encoding="utf-8"?>
<sst xmlns="http://schemas.openxmlformats.org/spreadsheetml/2006/main" count="296" uniqueCount="89">
  <si>
    <t>CÔNG NỢ</t>
  </si>
  <si>
    <t>TRẢ HÀNG</t>
  </si>
  <si>
    <t>CHIẾT KHẤU</t>
  </si>
  <si>
    <t>THANH TOÁN</t>
  </si>
  <si>
    <t>CÒN NỢ</t>
  </si>
  <si>
    <t>EASY+GTGL</t>
  </si>
  <si>
    <t>Số dư đầu kỳ</t>
  </si>
  <si>
    <t>THE TERRA AN HƯNG</t>
  </si>
  <si>
    <t>16 TAM TRINH</t>
  </si>
  <si>
    <t xml:space="preserve"> 47 NGUYỄN TUÂN</t>
  </si>
  <si>
    <t xml:space="preserve"> DIAMOND GOLDMARK</t>
  </si>
  <si>
    <t>MIPEC RUBIK</t>
  </si>
  <si>
    <t>BẢNG KÊ HÓA ĐƠN, CHỨNG TỪ HÀNG HÓA, DỊCH VỤ BÁN RA (MẪU QUẢN TRỊ)</t>
  </si>
  <si>
    <t xml:space="preserve">Chi nhánh </t>
  </si>
  <si>
    <t>Ngày hóa đơn</t>
  </si>
  <si>
    <t>Số hóa đơn</t>
  </si>
  <si>
    <t>Ký hiệu HĐ</t>
  </si>
  <si>
    <t>Tên người mua</t>
  </si>
  <si>
    <t>Diễn giải</t>
  </si>
  <si>
    <t>Doanh số bán chưa có thuế GTGT</t>
  </si>
  <si>
    <t>Thuế suất</t>
  </si>
  <si>
    <t>Thuế GTGT</t>
  </si>
  <si>
    <t xml:space="preserve">Tổng cộng </t>
  </si>
  <si>
    <t>136 Hồ Tùng Mậu</t>
  </si>
  <si>
    <t>CÔNG TY CỔ PHẦN THƯƠNG MẠI VÀ DỊCH VỤ EASYMART</t>
  </si>
  <si>
    <t>CÔNG TY TNHH GTGL VIỆT NAM</t>
  </si>
  <si>
    <t xml:space="preserve">47 Nguyễn Tuân </t>
  </si>
  <si>
    <t>Mipec Rubik</t>
  </si>
  <si>
    <t xml:space="preserve">The Terra An Hưng </t>
  </si>
  <si>
    <t>EASYMART 136 Hồ Tùng Mậu</t>
  </si>
  <si>
    <t>Easymart 47 Nguyễn Tuân</t>
  </si>
  <si>
    <t>Easymart Mipec Rubik 360</t>
  </si>
  <si>
    <t>EASYMART The Terra An Hưng</t>
  </si>
  <si>
    <t>1C24TNN</t>
  </si>
  <si>
    <t>Tháng 04/2024</t>
  </si>
  <si>
    <t>00018518</t>
  </si>
  <si>
    <t>00019743</t>
  </si>
  <si>
    <t>00016249</t>
  </si>
  <si>
    <t>00016248</t>
  </si>
  <si>
    <t>00018516</t>
  </si>
  <si>
    <t>00016283</t>
  </si>
  <si>
    <t>00018515</t>
  </si>
  <si>
    <t>Hàng Trả - EASYMART 136 Hồ Tùng Mậu</t>
  </si>
  <si>
    <t>Hàng Trả - Easymart Mipec Rubik 360 - easymartE05</t>
  </si>
  <si>
    <t>00016247</t>
  </si>
  <si>
    <t>00018517</t>
  </si>
  <si>
    <t>00019744</t>
  </si>
  <si>
    <t>17 TAM TRINH</t>
  </si>
  <si>
    <t xml:space="preserve"> 48 NGUYỄN TUÂN</t>
  </si>
  <si>
    <t>Tháng 05/2024</t>
  </si>
  <si>
    <t>Tổng cộng</t>
  </si>
  <si>
    <t>Tháng 5 năm 2024</t>
  </si>
  <si>
    <t>Tháng 4 năm 2024</t>
  </si>
  <si>
    <t>00020519</t>
  </si>
  <si>
    <t>00022388</t>
  </si>
  <si>
    <t>00023828</t>
  </si>
  <si>
    <t xml:space="preserve"> </t>
  </si>
  <si>
    <t>00020520</t>
  </si>
  <si>
    <t>00023829</t>
  </si>
  <si>
    <t>00022390</t>
  </si>
  <si>
    <t>00023831</t>
  </si>
  <si>
    <t>00020521</t>
  </si>
  <si>
    <t>00022389</t>
  </si>
  <si>
    <t>00023830</t>
  </si>
  <si>
    <t>Hàng Trả - CÔNG TY TNHH GTGL VIỆT NAM / Easymart 47 Nguyễn Tuân - gtgl0002</t>
  </si>
  <si>
    <t>Tháng 06/2024</t>
  </si>
  <si>
    <t>Tháng 6 năm 2024</t>
  </si>
  <si>
    <t>00028978</t>
  </si>
  <si>
    <t>EASYMART 136 Hồ Tùng Mậu, Bắc Từ Liêm, HN</t>
  </si>
  <si>
    <t>00029518</t>
  </si>
  <si>
    <t>00026642</t>
  </si>
  <si>
    <t>00028979</t>
  </si>
  <si>
    <t>00029520</t>
  </si>
  <si>
    <t>00031752</t>
  </si>
  <si>
    <t>Easymart 47 Nguyễn Tuân - gtgl0002 - hàng trả</t>
  </si>
  <si>
    <t>00026641</t>
  </si>
  <si>
    <t>00029519</t>
  </si>
  <si>
    <t>00026643</t>
  </si>
  <si>
    <t>EASYMART The Terra An Hưng, Hà Đông, HN</t>
  </si>
  <si>
    <t>00028980</t>
  </si>
  <si>
    <t>00031753</t>
  </si>
  <si>
    <t>Tháng 07/2024</t>
  </si>
  <si>
    <t>00035590</t>
  </si>
  <si>
    <t>00032059</t>
  </si>
  <si>
    <t>00035591</t>
  </si>
  <si>
    <t>00035593</t>
  </si>
  <si>
    <t>00035592</t>
  </si>
  <si>
    <t>Hàng Trả - EASYMART The Terra An Hưng, Hà Đông, HN - easymartE06</t>
  </si>
  <si>
    <t>Hàng Trả - Easymart 47 Nguyễn Tuân - gtgl0002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</si>
</sst>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(* #,##0_);_(* \(#,##0\);_(* &quot;-&quot;??_);_(@_)"/>
    <numFmt numFmtId="166" formatCode="_-* #,##0_-;\-* #,##0_-;_-* &quot;-&quot;??_-;_-@_-"/>
  </numFmts>
  <fonts count="13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8"/>
      <name val="Calibri"/>
      <family val="2"/>
      <charset val="163"/>
      <scheme val="minor"/>
    </font>
    <font>
      <sz val="11"/>
      <color theme="1"/>
      <name val="Times New Roman"/>
      <family val="1"/>
      <charset val="163"/>
    </font>
    <font>
      <b/>
      <sz val="11"/>
      <color theme="1"/>
      <name val="Times New Roman"/>
      <family val="1"/>
      <charset val="163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1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E3E3E3"/>
      </bottom>
      <diagonal/>
    </border>
    <border>
      <left/>
      <right/>
      <top style="thin">
        <color indexed="64"/>
      </top>
      <bottom style="thin">
        <color rgb="FFE3E3E3"/>
      </bottom>
      <diagonal/>
    </border>
    <border>
      <left/>
      <right style="thin">
        <color indexed="64"/>
      </right>
      <top style="thin">
        <color indexed="64"/>
      </top>
      <bottom style="thin">
        <color rgb="FFE3E3E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rgb="FFE3E3E3"/>
      </top>
      <bottom style="thin">
        <color rgb="FFE3E3E3"/>
      </bottom>
      <diagonal/>
    </border>
    <border>
      <left/>
      <right/>
      <top style="thin">
        <color rgb="FFE3E3E3"/>
      </top>
      <bottom style="thin">
        <color rgb="FFE3E3E3"/>
      </bottom>
      <diagonal/>
    </border>
    <border>
      <left/>
      <right style="thin">
        <color indexed="64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E3E3E3"/>
      </top>
      <bottom style="thin">
        <color indexed="64"/>
      </bottom>
      <diagonal/>
    </border>
    <border>
      <left/>
      <right/>
      <top style="thin">
        <color rgb="FFE3E3E3"/>
      </top>
      <bottom style="thin">
        <color indexed="64"/>
      </bottom>
      <diagonal/>
    </border>
    <border>
      <left/>
      <right style="thin">
        <color indexed="64"/>
      </right>
      <top style="thin">
        <color rgb="FFE3E3E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E3E3E3"/>
      </bottom>
      <diagonal/>
    </border>
    <border>
      <left/>
      <right/>
      <top/>
      <bottom style="thin">
        <color rgb="FFE3E3E3"/>
      </bottom>
      <diagonal/>
    </border>
    <border>
      <left/>
      <right style="thin">
        <color indexed="64"/>
      </right>
      <top/>
      <bottom style="thin">
        <color rgb="FFE3E3E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1" fillId="0" borderId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1" xfId="0" applyFont="1" applyBorder="1" applyAlignment="1">
      <alignment wrapText="1"/>
    </xf>
    <xf numFmtId="165" fontId="2" fillId="0" borderId="1" xfId="1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165" fontId="3" fillId="0" borderId="1" xfId="1" applyNumberFormat="1" applyFont="1" applyBorder="1" applyAlignment="1">
      <alignment wrapText="1"/>
    </xf>
    <xf numFmtId="0" fontId="3" fillId="3" borderId="0" xfId="0" applyFont="1" applyFill="1" applyAlignment="1">
      <alignment horizontal="right" wrapText="1"/>
    </xf>
    <xf numFmtId="0" fontId="5" fillId="3" borderId="1" xfId="0" applyFont="1" applyFill="1" applyBorder="1" applyAlignment="1">
      <alignment wrapText="1"/>
    </xf>
    <xf numFmtId="165" fontId="5" fillId="3" borderId="1" xfId="0" applyNumberFormat="1" applyFont="1" applyFill="1" applyBorder="1" applyAlignment="1">
      <alignment horizontal="center" wrapText="1"/>
    </xf>
    <xf numFmtId="0" fontId="0" fillId="3" borderId="0" xfId="0" applyFill="1"/>
    <xf numFmtId="0" fontId="2" fillId="0" borderId="0" xfId="0" applyFont="1"/>
    <xf numFmtId="0" fontId="5" fillId="0" borderId="1" xfId="0" applyFont="1" applyBorder="1" applyAlignment="1">
      <alignment horizontal="center" vertical="center" wrapText="1"/>
    </xf>
    <xf numFmtId="165" fontId="6" fillId="0" borderId="1" xfId="1" applyNumberFormat="1" applyFont="1" applyBorder="1" applyAlignment="1">
      <alignment horizontal="center" vertical="center" wrapText="1"/>
    </xf>
    <xf numFmtId="166" fontId="3" fillId="0" borderId="0" xfId="1" applyNumberFormat="1" applyFont="1" applyAlignment="1">
      <alignment horizontal="center"/>
    </xf>
    <xf numFmtId="14" fontId="8" fillId="4" borderId="2" xfId="0" applyNumberFormat="1" applyFont="1" applyFill="1" applyBorder="1" applyAlignment="1">
      <alignment horizontal="center" vertical="center" wrapText="1"/>
    </xf>
    <xf numFmtId="14" fontId="8" fillId="4" borderId="1" xfId="0" applyNumberFormat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38" fontId="8" fillId="4" borderId="1" xfId="0" applyNumberFormat="1" applyFont="1" applyFill="1" applyBorder="1" applyAlignment="1">
      <alignment horizontal="center" vertical="center" wrapText="1"/>
    </xf>
    <xf numFmtId="38" fontId="8" fillId="4" borderId="3" xfId="0" applyNumberFormat="1" applyFont="1" applyFill="1" applyBorder="1" applyAlignment="1">
      <alignment horizontal="center" vertical="center" wrapText="1"/>
    </xf>
    <xf numFmtId="0" fontId="0" fillId="0" borderId="5" xfId="0" applyBorder="1"/>
    <xf numFmtId="14" fontId="9" fillId="0" borderId="6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38" fontId="9" fillId="0" borderId="6" xfId="0" applyNumberFormat="1" applyFont="1" applyBorder="1" applyAlignment="1">
      <alignment horizontal="right" vertical="center"/>
    </xf>
    <xf numFmtId="38" fontId="9" fillId="0" borderId="8" xfId="0" applyNumberFormat="1" applyFont="1" applyBorder="1" applyAlignment="1">
      <alignment horizontal="right" vertical="center"/>
    </xf>
    <xf numFmtId="0" fontId="0" fillId="0" borderId="9" xfId="0" applyBorder="1"/>
    <xf numFmtId="14" fontId="9" fillId="0" borderId="10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38" fontId="9" fillId="0" borderId="10" xfId="0" applyNumberFormat="1" applyFont="1" applyBorder="1" applyAlignment="1">
      <alignment horizontal="right" vertical="center"/>
    </xf>
    <xf numFmtId="38" fontId="9" fillId="0" borderId="12" xfId="0" applyNumberFormat="1" applyFont="1" applyBorder="1" applyAlignment="1">
      <alignment horizontal="right" vertical="center"/>
    </xf>
    <xf numFmtId="0" fontId="0" fillId="0" borderId="13" xfId="0" applyBorder="1"/>
    <xf numFmtId="14" fontId="9" fillId="0" borderId="14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38" fontId="9" fillId="0" borderId="14" xfId="0" applyNumberFormat="1" applyFont="1" applyBorder="1" applyAlignment="1">
      <alignment horizontal="right" vertical="center"/>
    </xf>
    <xf numFmtId="38" fontId="9" fillId="0" borderId="16" xfId="0" applyNumberFormat="1" applyFont="1" applyBorder="1" applyAlignment="1">
      <alignment horizontal="right" vertical="center"/>
    </xf>
    <xf numFmtId="14" fontId="9" fillId="0" borderId="17" xfId="0" applyNumberFormat="1" applyFont="1" applyBorder="1" applyAlignment="1">
      <alignment horizontal="center" vertical="center"/>
    </xf>
    <xf numFmtId="0" fontId="9" fillId="0" borderId="18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38" fontId="9" fillId="0" borderId="17" xfId="0" applyNumberFormat="1" applyFont="1" applyBorder="1" applyAlignment="1">
      <alignment horizontal="right" vertical="center"/>
    </xf>
    <xf numFmtId="38" fontId="9" fillId="0" borderId="19" xfId="0" applyNumberFormat="1" applyFont="1" applyBorder="1" applyAlignment="1">
      <alignment horizontal="right" vertical="center"/>
    </xf>
    <xf numFmtId="0" fontId="10" fillId="0" borderId="0" xfId="0" applyFont="1" applyAlignment="1">
      <alignment horizontal="center" vertical="center" wrapText="1"/>
    </xf>
    <xf numFmtId="9" fontId="9" fillId="0" borderId="11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9" fontId="9" fillId="0" borderId="7" xfId="4" applyFont="1" applyBorder="1" applyAlignment="1">
      <alignment horizontal="right" vertical="center"/>
    </xf>
    <xf numFmtId="9" fontId="9" fillId="0" borderId="11" xfId="4" applyFont="1" applyBorder="1" applyAlignment="1">
      <alignment horizontal="right" vertical="center"/>
    </xf>
    <xf numFmtId="9" fontId="9" fillId="0" borderId="15" xfId="4" applyFont="1" applyBorder="1" applyAlignment="1">
      <alignment horizontal="right" vertical="center"/>
    </xf>
    <xf numFmtId="9" fontId="9" fillId="0" borderId="18" xfId="4" applyFont="1" applyBorder="1" applyAlignment="1">
      <alignment horizontal="right" vertical="center"/>
    </xf>
    <xf numFmtId="14" fontId="9" fillId="0" borderId="21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38" fontId="9" fillId="0" borderId="21" xfId="0" applyNumberFormat="1" applyFont="1" applyBorder="1" applyAlignment="1">
      <alignment horizontal="right" vertical="center"/>
    </xf>
    <xf numFmtId="9" fontId="9" fillId="0" borderId="0" xfId="0" applyNumberFormat="1" applyFont="1" applyBorder="1" applyAlignment="1">
      <alignment horizontal="right" vertical="center"/>
    </xf>
    <xf numFmtId="38" fontId="9" fillId="0" borderId="23" xfId="0" applyNumberFormat="1" applyFont="1" applyBorder="1" applyAlignment="1">
      <alignment horizontal="right" vertical="center"/>
    </xf>
    <xf numFmtId="9" fontId="9" fillId="0" borderId="0" xfId="4" applyFont="1" applyBorder="1" applyAlignment="1">
      <alignment horizontal="right" vertical="center"/>
    </xf>
    <xf numFmtId="0" fontId="9" fillId="0" borderId="20" xfId="0" applyFont="1" applyBorder="1" applyAlignment="1">
      <alignment horizontal="left" vertical="center"/>
    </xf>
    <xf numFmtId="38" fontId="9" fillId="0" borderId="20" xfId="0" applyNumberFormat="1" applyFont="1" applyBorder="1" applyAlignment="1">
      <alignment horizontal="right" vertical="center"/>
    </xf>
    <xf numFmtId="0" fontId="9" fillId="0" borderId="22" xfId="0" applyFont="1" applyBorder="1" applyAlignment="1">
      <alignment horizontal="left" vertical="center"/>
    </xf>
    <xf numFmtId="38" fontId="9" fillId="0" borderId="22" xfId="0" applyNumberFormat="1" applyFont="1" applyBorder="1" applyAlignment="1">
      <alignment horizontal="right" vertical="center"/>
    </xf>
    <xf numFmtId="14" fontId="9" fillId="0" borderId="24" xfId="0" applyNumberFormat="1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9" fontId="9" fillId="0" borderId="14" xfId="0" applyNumberFormat="1" applyFont="1" applyBorder="1" applyAlignment="1">
      <alignment horizontal="right" vertical="center"/>
    </xf>
    <xf numFmtId="14" fontId="9" fillId="0" borderId="23" xfId="0" applyNumberFormat="1" applyFont="1" applyBorder="1" applyAlignment="1">
      <alignment horizontal="center" vertical="center"/>
    </xf>
    <xf numFmtId="14" fontId="9" fillId="0" borderId="25" xfId="0" applyNumberFormat="1" applyFont="1" applyBorder="1" applyAlignment="1">
      <alignment horizontal="center" vertical="center"/>
    </xf>
    <xf numFmtId="0" fontId="0" fillId="0" borderId="25" xfId="0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4" borderId="2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5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wrapText="1"/>
    </xf>
    <xf numFmtId="0" fontId="3" fillId="7" borderId="1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5">
    <cellStyle name="Comma" xfId="1" builtinId="3"/>
    <cellStyle name="Comma 2" xfId="2"/>
    <cellStyle name="Normal" xfId="0" builtinId="0"/>
    <cellStyle name="Normal 2" xfId="3"/>
    <cellStyle name="Percent" xfId="4" builtinId="5"/>
  </cellStyles>
  <dxfs count="0"/>
  <tableStyles count="0" defaultTableStyle="TableStyleMedium2" defaultPivotStyle="PivotStyleLight16"/>
  <colors>
    <mruColors>
      <color rgb="FFFFCCCC"/>
      <color rgb="FF99CCFF"/>
      <color rgb="FFCCE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2"/>
  <sheetViews>
    <sheetView tabSelected="1" workbookViewId="0">
      <pane xSplit="1" ySplit="5" topLeftCell="L6" activePane="bottomRight" state="frozen"/>
      <selection activeCell="B6" sqref="B6"/>
      <selection pane="topRight" activeCell="B6" sqref="B6"/>
      <selection pane="bottomLeft" activeCell="B6" sqref="B6"/>
      <selection pane="bottomRight" activeCell="G10" sqref="G10"/>
    </sheetView>
  </sheetViews>
  <sheetFormatPr defaultRowHeight="15" x14ac:dyDescent="0.25"/>
  <cols>
    <col min="1" max="1" width="15.140625" customWidth="1"/>
    <col min="2" max="21" width="17.5703125" customWidth="1"/>
    <col min="22" max="22" width="13.85546875" customWidth="1"/>
  </cols>
  <sheetData>
    <row r="2" spans="1:22" ht="20.25" customHeight="1" x14ac:dyDescent="0.25">
      <c r="A2" s="47" t="s">
        <v>5</v>
      </c>
    </row>
    <row r="4" spans="1:22" x14ac:dyDescent="0.25">
      <c r="A4" s="5"/>
    </row>
    <row r="5" spans="1:22" ht="15" customHeight="1" x14ac:dyDescent="0.25">
      <c r="A5" s="1"/>
      <c r="B5" s="78" t="s">
        <v>34</v>
      </c>
      <c r="C5" s="78"/>
      <c r="D5" s="78"/>
      <c r="E5" s="78"/>
      <c r="F5" s="78"/>
      <c r="G5" s="77" t="s">
        <v>49</v>
      </c>
      <c r="H5" s="77"/>
      <c r="I5" s="77"/>
      <c r="J5" s="77"/>
      <c r="K5" s="77"/>
      <c r="L5" s="80" t="s">
        <v>65</v>
      </c>
      <c r="M5" s="80"/>
      <c r="N5" s="80"/>
      <c r="O5" s="80"/>
      <c r="P5" s="80"/>
      <c r="Q5" s="81" t="s">
        <v>81</v>
      </c>
      <c r="R5" s="81"/>
      <c r="S5" s="81"/>
      <c r="T5" s="81"/>
      <c r="U5" s="81"/>
      <c r="V5" s="79" t="s">
        <v>50</v>
      </c>
    </row>
    <row r="6" spans="1:22" ht="28.5" customHeight="1" x14ac:dyDescent="0.25">
      <c r="A6" s="10"/>
      <c r="B6" s="11" t="s">
        <v>7</v>
      </c>
      <c r="C6" s="11" t="s">
        <v>10</v>
      </c>
      <c r="D6" s="11" t="s">
        <v>11</v>
      </c>
      <c r="E6" s="11" t="s">
        <v>8</v>
      </c>
      <c r="F6" s="11" t="s">
        <v>9</v>
      </c>
      <c r="G6" s="11" t="s">
        <v>7</v>
      </c>
      <c r="H6" s="11" t="s">
        <v>10</v>
      </c>
      <c r="I6" s="11" t="s">
        <v>11</v>
      </c>
      <c r="J6" s="11" t="s">
        <v>47</v>
      </c>
      <c r="K6" s="11" t="s">
        <v>48</v>
      </c>
      <c r="L6" s="11" t="s">
        <v>7</v>
      </c>
      <c r="M6" s="11" t="s">
        <v>10</v>
      </c>
      <c r="N6" s="11" t="s">
        <v>11</v>
      </c>
      <c r="O6" s="11" t="s">
        <v>47</v>
      </c>
      <c r="P6" s="11" t="s">
        <v>48</v>
      </c>
      <c r="Q6" s="11" t="s">
        <v>7</v>
      </c>
      <c r="R6" s="11" t="s">
        <v>10</v>
      </c>
      <c r="S6" s="11" t="s">
        <v>11</v>
      </c>
      <c r="T6" s="11" t="s">
        <v>47</v>
      </c>
      <c r="U6" s="11" t="s">
        <v>48</v>
      </c>
      <c r="V6" s="79"/>
    </row>
    <row r="7" spans="1:22" s="8" customFormat="1" x14ac:dyDescent="0.25">
      <c r="A7" s="6" t="s">
        <v>6</v>
      </c>
      <c r="B7" s="7">
        <v>7397316</v>
      </c>
      <c r="C7" s="7">
        <v>11244271</v>
      </c>
      <c r="D7" s="7">
        <v>6991298</v>
      </c>
      <c r="E7" s="7">
        <v>0</v>
      </c>
      <c r="F7" s="7">
        <v>7039982</v>
      </c>
      <c r="G7" s="7">
        <f>B12</f>
        <v>8484842</v>
      </c>
      <c r="H7" s="7">
        <f t="shared" ref="H7:K7" si="0">C12</f>
        <v>13951688</v>
      </c>
      <c r="I7" s="7">
        <f t="shared" si="0"/>
        <v>8431101</v>
      </c>
      <c r="J7" s="7">
        <f t="shared" si="0"/>
        <v>0</v>
      </c>
      <c r="K7" s="7">
        <f t="shared" si="0"/>
        <v>9713394</v>
      </c>
      <c r="L7" s="7">
        <f>G12</f>
        <v>2059140.3599999994</v>
      </c>
      <c r="M7" s="7">
        <f t="shared" ref="M7" si="1">H12</f>
        <v>7514335</v>
      </c>
      <c r="N7" s="7">
        <f t="shared" ref="N7" si="2">I12</f>
        <v>3467550</v>
      </c>
      <c r="O7" s="7">
        <f t="shared" ref="O7" si="3">J12</f>
        <v>0</v>
      </c>
      <c r="P7" s="7">
        <f t="shared" ref="P7" si="4">K12</f>
        <v>5042838.84</v>
      </c>
      <c r="Q7" s="7">
        <f>L12</f>
        <v>4710589.3599999994</v>
      </c>
      <c r="R7" s="7">
        <f t="shared" ref="R7" si="5">M12</f>
        <v>8826441</v>
      </c>
      <c r="S7" s="7">
        <f t="shared" ref="S7" si="6">N12</f>
        <v>5552771</v>
      </c>
      <c r="T7" s="7">
        <f t="shared" ref="T7" si="7">O12</f>
        <v>0</v>
      </c>
      <c r="U7" s="7">
        <f t="shared" ref="U7" si="8">P12</f>
        <v>8402088.8399999999</v>
      </c>
      <c r="V7" s="4">
        <f>SUM(Q7:U7)</f>
        <v>27491890.199999999</v>
      </c>
    </row>
    <row r="8" spans="1:22" s="9" customFormat="1" ht="24.75" customHeight="1" x14ac:dyDescent="0.25">
      <c r="A8" s="1" t="s">
        <v>0</v>
      </c>
      <c r="B8" s="2">
        <v>1087526</v>
      </c>
      <c r="C8" s="2">
        <v>3052853</v>
      </c>
      <c r="D8" s="2">
        <v>1747076</v>
      </c>
      <c r="E8" s="2"/>
      <c r="F8" s="2">
        <v>2673412</v>
      </c>
      <c r="G8" s="2">
        <v>1364743</v>
      </c>
      <c r="H8" s="2">
        <v>4806918</v>
      </c>
      <c r="I8" s="2">
        <v>2027747</v>
      </c>
      <c r="J8" s="2"/>
      <c r="K8" s="2">
        <v>2666888</v>
      </c>
      <c r="L8" s="2">
        <v>2651449</v>
      </c>
      <c r="M8" s="2">
        <v>1312106</v>
      </c>
      <c r="N8" s="2">
        <v>2085221</v>
      </c>
      <c r="O8" s="2"/>
      <c r="P8" s="2">
        <v>3888505</v>
      </c>
      <c r="Q8" s="2">
        <v>690912</v>
      </c>
      <c r="R8" s="2">
        <v>562557</v>
      </c>
      <c r="S8" s="2">
        <v>1604052</v>
      </c>
      <c r="T8" s="2"/>
      <c r="U8" s="2">
        <v>764923</v>
      </c>
      <c r="V8" s="4">
        <f t="shared" ref="V8:V11" si="9">SUM(Q8:U8)</f>
        <v>3622444</v>
      </c>
    </row>
    <row r="9" spans="1:22" s="9" customFormat="1" ht="24.75" customHeight="1" x14ac:dyDescent="0.25">
      <c r="A9" s="1" t="s">
        <v>1</v>
      </c>
      <c r="B9" s="2"/>
      <c r="C9" s="2">
        <v>345436</v>
      </c>
      <c r="D9" s="2">
        <v>307273</v>
      </c>
      <c r="E9" s="2"/>
      <c r="F9" s="2"/>
      <c r="G9" s="2">
        <v>393128.64</v>
      </c>
      <c r="H9" s="2"/>
      <c r="I9" s="2"/>
      <c r="J9" s="2"/>
      <c r="K9" s="2">
        <v>297461.15999999997</v>
      </c>
      <c r="L9" s="2"/>
      <c r="M9" s="2"/>
      <c r="N9" s="2"/>
      <c r="O9" s="2"/>
      <c r="P9" s="2">
        <v>529255</v>
      </c>
      <c r="Q9" s="2">
        <v>76982</v>
      </c>
      <c r="R9" s="2"/>
      <c r="S9" s="2"/>
      <c r="T9" s="2"/>
      <c r="U9" s="2">
        <v>172786</v>
      </c>
      <c r="V9" s="4">
        <f t="shared" si="9"/>
        <v>249768</v>
      </c>
    </row>
    <row r="10" spans="1:22" s="9" customFormat="1" ht="24.75" customHeight="1" x14ac:dyDescent="0.25">
      <c r="A10" s="1" t="s">
        <v>2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4">
        <f t="shared" si="9"/>
        <v>0</v>
      </c>
    </row>
    <row r="11" spans="1:22" s="9" customFormat="1" ht="24.75" customHeight="1" x14ac:dyDescent="0.25">
      <c r="A11" s="1" t="s">
        <v>3</v>
      </c>
      <c r="B11" s="2"/>
      <c r="C11" s="2"/>
      <c r="D11" s="2"/>
      <c r="E11" s="2"/>
      <c r="F11" s="2"/>
      <c r="G11" s="2">
        <v>7397316</v>
      </c>
      <c r="H11" s="2">
        <v>11244271</v>
      </c>
      <c r="I11" s="2">
        <v>6991298</v>
      </c>
      <c r="J11" s="2">
        <v>0</v>
      </c>
      <c r="K11" s="2">
        <v>7039982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4">
        <f t="shared" si="9"/>
        <v>0</v>
      </c>
    </row>
    <row r="12" spans="1:22" ht="24.75" customHeight="1" x14ac:dyDescent="0.25">
      <c r="A12" s="3" t="s">
        <v>4</v>
      </c>
      <c r="B12" s="4">
        <f>+B7+B8-B9-B10-B11</f>
        <v>8484842</v>
      </c>
      <c r="C12" s="4">
        <f t="shared" ref="C12:F12" si="10">+C7+C8-C9-C10-C11</f>
        <v>13951688</v>
      </c>
      <c r="D12" s="4">
        <f t="shared" si="10"/>
        <v>8431101</v>
      </c>
      <c r="E12" s="4">
        <f t="shared" si="10"/>
        <v>0</v>
      </c>
      <c r="F12" s="4">
        <f t="shared" si="10"/>
        <v>9713394</v>
      </c>
      <c r="G12" s="4">
        <f>+G7+G8-G9-G10-G11</f>
        <v>2059140.3599999994</v>
      </c>
      <c r="H12" s="4">
        <f t="shared" ref="H12:V12" si="11">+H7+H8-H9-H10-H11</f>
        <v>7514335</v>
      </c>
      <c r="I12" s="4">
        <f t="shared" si="11"/>
        <v>3467550</v>
      </c>
      <c r="J12" s="4">
        <f t="shared" si="11"/>
        <v>0</v>
      </c>
      <c r="K12" s="4">
        <f t="shared" si="11"/>
        <v>5042838.84</v>
      </c>
      <c r="L12" s="4">
        <f>+L7+L8-L9-L10-L11</f>
        <v>4710589.3599999994</v>
      </c>
      <c r="M12" s="4">
        <f t="shared" ref="M12:P12" si="12">+M7+M8-M9-M10-M11</f>
        <v>8826441</v>
      </c>
      <c r="N12" s="4">
        <f t="shared" si="12"/>
        <v>5552771</v>
      </c>
      <c r="O12" s="4">
        <f t="shared" si="12"/>
        <v>0</v>
      </c>
      <c r="P12" s="4">
        <f t="shared" si="12"/>
        <v>8402088.8399999999</v>
      </c>
      <c r="Q12" s="4">
        <f>+Q7+Q8-Q9-Q10-Q11</f>
        <v>5324519.3599999994</v>
      </c>
      <c r="R12" s="4">
        <f t="shared" ref="R12:U12" si="13">+R7+R8-R9-R10-R11</f>
        <v>9388998</v>
      </c>
      <c r="S12" s="4">
        <f t="shared" si="13"/>
        <v>7156823</v>
      </c>
      <c r="T12" s="4">
        <f t="shared" si="13"/>
        <v>0</v>
      </c>
      <c r="U12" s="4">
        <f t="shared" si="13"/>
        <v>8994225.8399999999</v>
      </c>
      <c r="V12" s="4">
        <f t="shared" si="11"/>
        <v>30864566.199999999</v>
      </c>
    </row>
  </sheetData>
  <mergeCells count="5">
    <mergeCell ref="G5:K5"/>
    <mergeCell ref="B5:F5"/>
    <mergeCell ref="V5:V6"/>
    <mergeCell ref="L5:P5"/>
    <mergeCell ref="Q5:U5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>
      <selection activeCell="A3" sqref="A3"/>
    </sheetView>
  </sheetViews>
  <sheetFormatPr defaultRowHeight="15" x14ac:dyDescent="0.25"/>
  <cols>
    <col min="1" max="1" width="19.7109375" customWidth="1"/>
    <col min="5" max="5" width="44" customWidth="1"/>
    <col min="6" max="6" width="30.7109375" bestFit="1" customWidth="1"/>
    <col min="7" max="7" width="14.28515625" customWidth="1"/>
    <col min="9" max="9" width="11.7109375" customWidth="1"/>
    <col min="10" max="10" width="12.7109375" customWidth="1"/>
  </cols>
  <sheetData>
    <row r="1" spans="1:11" ht="18.75" x14ac:dyDescent="0.3">
      <c r="A1" s="82" t="s">
        <v>12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x14ac:dyDescent="0.25">
      <c r="A2" s="83" t="s">
        <v>52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1" x14ac:dyDescent="0.25">
      <c r="A3" s="49"/>
      <c r="B3" s="49"/>
      <c r="C3" s="49"/>
      <c r="D3" s="49"/>
      <c r="E3" s="49"/>
      <c r="F3" s="49"/>
      <c r="G3" s="12">
        <f>+SUBTOTAL(9,G5:G17)</f>
        <v>7322368</v>
      </c>
      <c r="H3" s="12"/>
      <c r="I3" s="12">
        <f>+SUBTOTAL(9,I5:I17)</f>
        <v>585790</v>
      </c>
      <c r="J3" s="12">
        <f>+SUBTOTAL(9,J5:J17)</f>
        <v>7908158</v>
      </c>
      <c r="K3" s="49"/>
    </row>
    <row r="4" spans="1:11" ht="31.5" x14ac:dyDescent="0.25">
      <c r="A4" s="13" t="s">
        <v>13</v>
      </c>
      <c r="B4" s="14" t="s">
        <v>14</v>
      </c>
      <c r="C4" s="15" t="s">
        <v>15</v>
      </c>
      <c r="D4" s="16" t="s">
        <v>16</v>
      </c>
      <c r="E4" s="17" t="s">
        <v>17</v>
      </c>
      <c r="F4" s="15" t="s">
        <v>18</v>
      </c>
      <c r="G4" s="18" t="s">
        <v>19</v>
      </c>
      <c r="H4" s="15" t="s">
        <v>20</v>
      </c>
      <c r="I4" s="18" t="s">
        <v>21</v>
      </c>
      <c r="J4" s="19" t="s">
        <v>22</v>
      </c>
    </row>
    <row r="5" spans="1:11" x14ac:dyDescent="0.25">
      <c r="A5" s="20" t="s">
        <v>23</v>
      </c>
      <c r="B5" s="21">
        <v>45392</v>
      </c>
      <c r="C5" s="22" t="s">
        <v>37</v>
      </c>
      <c r="D5" s="23" t="s">
        <v>33</v>
      </c>
      <c r="E5" s="24" t="s">
        <v>24</v>
      </c>
      <c r="F5" s="22" t="s">
        <v>29</v>
      </c>
      <c r="G5" s="25">
        <v>829671</v>
      </c>
      <c r="H5" s="50">
        <v>0.08</v>
      </c>
      <c r="I5" s="25">
        <v>66374</v>
      </c>
      <c r="J5" s="26">
        <v>896045</v>
      </c>
    </row>
    <row r="6" spans="1:11" x14ac:dyDescent="0.25">
      <c r="A6" s="27" t="s">
        <v>23</v>
      </c>
      <c r="B6" s="28">
        <v>45401</v>
      </c>
      <c r="C6" s="29" t="s">
        <v>35</v>
      </c>
      <c r="D6" s="30" t="s">
        <v>33</v>
      </c>
      <c r="E6" s="31" t="s">
        <v>24</v>
      </c>
      <c r="F6" s="29" t="s">
        <v>29</v>
      </c>
      <c r="G6" s="32">
        <v>1158866</v>
      </c>
      <c r="H6" s="48">
        <v>0.08</v>
      </c>
      <c r="I6" s="32">
        <v>92709</v>
      </c>
      <c r="J6" s="33">
        <v>1251575</v>
      </c>
    </row>
    <row r="7" spans="1:11" x14ac:dyDescent="0.25">
      <c r="A7" s="27" t="s">
        <v>23</v>
      </c>
      <c r="B7" s="54">
        <v>45407</v>
      </c>
      <c r="C7" s="55" t="s">
        <v>36</v>
      </c>
      <c r="D7" s="56" t="s">
        <v>33</v>
      </c>
      <c r="E7" s="57" t="s">
        <v>24</v>
      </c>
      <c r="F7" s="55" t="s">
        <v>29</v>
      </c>
      <c r="G7" s="58">
        <v>838179</v>
      </c>
      <c r="H7" s="59">
        <v>0.08</v>
      </c>
      <c r="I7" s="58">
        <v>67054</v>
      </c>
      <c r="J7" s="60">
        <v>905233</v>
      </c>
    </row>
    <row r="8" spans="1:11" x14ac:dyDescent="0.25">
      <c r="A8" s="27" t="s">
        <v>23</v>
      </c>
      <c r="B8" s="54">
        <v>45393</v>
      </c>
      <c r="C8" s="55"/>
      <c r="D8" s="56"/>
      <c r="E8" s="57" t="s">
        <v>24</v>
      </c>
      <c r="F8" s="55" t="s">
        <v>42</v>
      </c>
      <c r="G8" s="58">
        <v>-319848</v>
      </c>
      <c r="H8" s="59">
        <v>0.08</v>
      </c>
      <c r="I8" s="58">
        <v>-25588</v>
      </c>
      <c r="J8" s="60">
        <v>-345436</v>
      </c>
    </row>
    <row r="9" spans="1:11" x14ac:dyDescent="0.25">
      <c r="A9" s="72" t="s">
        <v>26</v>
      </c>
      <c r="B9" s="71">
        <v>45392</v>
      </c>
      <c r="C9" s="62" t="s">
        <v>44</v>
      </c>
      <c r="D9" s="62" t="s">
        <v>33</v>
      </c>
      <c r="E9" s="62" t="s">
        <v>25</v>
      </c>
      <c r="F9" s="62" t="s">
        <v>30</v>
      </c>
      <c r="G9" s="63">
        <v>1001832</v>
      </c>
      <c r="H9" s="50">
        <v>0.08</v>
      </c>
      <c r="I9" s="63">
        <v>80147</v>
      </c>
      <c r="J9" s="63">
        <v>1081979</v>
      </c>
    </row>
    <row r="10" spans="1:11" x14ac:dyDescent="0.25">
      <c r="A10" s="67" t="s">
        <v>26</v>
      </c>
      <c r="B10" s="70">
        <v>45401</v>
      </c>
      <c r="C10" s="56" t="s">
        <v>45</v>
      </c>
      <c r="D10" s="56" t="s">
        <v>33</v>
      </c>
      <c r="E10" s="56" t="s">
        <v>25</v>
      </c>
      <c r="F10" s="56" t="s">
        <v>30</v>
      </c>
      <c r="G10" s="58">
        <v>843315</v>
      </c>
      <c r="H10" s="61">
        <v>0.08</v>
      </c>
      <c r="I10" s="58">
        <v>67465</v>
      </c>
      <c r="J10" s="58">
        <v>910780</v>
      </c>
    </row>
    <row r="11" spans="1:11" x14ac:dyDescent="0.25">
      <c r="A11" s="68" t="s">
        <v>26</v>
      </c>
      <c r="B11" s="66">
        <v>45407</v>
      </c>
      <c r="C11" s="64" t="s">
        <v>46</v>
      </c>
      <c r="D11" s="64" t="s">
        <v>33</v>
      </c>
      <c r="E11" s="64" t="s">
        <v>25</v>
      </c>
      <c r="F11" s="64" t="s">
        <v>30</v>
      </c>
      <c r="G11" s="65">
        <v>630234</v>
      </c>
      <c r="H11" s="69">
        <v>0.08</v>
      </c>
      <c r="I11" s="65">
        <v>50419</v>
      </c>
      <c r="J11" s="65">
        <v>680653</v>
      </c>
    </row>
    <row r="12" spans="1:11" x14ac:dyDescent="0.25">
      <c r="A12" s="27" t="s">
        <v>27</v>
      </c>
      <c r="B12" s="41">
        <v>45392</v>
      </c>
      <c r="C12" s="42" t="s">
        <v>38</v>
      </c>
      <c r="D12" s="43" t="s">
        <v>33</v>
      </c>
      <c r="E12" s="44" t="s">
        <v>24</v>
      </c>
      <c r="F12" s="42" t="s">
        <v>31</v>
      </c>
      <c r="G12" s="45">
        <v>483351</v>
      </c>
      <c r="H12" s="53">
        <v>0.08</v>
      </c>
      <c r="I12" s="45">
        <v>38668</v>
      </c>
      <c r="J12" s="46">
        <v>522019</v>
      </c>
    </row>
    <row r="13" spans="1:11" x14ac:dyDescent="0.25">
      <c r="A13" s="27" t="s">
        <v>27</v>
      </c>
      <c r="B13" s="54">
        <v>45401</v>
      </c>
      <c r="C13" s="55" t="s">
        <v>39</v>
      </c>
      <c r="D13" s="56" t="s">
        <v>33</v>
      </c>
      <c r="E13" s="57" t="s">
        <v>24</v>
      </c>
      <c r="F13" s="55" t="s">
        <v>31</v>
      </c>
      <c r="G13" s="58">
        <v>1134312</v>
      </c>
      <c r="H13" s="61">
        <v>0.08</v>
      </c>
      <c r="I13" s="58">
        <v>90745</v>
      </c>
      <c r="J13" s="60">
        <v>1225057</v>
      </c>
    </row>
    <row r="14" spans="1:11" x14ac:dyDescent="0.25">
      <c r="A14" s="34" t="s">
        <v>27</v>
      </c>
      <c r="B14" s="35">
        <v>45391</v>
      </c>
      <c r="C14" s="36"/>
      <c r="D14" s="37"/>
      <c r="E14" s="38" t="s">
        <v>24</v>
      </c>
      <c r="F14" s="36" t="s">
        <v>43</v>
      </c>
      <c r="G14" s="39">
        <v>-284512</v>
      </c>
      <c r="H14" s="52">
        <v>0.08</v>
      </c>
      <c r="I14" s="39">
        <v>-22761</v>
      </c>
      <c r="J14" s="40">
        <v>-307273</v>
      </c>
    </row>
    <row r="15" spans="1:11" x14ac:dyDescent="0.25">
      <c r="A15" s="27" t="s">
        <v>28</v>
      </c>
      <c r="B15" s="41">
        <v>45392</v>
      </c>
      <c r="C15" s="42" t="s">
        <v>40</v>
      </c>
      <c r="D15" s="43" t="s">
        <v>33</v>
      </c>
      <c r="E15" s="44" t="s">
        <v>24</v>
      </c>
      <c r="F15" s="42" t="s">
        <v>32</v>
      </c>
      <c r="G15" s="45">
        <v>516123</v>
      </c>
      <c r="H15" s="53">
        <v>0.08</v>
      </c>
      <c r="I15" s="45">
        <v>41290</v>
      </c>
      <c r="J15" s="46">
        <v>557413</v>
      </c>
    </row>
    <row r="16" spans="1:11" x14ac:dyDescent="0.25">
      <c r="A16" s="27" t="s">
        <v>28</v>
      </c>
      <c r="B16" s="28">
        <v>45401</v>
      </c>
      <c r="C16" s="29" t="s">
        <v>41</v>
      </c>
      <c r="D16" s="30" t="s">
        <v>33</v>
      </c>
      <c r="E16" s="31" t="s">
        <v>24</v>
      </c>
      <c r="F16" s="29" t="s">
        <v>32</v>
      </c>
      <c r="G16" s="32">
        <v>490845</v>
      </c>
      <c r="H16" s="51">
        <v>0.08</v>
      </c>
      <c r="I16" s="32">
        <v>39268</v>
      </c>
      <c r="J16" s="33">
        <v>530113</v>
      </c>
    </row>
    <row r="17" spans="1:10" x14ac:dyDescent="0.25">
      <c r="A17" s="34" t="s">
        <v>28</v>
      </c>
      <c r="B17" s="35"/>
      <c r="C17" s="36"/>
      <c r="D17" s="37"/>
      <c r="E17" s="38"/>
      <c r="F17" s="36"/>
      <c r="G17" s="39"/>
      <c r="H17" s="52"/>
      <c r="I17" s="39"/>
      <c r="J17" s="40"/>
    </row>
  </sheetData>
  <mergeCells count="2">
    <mergeCell ref="A1:K1"/>
    <mergeCell ref="A2:K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activeCell="J18" sqref="J18"/>
    </sheetView>
  </sheetViews>
  <sheetFormatPr defaultRowHeight="15" x14ac:dyDescent="0.25"/>
  <cols>
    <col min="1" max="1" width="19.7109375" customWidth="1"/>
    <col min="5" max="5" width="44" customWidth="1"/>
    <col min="6" max="6" width="30.7109375" bestFit="1" customWidth="1"/>
    <col min="7" max="7" width="14.28515625" customWidth="1"/>
    <col min="9" max="9" width="11.7109375" customWidth="1"/>
    <col min="10" max="10" width="12.7109375" customWidth="1"/>
  </cols>
  <sheetData>
    <row r="1" spans="1:11" ht="18.75" x14ac:dyDescent="0.3">
      <c r="A1" s="82" t="s">
        <v>12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x14ac:dyDescent="0.25">
      <c r="A2" s="83" t="s">
        <v>51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1" x14ac:dyDescent="0.25">
      <c r="A3" s="73"/>
      <c r="B3" s="73"/>
      <c r="C3" s="73"/>
      <c r="D3" s="73"/>
      <c r="E3" s="73"/>
      <c r="F3" s="73"/>
      <c r="G3" s="12">
        <f>+SUBTOTAL(9,G5:G18)</f>
        <v>9421952</v>
      </c>
      <c r="H3" s="12"/>
      <c r="I3" s="12">
        <f>+SUBTOTAL(9,I5:I18)</f>
        <v>753754.2</v>
      </c>
      <c r="J3" s="12">
        <f>+SUBTOTAL(9,J5:J18)</f>
        <v>10175706.199999999</v>
      </c>
      <c r="K3" s="73"/>
    </row>
    <row r="4" spans="1:11" ht="31.5" x14ac:dyDescent="0.25">
      <c r="A4" s="13" t="s">
        <v>13</v>
      </c>
      <c r="B4" s="14" t="s">
        <v>14</v>
      </c>
      <c r="C4" s="15" t="s">
        <v>15</v>
      </c>
      <c r="D4" s="16" t="s">
        <v>16</v>
      </c>
      <c r="E4" s="17" t="s">
        <v>17</v>
      </c>
      <c r="F4" s="75" t="s">
        <v>18</v>
      </c>
      <c r="G4" s="18" t="s">
        <v>19</v>
      </c>
      <c r="H4" s="15" t="s">
        <v>20</v>
      </c>
      <c r="I4" s="18" t="s">
        <v>21</v>
      </c>
      <c r="J4" s="19" t="s">
        <v>22</v>
      </c>
    </row>
    <row r="5" spans="1:11" x14ac:dyDescent="0.25">
      <c r="A5" s="20" t="s">
        <v>23</v>
      </c>
      <c r="B5" s="21">
        <v>45420</v>
      </c>
      <c r="C5" s="22" t="s">
        <v>53</v>
      </c>
      <c r="D5" s="23" t="s">
        <v>33</v>
      </c>
      <c r="E5" s="22" t="s">
        <v>24</v>
      </c>
      <c r="F5" s="62" t="s">
        <v>29</v>
      </c>
      <c r="G5" s="26">
        <v>1587877</v>
      </c>
      <c r="H5" s="50">
        <v>0.08</v>
      </c>
      <c r="I5" s="25">
        <v>127030</v>
      </c>
      <c r="J5" s="26">
        <v>1714907</v>
      </c>
    </row>
    <row r="6" spans="1:11" x14ac:dyDescent="0.25">
      <c r="A6" s="27" t="s">
        <v>23</v>
      </c>
      <c r="B6" s="28">
        <v>45427</v>
      </c>
      <c r="C6" s="29" t="s">
        <v>54</v>
      </c>
      <c r="D6" s="30" t="s">
        <v>33</v>
      </c>
      <c r="E6" s="29" t="s">
        <v>24</v>
      </c>
      <c r="F6" s="56" t="s">
        <v>29</v>
      </c>
      <c r="G6" s="33">
        <v>1259506</v>
      </c>
      <c r="H6" s="48">
        <v>0.08</v>
      </c>
      <c r="I6" s="32">
        <v>100760</v>
      </c>
      <c r="J6" s="33">
        <v>1360266</v>
      </c>
    </row>
    <row r="7" spans="1:11" x14ac:dyDescent="0.25">
      <c r="A7" s="27" t="s">
        <v>23</v>
      </c>
      <c r="B7" s="54">
        <v>45434</v>
      </c>
      <c r="C7" s="55" t="s">
        <v>55</v>
      </c>
      <c r="D7" s="56" t="s">
        <v>33</v>
      </c>
      <c r="E7" s="55" t="s">
        <v>24</v>
      </c>
      <c r="F7" s="56" t="s">
        <v>29</v>
      </c>
      <c r="G7" s="60">
        <v>1603468</v>
      </c>
      <c r="H7" s="59">
        <v>0.08</v>
      </c>
      <c r="I7" s="58">
        <v>128277</v>
      </c>
      <c r="J7" s="60">
        <v>1731745</v>
      </c>
    </row>
    <row r="8" spans="1:11" x14ac:dyDescent="0.25">
      <c r="A8" s="27" t="s">
        <v>23</v>
      </c>
      <c r="B8" s="54" t="s">
        <v>56</v>
      </c>
      <c r="C8" s="55"/>
      <c r="D8" s="56"/>
      <c r="E8" s="57"/>
      <c r="F8" s="55"/>
      <c r="G8" s="58"/>
      <c r="H8" s="59"/>
      <c r="I8" s="58"/>
      <c r="J8" s="60"/>
    </row>
    <row r="9" spans="1:11" x14ac:dyDescent="0.25">
      <c r="A9" s="72" t="s">
        <v>26</v>
      </c>
      <c r="B9" s="71">
        <v>45420</v>
      </c>
      <c r="C9" s="62" t="s">
        <v>57</v>
      </c>
      <c r="D9" s="62" t="s">
        <v>33</v>
      </c>
      <c r="E9" s="62" t="s">
        <v>24</v>
      </c>
      <c r="F9" s="62" t="s">
        <v>31</v>
      </c>
      <c r="G9" s="63">
        <v>698790</v>
      </c>
      <c r="H9" s="50">
        <v>0.08</v>
      </c>
      <c r="I9" s="63">
        <v>55903</v>
      </c>
      <c r="J9" s="63">
        <v>754693</v>
      </c>
    </row>
    <row r="10" spans="1:11" x14ac:dyDescent="0.25">
      <c r="A10" s="67" t="s">
        <v>26</v>
      </c>
      <c r="B10" s="70">
        <v>45434</v>
      </c>
      <c r="C10" s="56" t="s">
        <v>58</v>
      </c>
      <c r="D10" s="56" t="s">
        <v>33</v>
      </c>
      <c r="E10" s="56" t="s">
        <v>24</v>
      </c>
      <c r="F10" s="56" t="s">
        <v>31</v>
      </c>
      <c r="G10" s="58">
        <v>1178754</v>
      </c>
      <c r="H10" s="61">
        <v>0.08</v>
      </c>
      <c r="I10" s="58">
        <v>94300</v>
      </c>
      <c r="J10" s="58">
        <v>1273054</v>
      </c>
    </row>
    <row r="11" spans="1:11" x14ac:dyDescent="0.25">
      <c r="A11" s="68" t="s">
        <v>26</v>
      </c>
      <c r="B11" s="66"/>
      <c r="C11" s="64"/>
      <c r="D11" s="64"/>
      <c r="E11" s="64"/>
      <c r="F11" s="64"/>
      <c r="G11" s="65"/>
      <c r="H11" s="69"/>
      <c r="I11" s="65"/>
      <c r="J11" s="65"/>
    </row>
    <row r="12" spans="1:11" x14ac:dyDescent="0.25">
      <c r="A12" s="27" t="s">
        <v>27</v>
      </c>
      <c r="B12" s="41">
        <v>45420</v>
      </c>
      <c r="C12" s="42" t="s">
        <v>61</v>
      </c>
      <c r="D12" s="43" t="s">
        <v>33</v>
      </c>
      <c r="E12" s="44" t="s">
        <v>25</v>
      </c>
      <c r="F12" s="42" t="s">
        <v>30</v>
      </c>
      <c r="G12" s="45">
        <v>725825</v>
      </c>
      <c r="H12" s="53">
        <v>0.08</v>
      </c>
      <c r="I12" s="45">
        <v>58066</v>
      </c>
      <c r="J12" s="46">
        <v>783891</v>
      </c>
    </row>
    <row r="13" spans="1:11" x14ac:dyDescent="0.25">
      <c r="A13" s="27" t="s">
        <v>27</v>
      </c>
      <c r="B13" s="54">
        <v>45421</v>
      </c>
      <c r="C13" s="55"/>
      <c r="D13" s="56"/>
      <c r="E13" s="57" t="s">
        <v>25</v>
      </c>
      <c r="F13" s="55" t="s">
        <v>64</v>
      </c>
      <c r="G13" s="58">
        <v>-275427</v>
      </c>
      <c r="H13" s="61">
        <v>0.08</v>
      </c>
      <c r="I13" s="58">
        <v>-22034.16</v>
      </c>
      <c r="J13" s="60">
        <v>-297461.15999999997</v>
      </c>
    </row>
    <row r="14" spans="1:11" x14ac:dyDescent="0.25">
      <c r="A14" s="27" t="s">
        <v>27</v>
      </c>
      <c r="B14" s="54">
        <v>45427</v>
      </c>
      <c r="C14" s="55" t="s">
        <v>62</v>
      </c>
      <c r="D14" s="56" t="s">
        <v>33</v>
      </c>
      <c r="E14" s="57" t="s">
        <v>25</v>
      </c>
      <c r="F14" s="55" t="s">
        <v>30</v>
      </c>
      <c r="G14" s="58">
        <v>1178754</v>
      </c>
      <c r="H14" s="61">
        <v>0.08</v>
      </c>
      <c r="I14" s="58">
        <v>94300</v>
      </c>
      <c r="J14" s="60">
        <v>1273054</v>
      </c>
    </row>
    <row r="15" spans="1:11" x14ac:dyDescent="0.25">
      <c r="A15" s="34" t="s">
        <v>27</v>
      </c>
      <c r="B15" s="35">
        <v>45434</v>
      </c>
      <c r="C15" s="36" t="s">
        <v>63</v>
      </c>
      <c r="D15" s="37" t="s">
        <v>33</v>
      </c>
      <c r="E15" s="38" t="s">
        <v>25</v>
      </c>
      <c r="F15" s="36" t="s">
        <v>30</v>
      </c>
      <c r="G15" s="39">
        <v>564762</v>
      </c>
      <c r="H15" s="52">
        <v>0.08</v>
      </c>
      <c r="I15" s="39">
        <v>45181</v>
      </c>
      <c r="J15" s="40">
        <v>609943</v>
      </c>
    </row>
    <row r="16" spans="1:11" x14ac:dyDescent="0.25">
      <c r="A16" s="27" t="s">
        <v>28</v>
      </c>
      <c r="B16" s="41">
        <v>45427</v>
      </c>
      <c r="C16" s="42" t="s">
        <v>59</v>
      </c>
      <c r="D16" s="43" t="s">
        <v>33</v>
      </c>
      <c r="E16" s="44" t="s">
        <v>24</v>
      </c>
      <c r="F16" s="42" t="s">
        <v>32</v>
      </c>
      <c r="G16" s="45">
        <v>729963</v>
      </c>
      <c r="H16" s="53">
        <v>0.08</v>
      </c>
      <c r="I16" s="45">
        <v>58397</v>
      </c>
      <c r="J16" s="46">
        <v>788360</v>
      </c>
    </row>
    <row r="17" spans="1:10" x14ac:dyDescent="0.25">
      <c r="A17" s="27" t="s">
        <v>28</v>
      </c>
      <c r="B17" s="28">
        <v>45434</v>
      </c>
      <c r="C17" s="29" t="s">
        <v>60</v>
      </c>
      <c r="D17" s="30" t="s">
        <v>33</v>
      </c>
      <c r="E17" s="31" t="s">
        <v>24</v>
      </c>
      <c r="F17" s="42" t="s">
        <v>32</v>
      </c>
      <c r="G17" s="32">
        <v>533688</v>
      </c>
      <c r="H17" s="51">
        <v>0.08</v>
      </c>
      <c r="I17" s="32">
        <v>42695</v>
      </c>
      <c r="J17" s="33">
        <v>576383</v>
      </c>
    </row>
    <row r="18" spans="1:10" x14ac:dyDescent="0.25">
      <c r="A18" s="34" t="s">
        <v>28</v>
      </c>
      <c r="B18" s="35">
        <v>45426</v>
      </c>
      <c r="C18" s="36"/>
      <c r="D18" s="37"/>
      <c r="E18" s="31" t="s">
        <v>24</v>
      </c>
      <c r="F18" s="37" t="s">
        <v>32</v>
      </c>
      <c r="G18" s="39">
        <v>-364008</v>
      </c>
      <c r="H18" s="52">
        <v>0.08</v>
      </c>
      <c r="I18" s="39">
        <f>G18*H18</f>
        <v>-29120.639999999999</v>
      </c>
      <c r="J18" s="40">
        <f>G18+I18</f>
        <v>-393128.64</v>
      </c>
    </row>
  </sheetData>
  <mergeCells count="2">
    <mergeCell ref="A1:K1"/>
    <mergeCell ref="A2:K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activeCell="J17" sqref="J17:J19"/>
    </sheetView>
  </sheetViews>
  <sheetFormatPr defaultRowHeight="15" x14ac:dyDescent="0.25"/>
  <cols>
    <col min="1" max="1" width="19.7109375" customWidth="1"/>
    <col min="5" max="5" width="44" customWidth="1"/>
    <col min="6" max="6" width="35.7109375" bestFit="1" customWidth="1"/>
    <col min="7" max="7" width="14.28515625" customWidth="1"/>
    <col min="9" max="9" width="11.7109375" customWidth="1"/>
    <col min="10" max="10" width="12.7109375" customWidth="1"/>
  </cols>
  <sheetData>
    <row r="1" spans="1:11" ht="18.75" x14ac:dyDescent="0.3">
      <c r="A1" s="82" t="s">
        <v>12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x14ac:dyDescent="0.25">
      <c r="A2" s="83" t="s">
        <v>66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1" x14ac:dyDescent="0.25">
      <c r="A3" s="74"/>
      <c r="B3" s="74"/>
      <c r="C3" s="74"/>
      <c r="D3" s="74"/>
      <c r="E3" s="74"/>
      <c r="F3" s="74"/>
      <c r="G3" s="12">
        <f>+SUBTOTAL(9,G5:G19)</f>
        <v>8711136</v>
      </c>
      <c r="H3" s="12"/>
      <c r="I3" s="12">
        <f>+SUBTOTAL(9,I5:I19)</f>
        <v>696890</v>
      </c>
      <c r="J3" s="12">
        <f>+SUBTOTAL(9,J5:J19)</f>
        <v>9408026</v>
      </c>
      <c r="K3" s="74"/>
    </row>
    <row r="4" spans="1:11" ht="31.5" x14ac:dyDescent="0.25">
      <c r="A4" s="13" t="s">
        <v>13</v>
      </c>
      <c r="B4" s="14" t="s">
        <v>14</v>
      </c>
      <c r="C4" s="15" t="s">
        <v>15</v>
      </c>
      <c r="D4" s="16" t="s">
        <v>16</v>
      </c>
      <c r="E4" s="17" t="s">
        <v>17</v>
      </c>
      <c r="F4" s="75" t="s">
        <v>18</v>
      </c>
      <c r="G4" s="18" t="s">
        <v>19</v>
      </c>
      <c r="H4" s="15" t="s">
        <v>20</v>
      </c>
      <c r="I4" s="18" t="s">
        <v>21</v>
      </c>
      <c r="J4" s="19" t="s">
        <v>22</v>
      </c>
    </row>
    <row r="5" spans="1:11" x14ac:dyDescent="0.25">
      <c r="A5" s="20" t="s">
        <v>23</v>
      </c>
      <c r="B5" s="21">
        <v>45456</v>
      </c>
      <c r="C5" s="22" t="s">
        <v>67</v>
      </c>
      <c r="D5" s="23" t="s">
        <v>33</v>
      </c>
      <c r="E5" s="22" t="s">
        <v>24</v>
      </c>
      <c r="F5" s="62" t="s">
        <v>68</v>
      </c>
      <c r="G5" s="26">
        <v>506436</v>
      </c>
      <c r="H5" s="50">
        <v>0.08</v>
      </c>
      <c r="I5" s="25">
        <v>40515</v>
      </c>
      <c r="J5" s="26">
        <v>546951</v>
      </c>
    </row>
    <row r="6" spans="1:11" x14ac:dyDescent="0.25">
      <c r="A6" s="27" t="s">
        <v>23</v>
      </c>
      <c r="B6" s="28">
        <v>45462</v>
      </c>
      <c r="C6" s="29" t="s">
        <v>69</v>
      </c>
      <c r="D6" s="30" t="s">
        <v>33</v>
      </c>
      <c r="E6" s="29" t="s">
        <v>24</v>
      </c>
      <c r="F6" s="56" t="s">
        <v>68</v>
      </c>
      <c r="G6" s="33">
        <v>708477</v>
      </c>
      <c r="H6" s="48">
        <v>0.08</v>
      </c>
      <c r="I6" s="32">
        <v>56678</v>
      </c>
      <c r="J6" s="33">
        <v>765155</v>
      </c>
    </row>
    <row r="7" spans="1:11" x14ac:dyDescent="0.25">
      <c r="A7" s="27" t="s">
        <v>23</v>
      </c>
      <c r="B7" s="54"/>
      <c r="C7" s="55"/>
      <c r="D7" s="56"/>
      <c r="E7" s="55"/>
      <c r="F7" s="56"/>
      <c r="G7" s="60"/>
      <c r="H7" s="59"/>
      <c r="I7" s="58"/>
      <c r="J7" s="60"/>
    </row>
    <row r="8" spans="1:11" x14ac:dyDescent="0.25">
      <c r="A8" s="72" t="s">
        <v>26</v>
      </c>
      <c r="B8" s="71">
        <v>45448</v>
      </c>
      <c r="C8" s="62" t="s">
        <v>70</v>
      </c>
      <c r="D8" s="62" t="s">
        <v>33</v>
      </c>
      <c r="E8" s="62" t="s">
        <v>25</v>
      </c>
      <c r="F8" s="62" t="s">
        <v>30</v>
      </c>
      <c r="G8" s="63">
        <v>1018638</v>
      </c>
      <c r="H8" s="50">
        <v>0.08</v>
      </c>
      <c r="I8" s="63">
        <v>81491</v>
      </c>
      <c r="J8" s="63">
        <v>1100129</v>
      </c>
    </row>
    <row r="9" spans="1:11" x14ac:dyDescent="0.25">
      <c r="A9" s="67" t="s">
        <v>26</v>
      </c>
      <c r="B9" s="70">
        <v>45456</v>
      </c>
      <c r="C9" s="56" t="s">
        <v>71</v>
      </c>
      <c r="D9" s="56" t="s">
        <v>33</v>
      </c>
      <c r="E9" s="56" t="s">
        <v>25</v>
      </c>
      <c r="F9" s="56" t="s">
        <v>30</v>
      </c>
      <c r="G9" s="58">
        <v>746349</v>
      </c>
      <c r="H9" s="61">
        <v>0.08</v>
      </c>
      <c r="I9" s="58">
        <v>59708</v>
      </c>
      <c r="J9" s="58">
        <v>806057</v>
      </c>
    </row>
    <row r="10" spans="1:11" x14ac:dyDescent="0.25">
      <c r="A10" s="67" t="s">
        <v>26</v>
      </c>
      <c r="B10" s="70">
        <v>45462</v>
      </c>
      <c r="C10" s="56" t="s">
        <v>72</v>
      </c>
      <c r="D10" s="56" t="s">
        <v>33</v>
      </c>
      <c r="E10" s="56" t="s">
        <v>25</v>
      </c>
      <c r="F10" s="56" t="s">
        <v>30</v>
      </c>
      <c r="G10" s="58">
        <v>1163163</v>
      </c>
      <c r="H10" s="61">
        <v>0.08</v>
      </c>
      <c r="I10" s="58">
        <v>93053</v>
      </c>
      <c r="J10" s="58">
        <v>1256216</v>
      </c>
    </row>
    <row r="11" spans="1:11" x14ac:dyDescent="0.25">
      <c r="A11" s="67" t="s">
        <v>26</v>
      </c>
      <c r="B11" s="70">
        <v>45470</v>
      </c>
      <c r="C11" s="56" t="s">
        <v>73</v>
      </c>
      <c r="D11" s="56" t="s">
        <v>33</v>
      </c>
      <c r="E11" s="56" t="s">
        <v>25</v>
      </c>
      <c r="F11" s="56" t="s">
        <v>30</v>
      </c>
      <c r="G11" s="58">
        <v>672318</v>
      </c>
      <c r="H11" s="61">
        <v>0.08</v>
      </c>
      <c r="I11" s="58">
        <v>53785</v>
      </c>
      <c r="J11" s="58">
        <v>726103</v>
      </c>
    </row>
    <row r="12" spans="1:11" x14ac:dyDescent="0.25">
      <c r="A12" s="68" t="s">
        <v>26</v>
      </c>
      <c r="B12" s="66">
        <v>45450</v>
      </c>
      <c r="C12" s="64"/>
      <c r="D12" s="64"/>
      <c r="E12" s="64" t="s">
        <v>25</v>
      </c>
      <c r="F12" s="64" t="s">
        <v>74</v>
      </c>
      <c r="G12" s="65">
        <v>-490051</v>
      </c>
      <c r="H12" s="69">
        <v>0.08</v>
      </c>
      <c r="I12" s="65">
        <v>-39204</v>
      </c>
      <c r="J12" s="65">
        <v>-529255</v>
      </c>
    </row>
    <row r="13" spans="1:11" x14ac:dyDescent="0.25">
      <c r="A13" s="27" t="s">
        <v>27</v>
      </c>
      <c r="B13" s="41">
        <v>45448</v>
      </c>
      <c r="C13" s="42" t="s">
        <v>75</v>
      </c>
      <c r="D13" s="43" t="s">
        <v>33</v>
      </c>
      <c r="E13" s="44" t="s">
        <v>24</v>
      </c>
      <c r="F13" s="42" t="s">
        <v>31</v>
      </c>
      <c r="G13" s="45">
        <v>893118</v>
      </c>
      <c r="H13" s="53">
        <v>0.08</v>
      </c>
      <c r="I13" s="45">
        <v>71449</v>
      </c>
      <c r="J13" s="46">
        <v>964567</v>
      </c>
    </row>
    <row r="14" spans="1:11" x14ac:dyDescent="0.25">
      <c r="A14" s="27" t="s">
        <v>27</v>
      </c>
      <c r="B14" s="54">
        <v>45462</v>
      </c>
      <c r="C14" s="55" t="s">
        <v>76</v>
      </c>
      <c r="D14" s="56" t="s">
        <v>33</v>
      </c>
      <c r="E14" s="57" t="s">
        <v>24</v>
      </c>
      <c r="F14" s="55" t="s">
        <v>31</v>
      </c>
      <c r="G14" s="58">
        <v>1037643</v>
      </c>
      <c r="H14" s="61">
        <v>0.08</v>
      </c>
      <c r="I14" s="58">
        <v>83011</v>
      </c>
      <c r="J14" s="60">
        <v>1120654</v>
      </c>
    </row>
    <row r="15" spans="1:11" x14ac:dyDescent="0.25">
      <c r="A15" s="27" t="s">
        <v>27</v>
      </c>
      <c r="B15" s="54"/>
      <c r="C15" s="55"/>
      <c r="D15" s="56"/>
      <c r="E15" s="57"/>
      <c r="F15" s="55"/>
      <c r="G15" s="58"/>
      <c r="H15" s="61"/>
      <c r="I15" s="58"/>
      <c r="J15" s="60"/>
    </row>
    <row r="16" spans="1:11" x14ac:dyDescent="0.25">
      <c r="A16" s="34" t="s">
        <v>27</v>
      </c>
      <c r="B16" s="35"/>
      <c r="C16" s="36"/>
      <c r="D16" s="37"/>
      <c r="E16" s="38"/>
      <c r="F16" s="36"/>
      <c r="G16" s="39"/>
      <c r="H16" s="52"/>
      <c r="I16" s="39"/>
      <c r="J16" s="40"/>
    </row>
    <row r="17" spans="1:10" x14ac:dyDescent="0.25">
      <c r="A17" s="27" t="s">
        <v>28</v>
      </c>
      <c r="B17" s="41">
        <v>45448</v>
      </c>
      <c r="C17" s="42" t="s">
        <v>77</v>
      </c>
      <c r="D17" s="43" t="s">
        <v>33</v>
      </c>
      <c r="E17" s="44" t="s">
        <v>24</v>
      </c>
      <c r="F17" s="42" t="s">
        <v>78</v>
      </c>
      <c r="G17" s="45">
        <v>673758</v>
      </c>
      <c r="H17" s="53">
        <v>0.08</v>
      </c>
      <c r="I17" s="45">
        <v>53901</v>
      </c>
      <c r="J17" s="46">
        <v>727659</v>
      </c>
    </row>
    <row r="18" spans="1:10" x14ac:dyDescent="0.25">
      <c r="A18" s="27" t="s">
        <v>28</v>
      </c>
      <c r="B18" s="28">
        <v>45456</v>
      </c>
      <c r="C18" s="29" t="s">
        <v>79</v>
      </c>
      <c r="D18" s="30" t="s">
        <v>33</v>
      </c>
      <c r="E18" s="31" t="s">
        <v>24</v>
      </c>
      <c r="F18" s="42" t="s">
        <v>78</v>
      </c>
      <c r="G18" s="32">
        <v>743644</v>
      </c>
      <c r="H18" s="51">
        <v>0.08</v>
      </c>
      <c r="I18" s="32">
        <v>59492</v>
      </c>
      <c r="J18" s="33">
        <v>803136</v>
      </c>
    </row>
    <row r="19" spans="1:10" x14ac:dyDescent="0.25">
      <c r="A19" s="34" t="s">
        <v>28</v>
      </c>
      <c r="B19" s="35">
        <v>45470</v>
      </c>
      <c r="C19" s="36" t="s">
        <v>80</v>
      </c>
      <c r="D19" s="37" t="s">
        <v>33</v>
      </c>
      <c r="E19" s="38" t="s">
        <v>24</v>
      </c>
      <c r="F19" s="36" t="s">
        <v>78</v>
      </c>
      <c r="G19" s="39">
        <v>1037643</v>
      </c>
      <c r="H19" s="52">
        <v>0.08</v>
      </c>
      <c r="I19" s="39">
        <v>83011</v>
      </c>
      <c r="J19" s="40">
        <v>1120654</v>
      </c>
    </row>
  </sheetData>
  <mergeCells count="2">
    <mergeCell ref="A1:K1"/>
    <mergeCell ref="A2:K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activeCell="J18" sqref="J18"/>
    </sheetView>
  </sheetViews>
  <sheetFormatPr defaultRowHeight="15" x14ac:dyDescent="0.25"/>
  <cols>
    <col min="1" max="1" width="19.7109375" customWidth="1"/>
    <col min="5" max="5" width="44" customWidth="1"/>
    <col min="6" max="6" width="35.7109375" bestFit="1" customWidth="1"/>
    <col min="7" max="7" width="14.28515625" customWidth="1"/>
    <col min="9" max="9" width="11.7109375" customWidth="1"/>
    <col min="10" max="10" width="12.7109375" customWidth="1"/>
  </cols>
  <sheetData>
    <row r="1" spans="1:11" ht="18.75" x14ac:dyDescent="0.3">
      <c r="A1" s="82" t="s">
        <v>12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x14ac:dyDescent="0.25">
      <c r="A2" s="83" t="s">
        <v>66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1" x14ac:dyDescent="0.25">
      <c r="A3" s="76"/>
      <c r="B3" s="76"/>
      <c r="C3" s="76"/>
      <c r="D3" s="76"/>
      <c r="E3" s="76"/>
      <c r="F3" s="76"/>
      <c r="G3" s="12">
        <f>+SUBTOTAL(9,G5:G19)</f>
        <v>3122848</v>
      </c>
      <c r="H3" s="12"/>
      <c r="I3" s="12">
        <f>+SUBTOTAL(9,I5:I19)</f>
        <v>249828</v>
      </c>
      <c r="J3" s="12">
        <f>+SUBTOTAL(9,J5:J19)</f>
        <v>3372676</v>
      </c>
      <c r="K3" s="76"/>
    </row>
    <row r="4" spans="1:11" ht="31.5" x14ac:dyDescent="0.25">
      <c r="A4" s="13" t="s">
        <v>13</v>
      </c>
      <c r="B4" s="14" t="s">
        <v>14</v>
      </c>
      <c r="C4" s="15" t="s">
        <v>15</v>
      </c>
      <c r="D4" s="16" t="s">
        <v>16</v>
      </c>
      <c r="E4" s="17" t="s">
        <v>17</v>
      </c>
      <c r="F4" s="75" t="s">
        <v>18</v>
      </c>
      <c r="G4" s="18" t="s">
        <v>19</v>
      </c>
      <c r="H4" s="15" t="s">
        <v>20</v>
      </c>
      <c r="I4" s="18" t="s">
        <v>21</v>
      </c>
      <c r="J4" s="19" t="s">
        <v>22</v>
      </c>
    </row>
    <row r="5" spans="1:11" x14ac:dyDescent="0.25">
      <c r="A5" s="20" t="s">
        <v>23</v>
      </c>
      <c r="B5" s="21">
        <v>45490</v>
      </c>
      <c r="C5" s="22" t="s">
        <v>82</v>
      </c>
      <c r="D5" s="23" t="s">
        <v>33</v>
      </c>
      <c r="E5" s="22" t="s">
        <v>24</v>
      </c>
      <c r="F5" s="62" t="s">
        <v>68</v>
      </c>
      <c r="G5" s="26">
        <v>520886</v>
      </c>
      <c r="H5" s="50">
        <v>0.08</v>
      </c>
      <c r="I5" s="25">
        <v>41671</v>
      </c>
      <c r="J5" s="26">
        <v>562557</v>
      </c>
    </row>
    <row r="6" spans="1:11" x14ac:dyDescent="0.25">
      <c r="A6" s="27" t="s">
        <v>23</v>
      </c>
      <c r="B6" s="28"/>
      <c r="C6" s="29"/>
      <c r="D6" s="30"/>
      <c r="E6" s="29"/>
      <c r="F6" s="56"/>
      <c r="G6" s="33"/>
      <c r="H6" s="48"/>
      <c r="I6" s="32"/>
      <c r="J6" s="33"/>
    </row>
    <row r="7" spans="1:11" x14ac:dyDescent="0.25">
      <c r="A7" s="27" t="s">
        <v>23</v>
      </c>
      <c r="B7" s="54"/>
      <c r="C7" s="55"/>
      <c r="D7" s="56"/>
      <c r="E7" s="55"/>
      <c r="F7" s="56"/>
      <c r="G7" s="60"/>
      <c r="H7" s="59"/>
      <c r="I7" s="58"/>
      <c r="J7" s="60"/>
    </row>
    <row r="8" spans="1:11" x14ac:dyDescent="0.25">
      <c r="A8" s="72" t="s">
        <v>26</v>
      </c>
      <c r="B8" s="71">
        <v>45490</v>
      </c>
      <c r="C8" s="62" t="s">
        <v>86</v>
      </c>
      <c r="D8" s="62" t="s">
        <v>33</v>
      </c>
      <c r="E8" s="62" t="s">
        <v>25</v>
      </c>
      <c r="F8" s="62" t="s">
        <v>30</v>
      </c>
      <c r="G8" s="63">
        <v>708262</v>
      </c>
      <c r="H8" s="50">
        <v>0.08</v>
      </c>
      <c r="I8" s="63">
        <v>56661</v>
      </c>
      <c r="J8" s="63">
        <v>764923</v>
      </c>
    </row>
    <row r="9" spans="1:11" x14ac:dyDescent="0.25">
      <c r="A9" s="67" t="s">
        <v>26</v>
      </c>
      <c r="B9" s="70">
        <v>45481</v>
      </c>
      <c r="C9" s="56"/>
      <c r="D9" s="56"/>
      <c r="E9" s="56" t="s">
        <v>25</v>
      </c>
      <c r="F9" s="56" t="s">
        <v>88</v>
      </c>
      <c r="G9" s="58">
        <v>-159987</v>
      </c>
      <c r="H9" s="61">
        <v>0.08</v>
      </c>
      <c r="I9" s="58">
        <v>-12799</v>
      </c>
      <c r="J9" s="58">
        <v>-172786</v>
      </c>
    </row>
    <row r="10" spans="1:11" x14ac:dyDescent="0.25">
      <c r="A10" s="67" t="s">
        <v>26</v>
      </c>
      <c r="B10" s="70"/>
      <c r="C10" s="56"/>
      <c r="D10" s="56"/>
      <c r="E10" s="56"/>
      <c r="F10" s="56"/>
      <c r="G10" s="58"/>
      <c r="H10" s="61"/>
      <c r="I10" s="58"/>
      <c r="J10" s="58"/>
    </row>
    <row r="11" spans="1:11" x14ac:dyDescent="0.25">
      <c r="A11" s="67" t="s">
        <v>26</v>
      </c>
      <c r="B11" s="70"/>
      <c r="C11" s="56"/>
      <c r="D11" s="56"/>
      <c r="E11" s="56"/>
      <c r="F11" s="56"/>
      <c r="G11" s="58"/>
      <c r="H11" s="61"/>
      <c r="I11" s="58"/>
      <c r="J11" s="58"/>
    </row>
    <row r="12" spans="1:11" x14ac:dyDescent="0.25">
      <c r="A12" s="68" t="s">
        <v>26</v>
      </c>
      <c r="B12" s="66"/>
      <c r="C12" s="64"/>
      <c r="D12" s="64"/>
      <c r="E12" s="64"/>
      <c r="F12" s="64"/>
      <c r="G12" s="65"/>
      <c r="H12" s="69"/>
      <c r="I12" s="65"/>
      <c r="J12" s="65"/>
    </row>
    <row r="13" spans="1:11" x14ac:dyDescent="0.25">
      <c r="A13" s="27" t="s">
        <v>27</v>
      </c>
      <c r="B13" s="41">
        <v>45474</v>
      </c>
      <c r="C13" s="42" t="s">
        <v>83</v>
      </c>
      <c r="D13" s="43" t="s">
        <v>33</v>
      </c>
      <c r="E13" s="44" t="s">
        <v>24</v>
      </c>
      <c r="F13" s="42" t="s">
        <v>31</v>
      </c>
      <c r="G13" s="45">
        <v>893854</v>
      </c>
      <c r="H13" s="53">
        <v>0.08</v>
      </c>
      <c r="I13" s="45">
        <v>71508</v>
      </c>
      <c r="J13" s="46">
        <v>965362</v>
      </c>
    </row>
    <row r="14" spans="1:11" x14ac:dyDescent="0.25">
      <c r="A14" s="27" t="s">
        <v>27</v>
      </c>
      <c r="B14" s="54">
        <v>45490</v>
      </c>
      <c r="C14" s="55" t="s">
        <v>84</v>
      </c>
      <c r="D14" s="56" t="s">
        <v>33</v>
      </c>
      <c r="E14" s="57" t="s">
        <v>24</v>
      </c>
      <c r="F14" s="55" t="s">
        <v>31</v>
      </c>
      <c r="G14" s="58">
        <v>591380</v>
      </c>
      <c r="H14" s="61">
        <v>0.08</v>
      </c>
      <c r="I14" s="58">
        <v>47310</v>
      </c>
      <c r="J14" s="60">
        <v>638690</v>
      </c>
    </row>
    <row r="15" spans="1:11" x14ac:dyDescent="0.25">
      <c r="A15" s="27" t="s">
        <v>27</v>
      </c>
      <c r="B15" s="54"/>
      <c r="C15" s="55"/>
      <c r="D15" s="56"/>
      <c r="E15" s="57"/>
      <c r="F15" s="55"/>
      <c r="G15" s="58"/>
      <c r="H15" s="61"/>
      <c r="I15" s="58"/>
      <c r="J15" s="60"/>
    </row>
    <row r="16" spans="1:11" x14ac:dyDescent="0.25">
      <c r="A16" s="34" t="s">
        <v>27</v>
      </c>
      <c r="B16" s="35"/>
      <c r="C16" s="36"/>
      <c r="D16" s="37"/>
      <c r="E16" s="38"/>
      <c r="F16" s="36"/>
      <c r="G16" s="39"/>
      <c r="H16" s="52"/>
      <c r="I16" s="39"/>
      <c r="J16" s="40"/>
    </row>
    <row r="17" spans="1:10" x14ac:dyDescent="0.25">
      <c r="A17" s="27" t="s">
        <v>28</v>
      </c>
      <c r="B17" s="41">
        <v>45490</v>
      </c>
      <c r="C17" s="42" t="s">
        <v>85</v>
      </c>
      <c r="D17" s="43" t="s">
        <v>33</v>
      </c>
      <c r="E17" s="44" t="s">
        <v>24</v>
      </c>
      <c r="F17" s="42" t="s">
        <v>78</v>
      </c>
      <c r="G17" s="45">
        <v>639733</v>
      </c>
      <c r="H17" s="53">
        <v>0.08</v>
      </c>
      <c r="I17" s="45">
        <v>51179</v>
      </c>
      <c r="J17" s="46">
        <v>690912</v>
      </c>
    </row>
    <row r="18" spans="1:10" x14ac:dyDescent="0.25">
      <c r="A18" s="27" t="s">
        <v>28</v>
      </c>
      <c r="B18" s="28">
        <v>45489</v>
      </c>
      <c r="C18" s="29"/>
      <c r="D18" s="30"/>
      <c r="E18" s="31" t="s">
        <v>24</v>
      </c>
      <c r="F18" s="42" t="s">
        <v>87</v>
      </c>
      <c r="G18" s="32">
        <v>-71280</v>
      </c>
      <c r="H18" s="51">
        <v>0.08</v>
      </c>
      <c r="I18" s="32">
        <v>-5702</v>
      </c>
      <c r="J18" s="33">
        <v>-76982</v>
      </c>
    </row>
    <row r="19" spans="1:10" x14ac:dyDescent="0.25">
      <c r="A19" s="34" t="s">
        <v>28</v>
      </c>
      <c r="B19" s="35"/>
      <c r="C19" s="36"/>
      <c r="D19" s="37"/>
      <c r="E19" s="38"/>
      <c r="F19" s="36"/>
      <c r="G19" s="39"/>
      <c r="H19" s="52"/>
      <c r="I19" s="39"/>
      <c r="J19" s="40"/>
    </row>
  </sheetData>
  <mergeCells count="2">
    <mergeCell ref="A1:K1"/>
    <mergeCell ref="A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Công nợ </vt:lpstr>
      <vt:lpstr>T4.24</vt:lpstr>
      <vt:lpstr>T5.24</vt:lpstr>
      <vt:lpstr>T6.2024</vt:lpstr>
      <vt:lpstr>T7.2024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2023-08-10T08:20:05Z</dcterms:created>
  <dcterms:modified xsi:type="dcterms:W3CDTF">2024-08-14T09:35:17Z</dcterms:modified>
</cp:coreProperties>
</file>