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5 HONG\2024\CÔNG NỢ\EASY+GTGL\"/>
    </mc:Choice>
  </mc:AlternateContent>
  <bookViews>
    <workbookView xWindow="-120" yWindow="-120" windowWidth="24270" windowHeight="13020"/>
  </bookViews>
  <sheets>
    <sheet name="Công nợ " sheetId="1" r:id="rId1"/>
    <sheet name="T11.23" sheetId="6" r:id="rId2"/>
    <sheet name="T12.23" sheetId="2" r:id="rId3"/>
    <sheet name="T1.24" sheetId="3" r:id="rId4"/>
    <sheet name="T2.24" sheetId="4" r:id="rId5"/>
    <sheet name="T3.24" sheetId="5" r:id="rId6"/>
  </sheets>
  <definedNames>
    <definedName name="_xlnm._FilterDatabase" localSheetId="0" hidden="1">'Công nợ '!$A$5:$A$12</definedName>
    <definedName name="_xlnm._FilterDatabase" localSheetId="1" hidden="1">T11.23!$A$4:$K$17</definedName>
    <definedName name="_xlnm._FilterDatabase" localSheetId="2" hidden="1">T12.23!$A$4:$K$12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U12" i="1" l="1"/>
  <c r="AU8" i="1"/>
  <c r="AU9" i="1"/>
  <c r="AU10" i="1"/>
  <c r="AU11" i="1"/>
  <c r="AU7" i="1"/>
  <c r="C12" i="1" l="1"/>
  <c r="D12" i="1"/>
  <c r="E12" i="1"/>
  <c r="F12" i="1"/>
  <c r="G12" i="1"/>
  <c r="B12" i="1"/>
  <c r="J3" i="5" l="1"/>
  <c r="I3" i="5"/>
  <c r="G3" i="5"/>
  <c r="J3" i="4"/>
  <c r="I3" i="4"/>
  <c r="G3" i="4"/>
  <c r="I3" i="3"/>
  <c r="J3" i="3"/>
  <c r="G3" i="3"/>
  <c r="K12" i="6" l="1"/>
  <c r="K11" i="6"/>
  <c r="K10" i="6"/>
  <c r="K9" i="6"/>
  <c r="K8" i="6"/>
  <c r="K7" i="6"/>
  <c r="K6" i="6"/>
  <c r="K5" i="6"/>
  <c r="K4" i="6"/>
  <c r="K7" i="1" l="1"/>
  <c r="K12" i="1" s="1"/>
  <c r="P7" i="1" s="1"/>
  <c r="P12" i="1" s="1"/>
  <c r="J7" i="1"/>
  <c r="J12" i="1" s="1"/>
  <c r="O7" i="1" s="1"/>
  <c r="O12" i="1" s="1"/>
  <c r="I7" i="1"/>
  <c r="I12" i="1" s="1"/>
  <c r="N7" i="1" s="1"/>
  <c r="N12" i="1" s="1"/>
  <c r="H7" i="1"/>
  <c r="H12" i="1" s="1"/>
  <c r="M7" i="1" s="1"/>
  <c r="M12" i="1" s="1"/>
  <c r="G7" i="1"/>
  <c r="L7" i="1" l="1"/>
  <c r="L12" i="1" s="1"/>
  <c r="J3" i="2"/>
  <c r="I3" i="2"/>
  <c r="G3" i="2"/>
  <c r="R7" i="1"/>
  <c r="S7" i="1"/>
  <c r="S12" i="1" s="1"/>
  <c r="U7" i="1"/>
  <c r="U12" i="1" s="1"/>
  <c r="T7" i="1"/>
  <c r="T12" i="1" s="1"/>
  <c r="R12" i="1" l="1"/>
  <c r="W7" i="1" s="1"/>
  <c r="W12" i="1" s="1"/>
  <c r="AB7" i="1" s="1"/>
  <c r="Q7" i="1"/>
  <c r="Z7" i="1"/>
  <c r="Y7" i="1"/>
  <c r="X7" i="1"/>
  <c r="X12" i="1" l="1"/>
  <c r="AC7" i="1" s="1"/>
  <c r="AC12" i="1" s="1"/>
  <c r="AH7" i="1" s="1"/>
  <c r="AH12" i="1" s="1"/>
  <c r="AM7" i="1" s="1"/>
  <c r="Y12" i="1"/>
  <c r="AD7" i="1" s="1"/>
  <c r="AD12" i="1" s="1"/>
  <c r="AI7" i="1" s="1"/>
  <c r="Q12" i="1"/>
  <c r="V7" i="1" s="1"/>
  <c r="Z12" i="1"/>
  <c r="AE7" i="1" s="1"/>
  <c r="AE12" i="1" s="1"/>
  <c r="AJ7" i="1" s="1"/>
  <c r="AJ12" i="1" s="1"/>
  <c r="AO7" i="1" s="1"/>
  <c r="AB12" i="1"/>
  <c r="AG7" i="1" s="1"/>
  <c r="V12" i="1" l="1"/>
  <c r="AA7" i="1" s="1"/>
  <c r="AA12" i="1" s="1"/>
  <c r="AF7" i="1" s="1"/>
  <c r="AF12" i="1" s="1"/>
  <c r="AK7" i="1" s="1"/>
  <c r="AK12" i="1" s="1"/>
  <c r="AP7" i="1" s="1"/>
  <c r="AG12" i="1"/>
  <c r="AL7" i="1" s="1"/>
  <c r="AO12" i="1"/>
  <c r="AT7" i="1" s="1"/>
  <c r="AM12" i="1"/>
  <c r="AR7" i="1" s="1"/>
  <c r="AI12" i="1"/>
  <c r="AN7" i="1" s="1"/>
  <c r="AL12" i="1" l="1"/>
  <c r="AQ7" i="1" s="1"/>
  <c r="AN12" i="1"/>
  <c r="AS7" i="1" s="1"/>
</calcChain>
</file>

<file path=xl/sharedStrings.xml><?xml version="1.0" encoding="utf-8"?>
<sst xmlns="http://schemas.openxmlformats.org/spreadsheetml/2006/main" count="297" uniqueCount="93">
  <si>
    <t>TỔNG CỘNG</t>
  </si>
  <si>
    <t>CÔNG NỢ</t>
  </si>
  <si>
    <t>TRẢ HÀNG</t>
  </si>
  <si>
    <t>CHIẾT KHẤU</t>
  </si>
  <si>
    <t>THANH TOÁN</t>
  </si>
  <si>
    <t>CÒN NỢ</t>
  </si>
  <si>
    <t>EASY+GTGL</t>
  </si>
  <si>
    <t>Số dư đầu kỳ</t>
  </si>
  <si>
    <t>THE TERRA AN HƯNG</t>
  </si>
  <si>
    <t>16 TAM TRINH</t>
  </si>
  <si>
    <t xml:space="preserve"> 47 NGUYỄN TUÂN</t>
  </si>
  <si>
    <t xml:space="preserve"> DIAMOND GOLDMARK</t>
  </si>
  <si>
    <t>MIPEC RUBIK</t>
  </si>
  <si>
    <t>BẢNG KÊ HÓA ĐƠN, CHỨNG TỪ HÀNG HÓA, DỊCH VỤ BÁN RA (MẪU QUẢN TRỊ)</t>
  </si>
  <si>
    <t xml:space="preserve">Chi nhánh </t>
  </si>
  <si>
    <t>Ngày hóa đơn</t>
  </si>
  <si>
    <t>Số hóa đơn</t>
  </si>
  <si>
    <t>Ký hiệu HĐ</t>
  </si>
  <si>
    <t>Tên người mua</t>
  </si>
  <si>
    <t>Diễn giải</t>
  </si>
  <si>
    <t>Doanh số bán chưa có thuế GTGT</t>
  </si>
  <si>
    <t>Thuế suất</t>
  </si>
  <si>
    <t>Thuế GTGT</t>
  </si>
  <si>
    <t xml:space="preserve">Tổng cộng </t>
  </si>
  <si>
    <t>136 Hồ Tùng Mậu</t>
  </si>
  <si>
    <t>1C23TNN</t>
  </si>
  <si>
    <t>CÔNG TY CỔ PHẦN THƯƠNG MẠI VÀ DỊCH VỤ EASYMART</t>
  </si>
  <si>
    <t>8%</t>
  </si>
  <si>
    <t/>
  </si>
  <si>
    <t>Hàng trả - EASYMART 136 Hồ Tùng Mậu, Bắc Từ Liêm, HN - easymartE04</t>
  </si>
  <si>
    <t>CÔNG TY TNHH GTGL VIỆT NAM</t>
  </si>
  <si>
    <t xml:space="preserve">47 Nguyễn Tuân </t>
  </si>
  <si>
    <t>Easymart 47 Nguyễn Tuân - CK CỐ ĐỊNH 4%</t>
  </si>
  <si>
    <t>Mipec Rubik</t>
  </si>
  <si>
    <t xml:space="preserve">The Terra An Hưng </t>
  </si>
  <si>
    <t>Mã số thuế người mua</t>
  </si>
  <si>
    <t>0109801255</t>
  </si>
  <si>
    <t>Easymart Mipec Rubik 360 , CK 4%</t>
  </si>
  <si>
    <t>Bán hàng EASYMART 136 Hồ Tùng Mậu, Bắc Từ Liêm, HN, CK 4%</t>
  </si>
  <si>
    <t>The Terra An Hưng</t>
  </si>
  <si>
    <t>EASYMART The Terra An Hưng, Hà Đông, HN, CK 4% CỐ ĐỊNH</t>
  </si>
  <si>
    <t>0105909089</t>
  </si>
  <si>
    <t>Bán hàng CÔNG TY TNHH GTGL VIỆT NAM / Easymart 47 Nguyễn Tuân , CK 4%</t>
  </si>
  <si>
    <t>Tháng 11 năm 2023</t>
  </si>
  <si>
    <t xml:space="preserve">136 Hồ Tùng Mậu </t>
  </si>
  <si>
    <t>00066795</t>
  </si>
  <si>
    <t>00070125</t>
  </si>
  <si>
    <t>00066791</t>
  </si>
  <si>
    <t>00070126</t>
  </si>
  <si>
    <t>00066792</t>
  </si>
  <si>
    <t>00070127</t>
  </si>
  <si>
    <t>00066794</t>
  </si>
  <si>
    <t>00070124</t>
  </si>
  <si>
    <t>Tháng 12/2023</t>
  </si>
  <si>
    <t>Tháng 1/2024</t>
  </si>
  <si>
    <t>Tháng 2/2024</t>
  </si>
  <si>
    <t>Tháng 3/2024</t>
  </si>
  <si>
    <t>Tháng 4/2024</t>
  </si>
  <si>
    <t>Tháng 5/2024</t>
  </si>
  <si>
    <t>Tháng 6/2024</t>
  </si>
  <si>
    <t>Tháng 7/2024</t>
  </si>
  <si>
    <t>Tháng 11/2023</t>
  </si>
  <si>
    <t>00072860</t>
  </si>
  <si>
    <t>00076117</t>
  </si>
  <si>
    <t>EASYMART 136 Hồ Tùng Mậu</t>
  </si>
  <si>
    <t>00076114</t>
  </si>
  <si>
    <t>Easymart 47 Nguyễn Tuân</t>
  </si>
  <si>
    <t>00076116</t>
  </si>
  <si>
    <t>00072859</t>
  </si>
  <si>
    <t>Easymart Mipec Rubik 360</t>
  </si>
  <si>
    <t>00076115</t>
  </si>
  <si>
    <t>EASYMART The Terra An Hưng</t>
  </si>
  <si>
    <t>Hàng trả - EASYMART The Terra An Hưng</t>
  </si>
  <si>
    <t>Tháng 12 năm 2023</t>
  </si>
  <si>
    <t>Tháng 1 năm 2024</t>
  </si>
  <si>
    <t>00000189</t>
  </si>
  <si>
    <t>00001499</t>
  </si>
  <si>
    <t>1C24TNN</t>
  </si>
  <si>
    <t>00000190</t>
  </si>
  <si>
    <t>00000191</t>
  </si>
  <si>
    <t>Tháng 2 năm 2024</t>
  </si>
  <si>
    <t>Hàng Trả - EASYMART The Terra An Hưng - easymartE06</t>
  </si>
  <si>
    <t>Tháng 3 năm 2024</t>
  </si>
  <si>
    <t>00011288</t>
  </si>
  <si>
    <t>00013375</t>
  </si>
  <si>
    <t>00011289</t>
  </si>
  <si>
    <t>00013377</t>
  </si>
  <si>
    <t xml:space="preserve"> Easymart 47 Nguyễn Tuân</t>
  </si>
  <si>
    <t>00011286</t>
  </si>
  <si>
    <t>00013376</t>
  </si>
  <si>
    <t>00011287</t>
  </si>
  <si>
    <t>00013378</t>
  </si>
  <si>
    <t>Hàng Trả - Easymart 47 Nguyễn Tuân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</si>
</sst>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_-;\-* #,##0.00_-;_-* &quot;-&quot;??_-;_-@_-"/>
    <numFmt numFmtId="165" formatCode="_(* #,##0_);_(* \(#,##0\);_(* &quot;-&quot;??_);_(@_)"/>
    <numFmt numFmtId="166" formatCode="_-* #,##0_-;\-* #,##0_-;_-* &quot;-&quot;??_-;_-@_-"/>
  </numFmts>
  <fonts count="15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6"/>
      <color rgb="FFFF0000"/>
      <name val="Times New Roman"/>
      <family val="1"/>
    </font>
    <font>
      <sz val="8"/>
      <name val="Calibri"/>
      <family val="2"/>
      <charset val="163"/>
      <scheme val="minor"/>
    </font>
    <font>
      <sz val="12"/>
      <color theme="1"/>
      <name val="Times New Roman"/>
      <family val="1"/>
    </font>
    <font>
      <sz val="11"/>
      <color theme="1"/>
      <name val="Times New Roman"/>
      <family val="1"/>
      <charset val="163"/>
    </font>
    <font>
      <b/>
      <sz val="11"/>
      <color theme="1"/>
      <name val="Times New Roman"/>
      <family val="1"/>
      <charset val="163"/>
    </font>
    <font>
      <b/>
      <sz val="10"/>
      <color theme="1"/>
      <name val="Times New Roman"/>
      <family val="1"/>
      <charset val="163"/>
    </font>
    <font>
      <b/>
      <sz val="14"/>
      <color theme="1"/>
      <name val="Times New Roman"/>
      <family val="1"/>
    </font>
    <font>
      <sz val="8"/>
      <color rgb="FF000000"/>
      <name val="Microsoft Sans Serif"/>
      <family val="2"/>
    </font>
    <font>
      <sz val="8"/>
      <name val="Microsoft Sans Serif"/>
      <family val="2"/>
    </font>
    <font>
      <b/>
      <sz val="11"/>
      <color rgb="FFFF0000"/>
      <name val="Times New Roman"/>
      <family val="1"/>
    </font>
    <font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CCCC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2CFF8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E3E3E3"/>
      </bottom>
      <diagonal/>
    </border>
    <border>
      <left/>
      <right/>
      <top style="thin">
        <color indexed="64"/>
      </top>
      <bottom style="thin">
        <color rgb="FFE3E3E3"/>
      </bottom>
      <diagonal/>
    </border>
    <border>
      <left/>
      <right style="thin">
        <color indexed="64"/>
      </right>
      <top style="thin">
        <color indexed="64"/>
      </top>
      <bottom style="thin">
        <color rgb="FFE3E3E3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rgb="FFE3E3E3"/>
      </top>
      <bottom style="thin">
        <color rgb="FFE3E3E3"/>
      </bottom>
      <diagonal/>
    </border>
    <border>
      <left/>
      <right/>
      <top style="thin">
        <color rgb="FFE3E3E3"/>
      </top>
      <bottom style="thin">
        <color rgb="FFE3E3E3"/>
      </bottom>
      <diagonal/>
    </border>
    <border>
      <left/>
      <right style="thin">
        <color indexed="64"/>
      </right>
      <top style="thin">
        <color rgb="FFE3E3E3"/>
      </top>
      <bottom style="thin">
        <color rgb="FFE3E3E3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E3E3E3"/>
      </top>
      <bottom style="thin">
        <color indexed="64"/>
      </bottom>
      <diagonal/>
    </border>
    <border>
      <left/>
      <right/>
      <top style="thin">
        <color rgb="FFE3E3E3"/>
      </top>
      <bottom style="thin">
        <color indexed="64"/>
      </bottom>
      <diagonal/>
    </border>
    <border>
      <left/>
      <right style="thin">
        <color indexed="64"/>
      </right>
      <top style="thin">
        <color rgb="FFE3E3E3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E3E3E3"/>
      </bottom>
      <diagonal/>
    </border>
    <border>
      <left/>
      <right/>
      <top/>
      <bottom style="thin">
        <color rgb="FFE3E3E3"/>
      </bottom>
      <diagonal/>
    </border>
    <border>
      <left/>
      <right style="thin">
        <color indexed="64"/>
      </right>
      <top/>
      <bottom style="thin">
        <color rgb="FFE3E3E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E3E3E3"/>
      </top>
      <bottom/>
      <diagonal/>
    </border>
    <border>
      <left style="thin">
        <color indexed="64"/>
      </left>
      <right style="thin">
        <color indexed="64"/>
      </right>
      <top style="thin">
        <color rgb="FFE3E3E3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rgb="FFE3E3E3"/>
      </top>
      <bottom/>
      <diagonal/>
    </border>
    <border>
      <left style="thin">
        <color indexed="64"/>
      </left>
      <right/>
      <top style="thin">
        <color indexed="64"/>
      </top>
      <bottom style="thin">
        <color rgb="FFE3E3E3"/>
      </bottom>
      <diagonal/>
    </border>
    <border>
      <left style="thin">
        <color indexed="64"/>
      </left>
      <right/>
      <top style="thin">
        <color rgb="FFE3E3E3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4" fillId="0" borderId="0"/>
    <xf numFmtId="9" fontId="1" fillId="0" borderId="0" applyFont="0" applyFill="0" applyBorder="0" applyAlignment="0" applyProtection="0"/>
  </cellStyleXfs>
  <cellXfs count="159">
    <xf numFmtId="0" fontId="0" fillId="0" borderId="0" xfId="0"/>
    <xf numFmtId="0" fontId="2" fillId="0" borderId="1" xfId="0" applyFont="1" applyBorder="1" applyAlignment="1">
      <alignment wrapText="1"/>
    </xf>
    <xf numFmtId="165" fontId="2" fillId="0" borderId="1" xfId="1" applyNumberFormat="1" applyFont="1" applyBorder="1" applyAlignment="1">
      <alignment wrapText="1"/>
    </xf>
    <xf numFmtId="0" fontId="3" fillId="0" borderId="1" xfId="0" applyFont="1" applyBorder="1" applyAlignment="1">
      <alignment wrapText="1"/>
    </xf>
    <xf numFmtId="165" fontId="3" fillId="0" borderId="1" xfId="1" applyNumberFormat="1" applyFont="1" applyBorder="1" applyAlignment="1">
      <alignment wrapText="1"/>
    </xf>
    <xf numFmtId="0" fontId="3" fillId="9" borderId="0" xfId="0" applyFont="1" applyFill="1" applyAlignment="1">
      <alignment horizontal="right" wrapText="1"/>
    </xf>
    <xf numFmtId="165" fontId="3" fillId="9" borderId="0" xfId="1" applyNumberFormat="1" applyFont="1" applyFill="1" applyAlignment="1">
      <alignment wrapText="1"/>
    </xf>
    <xf numFmtId="165" fontId="2" fillId="0" borderId="1" xfId="1" applyNumberFormat="1" applyFont="1" applyBorder="1" applyAlignment="1">
      <alignment vertical="center" wrapText="1"/>
    </xf>
    <xf numFmtId="0" fontId="7" fillId="9" borderId="1" xfId="0" applyFont="1" applyFill="1" applyBorder="1" applyAlignment="1">
      <alignment wrapText="1"/>
    </xf>
    <xf numFmtId="165" fontId="7" fillId="9" borderId="1" xfId="0" applyNumberFormat="1" applyFont="1" applyFill="1" applyBorder="1" applyAlignment="1">
      <alignment horizontal="center" wrapText="1"/>
    </xf>
    <xf numFmtId="0" fontId="0" fillId="9" borderId="0" xfId="0" applyFill="1"/>
    <xf numFmtId="38" fontId="2" fillId="0" borderId="1" xfId="0" applyNumberFormat="1" applyFont="1" applyBorder="1" applyAlignment="1">
      <alignment vertical="center"/>
    </xf>
    <xf numFmtId="165" fontId="6" fillId="0" borderId="1" xfId="2" applyNumberFormat="1" applyFont="1" applyBorder="1"/>
    <xf numFmtId="0" fontId="2" fillId="0" borderId="0" xfId="0" applyFont="1"/>
    <xf numFmtId="166" fontId="2" fillId="0" borderId="1" xfId="2" applyNumberFormat="1" applyFont="1" applyFill="1" applyBorder="1" applyAlignment="1">
      <alignment horizontal="right" vertical="center" wrapText="1"/>
    </xf>
    <xf numFmtId="166" fontId="2" fillId="0" borderId="1" xfId="2" applyNumberFormat="1" applyFont="1" applyBorder="1" applyAlignment="1">
      <alignment horizontal="center"/>
    </xf>
    <xf numFmtId="165" fontId="2" fillId="0" borderId="1" xfId="2" applyNumberFormat="1" applyFont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165" fontId="9" fillId="0" borderId="1" xfId="1" applyNumberFormat="1" applyFont="1" applyBorder="1" applyAlignment="1">
      <alignment horizontal="center" vertical="center" wrapText="1"/>
    </xf>
    <xf numFmtId="165" fontId="8" fillId="0" borderId="1" xfId="1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66" fontId="2" fillId="9" borderId="1" xfId="0" applyNumberFormat="1" applyFont="1" applyFill="1" applyBorder="1"/>
    <xf numFmtId="0" fontId="3" fillId="0" borderId="0" xfId="0" applyFont="1" applyAlignment="1">
      <alignment horizontal="center"/>
    </xf>
    <xf numFmtId="166" fontId="3" fillId="0" borderId="0" xfId="1" applyNumberFormat="1" applyFont="1" applyAlignment="1">
      <alignment horizontal="center"/>
    </xf>
    <xf numFmtId="14" fontId="11" fillId="10" borderId="2" xfId="0" applyNumberFormat="1" applyFont="1" applyFill="1" applyBorder="1" applyAlignment="1">
      <alignment horizontal="center" vertical="center" wrapText="1"/>
    </xf>
    <xf numFmtId="14" fontId="11" fillId="10" borderId="1" xfId="0" applyNumberFormat="1" applyFont="1" applyFill="1" applyBorder="1" applyAlignment="1">
      <alignment horizontal="center" vertical="center" wrapText="1"/>
    </xf>
    <xf numFmtId="0" fontId="11" fillId="10" borderId="4" xfId="0" applyFont="1" applyFill="1" applyBorder="1" applyAlignment="1">
      <alignment horizontal="center" vertical="center" wrapText="1"/>
    </xf>
    <xf numFmtId="0" fontId="11" fillId="10" borderId="1" xfId="0" applyFont="1" applyFill="1" applyBorder="1" applyAlignment="1">
      <alignment horizontal="center" vertical="center" wrapText="1"/>
    </xf>
    <xf numFmtId="0" fontId="11" fillId="10" borderId="3" xfId="0" applyFont="1" applyFill="1" applyBorder="1" applyAlignment="1">
      <alignment horizontal="center" vertical="center" wrapText="1"/>
    </xf>
    <xf numFmtId="38" fontId="11" fillId="10" borderId="1" xfId="0" applyNumberFormat="1" applyFont="1" applyFill="1" applyBorder="1" applyAlignment="1">
      <alignment horizontal="center" vertical="center" wrapText="1"/>
    </xf>
    <xf numFmtId="38" fontId="11" fillId="10" borderId="3" xfId="0" applyNumberFormat="1" applyFont="1" applyFill="1" applyBorder="1" applyAlignment="1">
      <alignment horizontal="center" vertical="center" wrapText="1"/>
    </xf>
    <xf numFmtId="0" fontId="0" fillId="0" borderId="5" xfId="0" applyBorder="1"/>
    <xf numFmtId="14" fontId="12" fillId="0" borderId="6" xfId="0" applyNumberFormat="1" applyFont="1" applyBorder="1" applyAlignment="1">
      <alignment horizontal="center" vertical="center"/>
    </xf>
    <xf numFmtId="0" fontId="12" fillId="0" borderId="7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38" fontId="12" fillId="0" borderId="6" xfId="0" applyNumberFormat="1" applyFont="1" applyBorder="1" applyAlignment="1">
      <alignment horizontal="right" vertical="center"/>
    </xf>
    <xf numFmtId="0" fontId="12" fillId="0" borderId="7" xfId="0" applyFont="1" applyBorder="1" applyAlignment="1">
      <alignment horizontal="right" vertical="center"/>
    </xf>
    <xf numFmtId="38" fontId="12" fillId="0" borderId="8" xfId="0" applyNumberFormat="1" applyFont="1" applyBorder="1" applyAlignment="1">
      <alignment horizontal="right" vertical="center"/>
    </xf>
    <xf numFmtId="0" fontId="0" fillId="0" borderId="9" xfId="0" applyBorder="1"/>
    <xf numFmtId="14" fontId="12" fillId="0" borderId="10" xfId="0" applyNumberFormat="1" applyFont="1" applyBorder="1" applyAlignment="1">
      <alignment horizontal="center" vertical="center"/>
    </xf>
    <xf numFmtId="0" fontId="12" fillId="0" borderId="11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2" xfId="0" applyFont="1" applyBorder="1" applyAlignment="1">
      <alignment horizontal="left" vertical="center"/>
    </xf>
    <xf numFmtId="38" fontId="12" fillId="0" borderId="10" xfId="0" applyNumberFormat="1" applyFont="1" applyBorder="1" applyAlignment="1">
      <alignment horizontal="right" vertical="center"/>
    </xf>
    <xf numFmtId="0" fontId="12" fillId="0" borderId="11" xfId="0" applyFont="1" applyBorder="1" applyAlignment="1">
      <alignment horizontal="right" vertical="center"/>
    </xf>
    <xf numFmtId="38" fontId="12" fillId="0" borderId="12" xfId="0" applyNumberFormat="1" applyFont="1" applyBorder="1" applyAlignment="1">
      <alignment horizontal="right" vertical="center"/>
    </xf>
    <xf numFmtId="0" fontId="0" fillId="0" borderId="13" xfId="0" applyBorder="1"/>
    <xf numFmtId="14" fontId="12" fillId="0" borderId="14" xfId="0" applyNumberFormat="1" applyFont="1" applyBorder="1" applyAlignment="1">
      <alignment horizontal="center" vertical="center"/>
    </xf>
    <xf numFmtId="0" fontId="12" fillId="0" borderId="15" xfId="0" applyFont="1" applyBorder="1" applyAlignment="1">
      <alignment horizontal="left" vertical="center"/>
    </xf>
    <xf numFmtId="0" fontId="12" fillId="0" borderId="14" xfId="0" applyFont="1" applyBorder="1" applyAlignment="1">
      <alignment horizontal="left" vertical="center"/>
    </xf>
    <xf numFmtId="0" fontId="12" fillId="0" borderId="16" xfId="0" applyFont="1" applyBorder="1" applyAlignment="1">
      <alignment horizontal="left" vertical="center"/>
    </xf>
    <xf numFmtId="38" fontId="12" fillId="0" borderId="14" xfId="0" applyNumberFormat="1" applyFont="1" applyBorder="1" applyAlignment="1">
      <alignment horizontal="right" vertical="center"/>
    </xf>
    <xf numFmtId="0" fontId="12" fillId="0" borderId="15" xfId="0" applyFont="1" applyBorder="1" applyAlignment="1">
      <alignment horizontal="right" vertical="center"/>
    </xf>
    <xf numFmtId="38" fontId="12" fillId="0" borderId="16" xfId="0" applyNumberFormat="1" applyFont="1" applyBorder="1" applyAlignment="1">
      <alignment horizontal="right" vertical="center"/>
    </xf>
    <xf numFmtId="14" fontId="12" fillId="0" borderId="17" xfId="0" applyNumberFormat="1" applyFont="1" applyBorder="1" applyAlignment="1">
      <alignment horizontal="center" vertical="center"/>
    </xf>
    <xf numFmtId="0" fontId="12" fillId="0" borderId="18" xfId="0" applyFont="1" applyBorder="1" applyAlignment="1">
      <alignment horizontal="left" vertical="center"/>
    </xf>
    <xf numFmtId="0" fontId="12" fillId="0" borderId="17" xfId="0" applyFont="1" applyBorder="1" applyAlignment="1">
      <alignment horizontal="left" vertical="center"/>
    </xf>
    <xf numFmtId="0" fontId="12" fillId="0" borderId="19" xfId="0" applyFont="1" applyBorder="1" applyAlignment="1">
      <alignment horizontal="left" vertical="center"/>
    </xf>
    <xf numFmtId="38" fontId="12" fillId="0" borderId="17" xfId="0" applyNumberFormat="1" applyFont="1" applyBorder="1" applyAlignment="1">
      <alignment horizontal="right" vertical="center"/>
    </xf>
    <xf numFmtId="0" fontId="12" fillId="0" borderId="18" xfId="0" applyFont="1" applyBorder="1" applyAlignment="1">
      <alignment horizontal="right" vertical="center"/>
    </xf>
    <xf numFmtId="38" fontId="12" fillId="0" borderId="19" xfId="0" applyNumberFormat="1" applyFont="1" applyBorder="1" applyAlignment="1">
      <alignment horizontal="right" vertical="center"/>
    </xf>
    <xf numFmtId="0" fontId="4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9" fontId="12" fillId="0" borderId="11" xfId="0" applyNumberFormat="1" applyFont="1" applyBorder="1" applyAlignment="1">
      <alignment horizontal="right" vertical="center"/>
    </xf>
    <xf numFmtId="14" fontId="11" fillId="10" borderId="1" xfId="3" applyNumberFormat="1" applyFont="1" applyFill="1" applyBorder="1" applyAlignment="1">
      <alignment horizontal="center" vertical="center" wrapText="1"/>
    </xf>
    <xf numFmtId="0" fontId="11" fillId="10" borderId="1" xfId="3" applyFont="1" applyFill="1" applyBorder="1" applyAlignment="1">
      <alignment horizontal="center" vertical="center" wrapText="1"/>
    </xf>
    <xf numFmtId="38" fontId="11" fillId="10" borderId="1" xfId="3" applyNumberFormat="1" applyFont="1" applyFill="1" applyBorder="1" applyAlignment="1">
      <alignment horizontal="center" vertical="center" wrapText="1"/>
    </xf>
    <xf numFmtId="0" fontId="14" fillId="0" borderId="20" xfId="3" applyBorder="1"/>
    <xf numFmtId="0" fontId="14" fillId="0" borderId="21" xfId="3" applyBorder="1"/>
    <xf numFmtId="14" fontId="12" fillId="0" borderId="7" xfId="3" applyNumberFormat="1" applyFont="1" applyBorder="1" applyAlignment="1">
      <alignment horizontal="center" vertical="center"/>
    </xf>
    <xf numFmtId="14" fontId="12" fillId="0" borderId="11" xfId="3" applyNumberFormat="1" applyFont="1" applyBorder="1" applyAlignment="1">
      <alignment horizontal="center" vertical="center"/>
    </xf>
    <xf numFmtId="0" fontId="12" fillId="0" borderId="6" xfId="3" applyFont="1" applyBorder="1" applyAlignment="1">
      <alignment horizontal="left" vertical="center"/>
    </xf>
    <xf numFmtId="0" fontId="12" fillId="0" borderId="10" xfId="3" applyFont="1" applyBorder="1" applyAlignment="1">
      <alignment horizontal="left" vertical="center"/>
    </xf>
    <xf numFmtId="0" fontId="12" fillId="0" borderId="7" xfId="3" applyFont="1" applyBorder="1" applyAlignment="1">
      <alignment horizontal="left" vertical="center"/>
    </xf>
    <xf numFmtId="0" fontId="12" fillId="0" borderId="11" xfId="3" applyFont="1" applyBorder="1" applyAlignment="1">
      <alignment horizontal="left" vertical="center"/>
    </xf>
    <xf numFmtId="38" fontId="12" fillId="0" borderId="7" xfId="3" applyNumberFormat="1" applyFont="1" applyBorder="1" applyAlignment="1">
      <alignment horizontal="right" vertical="center"/>
    </xf>
    <xf numFmtId="38" fontId="12" fillId="0" borderId="11" xfId="3" applyNumberFormat="1" applyFont="1" applyBorder="1" applyAlignment="1">
      <alignment horizontal="right" vertical="center"/>
    </xf>
    <xf numFmtId="38" fontId="12" fillId="0" borderId="6" xfId="3" applyNumberFormat="1" applyFont="1" applyBorder="1" applyAlignment="1">
      <alignment horizontal="right" vertical="center"/>
    </xf>
    <xf numFmtId="38" fontId="12" fillId="0" borderId="10" xfId="3" applyNumberFormat="1" applyFont="1" applyBorder="1" applyAlignment="1">
      <alignment horizontal="right" vertical="center"/>
    </xf>
    <xf numFmtId="14" fontId="12" fillId="0" borderId="26" xfId="3" applyNumberFormat="1" applyFont="1" applyBorder="1" applyAlignment="1">
      <alignment horizontal="center" vertical="center"/>
    </xf>
    <xf numFmtId="0" fontId="12" fillId="0" borderId="20" xfId="3" applyFont="1" applyBorder="1" applyAlignment="1">
      <alignment horizontal="left" vertical="center"/>
    </xf>
    <xf numFmtId="0" fontId="12" fillId="0" borderId="26" xfId="3" applyFont="1" applyBorder="1" applyAlignment="1">
      <alignment horizontal="left" vertical="center"/>
    </xf>
    <xf numFmtId="38" fontId="12" fillId="0" borderId="26" xfId="3" applyNumberFormat="1" applyFont="1" applyBorder="1" applyAlignment="1">
      <alignment horizontal="right" vertical="center"/>
    </xf>
    <xf numFmtId="38" fontId="12" fillId="0" borderId="20" xfId="3" applyNumberFormat="1" applyFont="1" applyBorder="1" applyAlignment="1">
      <alignment horizontal="right" vertical="center"/>
    </xf>
    <xf numFmtId="0" fontId="12" fillId="0" borderId="1" xfId="3" applyFont="1" applyBorder="1" applyAlignment="1">
      <alignment horizontal="left" vertical="center"/>
    </xf>
    <xf numFmtId="38" fontId="12" fillId="0" borderId="1" xfId="3" applyNumberFormat="1" applyFont="1" applyBorder="1" applyAlignment="1">
      <alignment horizontal="right" vertical="center"/>
    </xf>
    <xf numFmtId="14" fontId="12" fillId="0" borderId="25" xfId="0" applyNumberFormat="1" applyFont="1" applyBorder="1" applyAlignment="1">
      <alignment horizontal="center" vertical="center"/>
    </xf>
    <xf numFmtId="0" fontId="12" fillId="0" borderId="24" xfId="0" applyFont="1" applyBorder="1" applyAlignment="1">
      <alignment horizontal="left" vertical="center"/>
    </xf>
    <xf numFmtId="0" fontId="12" fillId="0" borderId="25" xfId="0" applyFont="1" applyBorder="1" applyAlignment="1">
      <alignment horizontal="left" vertical="center"/>
    </xf>
    <xf numFmtId="38" fontId="12" fillId="0" borderId="25" xfId="0" applyNumberFormat="1" applyFont="1" applyBorder="1" applyAlignment="1">
      <alignment horizontal="right" vertical="center"/>
    </xf>
    <xf numFmtId="0" fontId="12" fillId="0" borderId="24" xfId="0" applyFont="1" applyBorder="1" applyAlignment="1">
      <alignment horizontal="right" vertical="center"/>
    </xf>
    <xf numFmtId="38" fontId="12" fillId="0" borderId="27" xfId="0" applyNumberFormat="1" applyFont="1" applyBorder="1" applyAlignment="1">
      <alignment horizontal="right" vertical="center"/>
    </xf>
    <xf numFmtId="14" fontId="12" fillId="0" borderId="28" xfId="0" applyNumberFormat="1" applyFont="1" applyBorder="1" applyAlignment="1">
      <alignment horizontal="center" vertical="center"/>
    </xf>
    <xf numFmtId="14" fontId="12" fillId="0" borderId="29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23" xfId="3" applyFont="1" applyBorder="1" applyAlignment="1">
      <alignment horizontal="center"/>
    </xf>
    <xf numFmtId="9" fontId="12" fillId="0" borderId="7" xfId="4" applyFont="1" applyBorder="1" applyAlignment="1">
      <alignment horizontal="right" vertical="center"/>
    </xf>
    <xf numFmtId="9" fontId="12" fillId="0" borderId="11" xfId="4" applyFont="1" applyBorder="1" applyAlignment="1">
      <alignment horizontal="right" vertical="center"/>
    </xf>
    <xf numFmtId="9" fontId="12" fillId="0" borderId="15" xfId="4" applyFont="1" applyBorder="1" applyAlignment="1">
      <alignment horizontal="right" vertical="center"/>
    </xf>
    <xf numFmtId="9" fontId="12" fillId="0" borderId="18" xfId="4" applyFont="1" applyBorder="1" applyAlignment="1">
      <alignment horizontal="right" vertical="center"/>
    </xf>
    <xf numFmtId="0" fontId="10" fillId="0" borderId="0" xfId="3" applyFont="1" applyAlignment="1"/>
    <xf numFmtId="0" fontId="3" fillId="0" borderId="23" xfId="3" applyFont="1" applyBorder="1" applyAlignment="1"/>
    <xf numFmtId="9" fontId="11" fillId="10" borderId="1" xfId="4" applyFont="1" applyFill="1" applyBorder="1" applyAlignment="1">
      <alignment horizontal="center" vertical="center" wrapText="1"/>
    </xf>
    <xf numFmtId="9" fontId="12" fillId="0" borderId="6" xfId="4" applyFont="1" applyBorder="1" applyAlignment="1">
      <alignment horizontal="right" vertical="center"/>
    </xf>
    <xf numFmtId="9" fontId="12" fillId="0" borderId="10" xfId="4" applyFont="1" applyBorder="1" applyAlignment="1">
      <alignment horizontal="right" vertical="center"/>
    </xf>
    <xf numFmtId="9" fontId="12" fillId="0" borderId="20" xfId="4" applyFont="1" applyBorder="1" applyAlignment="1">
      <alignment horizontal="right" vertical="center"/>
    </xf>
    <xf numFmtId="0" fontId="3" fillId="0" borderId="0" xfId="3" applyFont="1" applyBorder="1" applyAlignment="1"/>
    <xf numFmtId="38" fontId="3" fillId="0" borderId="23" xfId="3" applyNumberFormat="1" applyFont="1" applyBorder="1" applyAlignment="1">
      <alignment horizontal="center"/>
    </xf>
    <xf numFmtId="0" fontId="14" fillId="0" borderId="1" xfId="3" applyBorder="1"/>
    <xf numFmtId="14" fontId="12" fillId="0" borderId="4" xfId="3" applyNumberFormat="1" applyFont="1" applyBorder="1" applyAlignment="1">
      <alignment horizontal="center" vertical="center"/>
    </xf>
    <xf numFmtId="0" fontId="12" fillId="0" borderId="4" xfId="3" applyFont="1" applyBorder="1" applyAlignment="1">
      <alignment horizontal="left" vertical="center"/>
    </xf>
    <xf numFmtId="38" fontId="12" fillId="0" borderId="4" xfId="3" applyNumberFormat="1" applyFont="1" applyBorder="1" applyAlignment="1">
      <alignment horizontal="right" vertical="center"/>
    </xf>
    <xf numFmtId="9" fontId="12" fillId="0" borderId="1" xfId="4" applyFont="1" applyBorder="1" applyAlignment="1">
      <alignment horizontal="right" vertical="center"/>
    </xf>
    <xf numFmtId="166" fontId="3" fillId="9" borderId="1" xfId="0" applyNumberFormat="1" applyFont="1" applyFill="1" applyBorder="1"/>
    <xf numFmtId="14" fontId="12" fillId="0" borderId="21" xfId="0" applyNumberFormat="1" applyFont="1" applyBorder="1" applyAlignment="1">
      <alignment horizontal="center" vertical="center"/>
    </xf>
    <xf numFmtId="0" fontId="12" fillId="0" borderId="0" xfId="0" applyFont="1" applyBorder="1" applyAlignment="1">
      <alignment horizontal="left" vertical="center"/>
    </xf>
    <xf numFmtId="0" fontId="12" fillId="0" borderId="21" xfId="0" applyFont="1" applyBorder="1" applyAlignment="1">
      <alignment horizontal="left" vertical="center"/>
    </xf>
    <xf numFmtId="0" fontId="12" fillId="0" borderId="30" xfId="0" applyFont="1" applyBorder="1" applyAlignment="1">
      <alignment horizontal="left" vertical="center"/>
    </xf>
    <xf numFmtId="38" fontId="12" fillId="0" borderId="21" xfId="0" applyNumberFormat="1" applyFont="1" applyBorder="1" applyAlignment="1">
      <alignment horizontal="right" vertical="center"/>
    </xf>
    <xf numFmtId="9" fontId="12" fillId="0" borderId="0" xfId="0" applyNumberFormat="1" applyFont="1" applyBorder="1" applyAlignment="1">
      <alignment horizontal="right" vertical="center"/>
    </xf>
    <xf numFmtId="38" fontId="12" fillId="0" borderId="30" xfId="0" applyNumberFormat="1" applyFont="1" applyBorder="1" applyAlignment="1">
      <alignment horizontal="right" vertical="center"/>
    </xf>
    <xf numFmtId="9" fontId="12" fillId="0" borderId="0" xfId="4" applyFont="1" applyBorder="1" applyAlignment="1">
      <alignment horizontal="right" vertical="center"/>
    </xf>
    <xf numFmtId="0" fontId="12" fillId="0" borderId="20" xfId="0" applyFont="1" applyBorder="1" applyAlignment="1">
      <alignment horizontal="left" vertical="center"/>
    </xf>
    <xf numFmtId="38" fontId="12" fillId="0" borderId="20" xfId="0" applyNumberFormat="1" applyFont="1" applyBorder="1" applyAlignment="1">
      <alignment horizontal="right" vertical="center"/>
    </xf>
    <xf numFmtId="0" fontId="12" fillId="0" borderId="22" xfId="0" applyFont="1" applyBorder="1" applyAlignment="1">
      <alignment horizontal="left" vertical="center"/>
    </xf>
    <xf numFmtId="38" fontId="12" fillId="0" borderId="22" xfId="0" applyNumberFormat="1" applyFont="1" applyBorder="1" applyAlignment="1">
      <alignment horizontal="right" vertical="center"/>
    </xf>
    <xf numFmtId="14" fontId="12" fillId="0" borderId="31" xfId="0" applyNumberFormat="1" applyFont="1" applyBorder="1" applyAlignment="1">
      <alignment horizontal="center" vertical="center"/>
    </xf>
    <xf numFmtId="0" fontId="0" fillId="0" borderId="30" xfId="0" applyBorder="1"/>
    <xf numFmtId="0" fontId="0" fillId="0" borderId="31" xfId="0" applyBorder="1"/>
    <xf numFmtId="9" fontId="12" fillId="0" borderId="14" xfId="0" applyNumberFormat="1" applyFont="1" applyBorder="1" applyAlignment="1">
      <alignment horizontal="right" vertical="center"/>
    </xf>
    <xf numFmtId="14" fontId="12" fillId="0" borderId="30" xfId="0" applyNumberFormat="1" applyFont="1" applyBorder="1" applyAlignment="1">
      <alignment horizontal="center" vertical="center"/>
    </xf>
    <xf numFmtId="14" fontId="12" fillId="0" borderId="32" xfId="0" applyNumberFormat="1" applyFont="1" applyBorder="1" applyAlignment="1">
      <alignment horizontal="center" vertical="center"/>
    </xf>
    <xf numFmtId="0" fontId="0" fillId="0" borderId="32" xfId="0" applyBorder="1"/>
    <xf numFmtId="0" fontId="3" fillId="8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0" fontId="3" fillId="8" borderId="2" xfId="0" applyFont="1" applyFill="1" applyBorder="1" applyAlignment="1">
      <alignment horizontal="center" wrapText="1"/>
    </xf>
    <xf numFmtId="0" fontId="3" fillId="8" borderId="4" xfId="0" applyFont="1" applyFill="1" applyBorder="1" applyAlignment="1">
      <alignment horizontal="center" wrapText="1"/>
    </xf>
    <xf numFmtId="0" fontId="3" fillId="8" borderId="3" xfId="0" applyFont="1" applyFill="1" applyBorder="1" applyAlignment="1">
      <alignment horizontal="center" wrapText="1"/>
    </xf>
    <xf numFmtId="0" fontId="3" fillId="7" borderId="2" xfId="0" applyFont="1" applyFill="1" applyBorder="1" applyAlignment="1">
      <alignment horizontal="center" wrapText="1"/>
    </xf>
    <xf numFmtId="0" fontId="3" fillId="7" borderId="4" xfId="0" applyFont="1" applyFill="1" applyBorder="1" applyAlignment="1">
      <alignment horizontal="center" wrapText="1"/>
    </xf>
    <xf numFmtId="0" fontId="3" fillId="7" borderId="3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0" fontId="3" fillId="3" borderId="2" xfId="0" applyFont="1" applyFill="1" applyBorder="1" applyAlignment="1">
      <alignment horizontal="center" wrapText="1"/>
    </xf>
    <xf numFmtId="0" fontId="3" fillId="3" borderId="4" xfId="0" applyFont="1" applyFill="1" applyBorder="1" applyAlignment="1">
      <alignment horizontal="center" wrapText="1"/>
    </xf>
    <xf numFmtId="0" fontId="3" fillId="3" borderId="3" xfId="0" applyFont="1" applyFill="1" applyBorder="1" applyAlignment="1">
      <alignment horizontal="center" wrapText="1"/>
    </xf>
    <xf numFmtId="0" fontId="3" fillId="4" borderId="2" xfId="0" applyFont="1" applyFill="1" applyBorder="1" applyAlignment="1">
      <alignment horizontal="center" wrapText="1"/>
    </xf>
    <xf numFmtId="0" fontId="3" fillId="4" borderId="4" xfId="0" applyFont="1" applyFill="1" applyBorder="1" applyAlignment="1">
      <alignment horizontal="center" wrapText="1"/>
    </xf>
    <xf numFmtId="0" fontId="3" fillId="4" borderId="3" xfId="0" applyFont="1" applyFill="1" applyBorder="1" applyAlignment="1">
      <alignment horizontal="center" wrapText="1"/>
    </xf>
    <xf numFmtId="0" fontId="3" fillId="5" borderId="2" xfId="0" applyFont="1" applyFill="1" applyBorder="1" applyAlignment="1">
      <alignment horizontal="center" wrapText="1"/>
    </xf>
    <xf numFmtId="0" fontId="3" fillId="5" borderId="4" xfId="0" applyFont="1" applyFill="1" applyBorder="1" applyAlignment="1">
      <alignment horizontal="center" wrapText="1"/>
    </xf>
    <xf numFmtId="0" fontId="3" fillId="5" borderId="3" xfId="0" applyFont="1" applyFill="1" applyBorder="1" applyAlignment="1">
      <alignment horizontal="center" wrapText="1"/>
    </xf>
    <xf numFmtId="0" fontId="3" fillId="6" borderId="2" xfId="0" applyFont="1" applyFill="1" applyBorder="1" applyAlignment="1">
      <alignment horizontal="center" wrapText="1"/>
    </xf>
    <xf numFmtId="0" fontId="3" fillId="6" borderId="4" xfId="0" applyFont="1" applyFill="1" applyBorder="1" applyAlignment="1">
      <alignment horizontal="center" wrapText="1"/>
    </xf>
    <xf numFmtId="0" fontId="3" fillId="6" borderId="3" xfId="0" applyFont="1" applyFill="1" applyBorder="1" applyAlignment="1">
      <alignment horizontal="center" wrapText="1"/>
    </xf>
    <xf numFmtId="0" fontId="10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23" xfId="3" applyFont="1" applyBorder="1" applyAlignment="1">
      <alignment horizontal="center"/>
    </xf>
    <xf numFmtId="0" fontId="10" fillId="0" borderId="0" xfId="3" applyFont="1" applyAlignment="1">
      <alignment horizontal="center"/>
    </xf>
  </cellXfs>
  <cellStyles count="5">
    <cellStyle name="Comma" xfId="1" builtinId="3"/>
    <cellStyle name="Comma 2" xfId="2"/>
    <cellStyle name="Normal" xfId="0" builtinId="0"/>
    <cellStyle name="Normal 2" xfId="3"/>
    <cellStyle name="Percent" xfId="4" builtinId="5"/>
  </cellStyles>
  <dxfs count="0"/>
  <tableStyles count="0" defaultTableStyle="TableStyleMedium2" defaultPivotStyle="PivotStyleLight16"/>
  <colors>
    <mruColors>
      <color rgb="FFCCECFF"/>
      <color rgb="FF99CCFF"/>
      <color rgb="FFFFCC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U12"/>
  <sheetViews>
    <sheetView tabSelected="1" workbookViewId="0">
      <pane xSplit="1" ySplit="5" topLeftCell="N6" activePane="bottomRight" state="frozen"/>
      <selection pane="topRight" activeCell="B1" sqref="B1"/>
      <selection pane="bottomLeft" activeCell="A7" sqref="A7"/>
      <selection pane="bottomRight" activeCell="V5" sqref="V5:AU12"/>
    </sheetView>
  </sheetViews>
  <sheetFormatPr defaultRowHeight="15" x14ac:dyDescent="0.25"/>
  <cols>
    <col min="1" max="1" width="15.140625" customWidth="1"/>
    <col min="2" max="15" width="13.85546875" customWidth="1"/>
    <col min="16" max="16" width="14.42578125" customWidth="1"/>
    <col min="17" max="26" width="13.85546875" customWidth="1"/>
    <col min="27" max="46" width="13.85546875" hidden="1" customWidth="1"/>
    <col min="47" max="47" width="15" customWidth="1"/>
    <col min="48" max="48" width="13.85546875" customWidth="1"/>
  </cols>
  <sheetData>
    <row r="2" spans="1:47" ht="20.25" customHeight="1" x14ac:dyDescent="0.25">
      <c r="A2" s="63" t="s">
        <v>6</v>
      </c>
      <c r="L2" s="62"/>
      <c r="M2" s="62"/>
      <c r="N2" s="62"/>
      <c r="O2" s="62"/>
    </row>
    <row r="4" spans="1:47" x14ac:dyDescent="0.25">
      <c r="A4" s="5"/>
      <c r="L4" s="6"/>
    </row>
    <row r="5" spans="1:47" x14ac:dyDescent="0.25">
      <c r="A5" s="1"/>
      <c r="B5" s="135" t="s">
        <v>61</v>
      </c>
      <c r="C5" s="135"/>
      <c r="D5" s="135"/>
      <c r="E5" s="135"/>
      <c r="F5" s="135"/>
      <c r="G5" s="134" t="s">
        <v>53</v>
      </c>
      <c r="H5" s="134"/>
      <c r="I5" s="134"/>
      <c r="J5" s="134"/>
      <c r="K5" s="134"/>
      <c r="L5" s="142" t="s">
        <v>54</v>
      </c>
      <c r="M5" s="142"/>
      <c r="N5" s="142"/>
      <c r="O5" s="142"/>
      <c r="P5" s="142"/>
      <c r="Q5" s="143" t="s">
        <v>55</v>
      </c>
      <c r="R5" s="144"/>
      <c r="S5" s="144"/>
      <c r="T5" s="144"/>
      <c r="U5" s="145"/>
      <c r="V5" s="146" t="s">
        <v>56</v>
      </c>
      <c r="W5" s="147"/>
      <c r="X5" s="147"/>
      <c r="Y5" s="147"/>
      <c r="Z5" s="148"/>
      <c r="AA5" s="149" t="s">
        <v>57</v>
      </c>
      <c r="AB5" s="150"/>
      <c r="AC5" s="150"/>
      <c r="AD5" s="150"/>
      <c r="AE5" s="151"/>
      <c r="AF5" s="152" t="s">
        <v>58</v>
      </c>
      <c r="AG5" s="153"/>
      <c r="AH5" s="153"/>
      <c r="AI5" s="153"/>
      <c r="AJ5" s="154"/>
      <c r="AK5" s="139" t="s">
        <v>59</v>
      </c>
      <c r="AL5" s="140"/>
      <c r="AM5" s="140"/>
      <c r="AN5" s="140"/>
      <c r="AO5" s="141"/>
      <c r="AP5" s="136" t="s">
        <v>60</v>
      </c>
      <c r="AQ5" s="137"/>
      <c r="AR5" s="137"/>
      <c r="AS5" s="137"/>
      <c r="AT5" s="138"/>
    </row>
    <row r="6" spans="1:47" ht="28.5" customHeight="1" x14ac:dyDescent="0.25">
      <c r="A6" s="17"/>
      <c r="B6" s="19" t="s">
        <v>8</v>
      </c>
      <c r="C6" s="19" t="s">
        <v>11</v>
      </c>
      <c r="D6" s="19" t="s">
        <v>12</v>
      </c>
      <c r="E6" s="19" t="s">
        <v>9</v>
      </c>
      <c r="F6" s="19" t="s">
        <v>10</v>
      </c>
      <c r="G6" s="19" t="s">
        <v>8</v>
      </c>
      <c r="H6" s="19" t="s">
        <v>11</v>
      </c>
      <c r="I6" s="19" t="s">
        <v>12</v>
      </c>
      <c r="J6" s="19" t="s">
        <v>9</v>
      </c>
      <c r="K6" s="19" t="s">
        <v>10</v>
      </c>
      <c r="L6" s="18" t="s">
        <v>8</v>
      </c>
      <c r="M6" s="18" t="s">
        <v>11</v>
      </c>
      <c r="N6" s="18" t="s">
        <v>12</v>
      </c>
      <c r="O6" s="18" t="s">
        <v>9</v>
      </c>
      <c r="P6" s="18" t="s">
        <v>10</v>
      </c>
      <c r="Q6" s="18" t="s">
        <v>8</v>
      </c>
      <c r="R6" s="18" t="s">
        <v>11</v>
      </c>
      <c r="S6" s="18" t="s">
        <v>12</v>
      </c>
      <c r="T6" s="18" t="s">
        <v>9</v>
      </c>
      <c r="U6" s="18" t="s">
        <v>10</v>
      </c>
      <c r="V6" s="18" t="s">
        <v>8</v>
      </c>
      <c r="W6" s="18" t="s">
        <v>11</v>
      </c>
      <c r="X6" s="18" t="s">
        <v>12</v>
      </c>
      <c r="Y6" s="18" t="s">
        <v>9</v>
      </c>
      <c r="Z6" s="18" t="s">
        <v>10</v>
      </c>
      <c r="AA6" s="18" t="s">
        <v>8</v>
      </c>
      <c r="AB6" s="18" t="s">
        <v>11</v>
      </c>
      <c r="AC6" s="18" t="s">
        <v>12</v>
      </c>
      <c r="AD6" s="18" t="s">
        <v>9</v>
      </c>
      <c r="AE6" s="18" t="s">
        <v>10</v>
      </c>
      <c r="AF6" s="18" t="s">
        <v>8</v>
      </c>
      <c r="AG6" s="18" t="s">
        <v>11</v>
      </c>
      <c r="AH6" s="18" t="s">
        <v>12</v>
      </c>
      <c r="AI6" s="18" t="s">
        <v>9</v>
      </c>
      <c r="AJ6" s="18" t="s">
        <v>10</v>
      </c>
      <c r="AK6" s="19" t="s">
        <v>8</v>
      </c>
      <c r="AL6" s="19" t="s">
        <v>11</v>
      </c>
      <c r="AM6" s="19" t="s">
        <v>12</v>
      </c>
      <c r="AN6" s="19" t="s">
        <v>9</v>
      </c>
      <c r="AO6" s="19" t="s">
        <v>10</v>
      </c>
      <c r="AP6" s="19" t="s">
        <v>8</v>
      </c>
      <c r="AQ6" s="19" t="s">
        <v>11</v>
      </c>
      <c r="AR6" s="19" t="s">
        <v>12</v>
      </c>
      <c r="AS6" s="19" t="s">
        <v>9</v>
      </c>
      <c r="AT6" s="19" t="s">
        <v>10</v>
      </c>
      <c r="AU6" s="20" t="s">
        <v>0</v>
      </c>
    </row>
    <row r="7" spans="1:47" s="10" customFormat="1" x14ac:dyDescent="0.25">
      <c r="A7" s="8" t="s">
        <v>7</v>
      </c>
      <c r="B7" s="9">
        <v>3162375</v>
      </c>
      <c r="C7" s="9">
        <v>2996041</v>
      </c>
      <c r="D7" s="9">
        <v>2752531</v>
      </c>
      <c r="E7" s="9">
        <v>0</v>
      </c>
      <c r="F7" s="9">
        <v>3482965</v>
      </c>
      <c r="G7" s="9">
        <f>B12</f>
        <v>2515948</v>
      </c>
      <c r="H7" s="9">
        <f t="shared" ref="H7:K7" si="0">C12</f>
        <v>1928747</v>
      </c>
      <c r="I7" s="9">
        <f t="shared" si="0"/>
        <v>2379285</v>
      </c>
      <c r="J7" s="9">
        <f t="shared" si="0"/>
        <v>0</v>
      </c>
      <c r="K7" s="9">
        <f t="shared" si="0"/>
        <v>2748875</v>
      </c>
      <c r="L7" s="9">
        <f>G12</f>
        <v>3487521</v>
      </c>
      <c r="M7" s="9">
        <f t="shared" ref="M7" si="1">H12</f>
        <v>5033107</v>
      </c>
      <c r="N7" s="9">
        <f t="shared" ref="N7" si="2">I12</f>
        <v>4708782</v>
      </c>
      <c r="O7" s="9">
        <f t="shared" ref="O7" si="3">J12</f>
        <v>0</v>
      </c>
      <c r="P7" s="9">
        <f t="shared" ref="P7" si="4">K12</f>
        <v>3785801</v>
      </c>
      <c r="Q7" s="9">
        <f>L12</f>
        <v>5146953</v>
      </c>
      <c r="R7" s="9">
        <f t="shared" ref="R7:AT7" si="5">+M12</f>
        <v>9081618</v>
      </c>
      <c r="S7" s="9">
        <f t="shared" si="5"/>
        <v>4708782</v>
      </c>
      <c r="T7" s="9">
        <f t="shared" si="5"/>
        <v>0</v>
      </c>
      <c r="U7" s="9">
        <f t="shared" si="5"/>
        <v>5390973</v>
      </c>
      <c r="V7" s="9">
        <f t="shared" si="5"/>
        <v>5085367</v>
      </c>
      <c r="W7" s="9">
        <f t="shared" si="5"/>
        <v>9081618</v>
      </c>
      <c r="X7" s="9">
        <f t="shared" si="5"/>
        <v>4708782</v>
      </c>
      <c r="Y7" s="9">
        <f t="shared" si="5"/>
        <v>0</v>
      </c>
      <c r="Z7" s="9">
        <f>+U12</f>
        <v>5390973</v>
      </c>
      <c r="AA7" s="9">
        <f>+V12</f>
        <v>7397316</v>
      </c>
      <c r="AB7" s="9">
        <f t="shared" si="5"/>
        <v>11244271</v>
      </c>
      <c r="AC7" s="9">
        <f t="shared" si="5"/>
        <v>6991298</v>
      </c>
      <c r="AD7" s="9">
        <f t="shared" si="5"/>
        <v>0</v>
      </c>
      <c r="AE7" s="9">
        <f t="shared" si="5"/>
        <v>7039982</v>
      </c>
      <c r="AF7" s="9">
        <f t="shared" si="5"/>
        <v>7397316</v>
      </c>
      <c r="AG7" s="9">
        <f t="shared" si="5"/>
        <v>11244271</v>
      </c>
      <c r="AH7" s="9">
        <f t="shared" si="5"/>
        <v>6991298</v>
      </c>
      <c r="AI7" s="9">
        <f t="shared" si="5"/>
        <v>0</v>
      </c>
      <c r="AJ7" s="9">
        <f t="shared" si="5"/>
        <v>7039982</v>
      </c>
      <c r="AK7" s="9">
        <f t="shared" si="5"/>
        <v>7397316</v>
      </c>
      <c r="AL7" s="9">
        <f t="shared" si="5"/>
        <v>11244271</v>
      </c>
      <c r="AM7" s="9">
        <f t="shared" si="5"/>
        <v>6991298</v>
      </c>
      <c r="AN7" s="9">
        <f t="shared" si="5"/>
        <v>0</v>
      </c>
      <c r="AO7" s="9">
        <f t="shared" si="5"/>
        <v>7039982</v>
      </c>
      <c r="AP7" s="9">
        <f t="shared" si="5"/>
        <v>7397316</v>
      </c>
      <c r="AQ7" s="9">
        <f t="shared" si="5"/>
        <v>11244271</v>
      </c>
      <c r="AR7" s="9">
        <f t="shared" si="5"/>
        <v>6991298</v>
      </c>
      <c r="AS7" s="9">
        <f t="shared" si="5"/>
        <v>0</v>
      </c>
      <c r="AT7" s="9">
        <f t="shared" si="5"/>
        <v>7039982</v>
      </c>
      <c r="AU7" s="21">
        <f>+SUM(V7:Z7)</f>
        <v>24266740</v>
      </c>
    </row>
    <row r="8" spans="1:47" s="13" customFormat="1" ht="24.75" customHeight="1" x14ac:dyDescent="0.25">
      <c r="A8" s="1" t="s">
        <v>1</v>
      </c>
      <c r="B8" s="2">
        <v>2515948</v>
      </c>
      <c r="C8" s="2">
        <v>2223439</v>
      </c>
      <c r="D8" s="2">
        <v>2379285</v>
      </c>
      <c r="E8" s="2"/>
      <c r="F8" s="2">
        <v>2748875</v>
      </c>
      <c r="G8" s="2">
        <v>1279852</v>
      </c>
      <c r="H8" s="2">
        <v>3104360</v>
      </c>
      <c r="I8" s="2">
        <v>2329497</v>
      </c>
      <c r="J8" s="2"/>
      <c r="K8" s="2">
        <v>1036926</v>
      </c>
      <c r="L8" s="14">
        <v>1659432</v>
      </c>
      <c r="M8" s="14">
        <v>4048511</v>
      </c>
      <c r="N8" s="14"/>
      <c r="O8" s="14"/>
      <c r="P8" s="7">
        <v>1605172</v>
      </c>
      <c r="Q8" s="14"/>
      <c r="R8" s="14"/>
      <c r="S8" s="14"/>
      <c r="T8" s="14"/>
      <c r="U8" s="11"/>
      <c r="V8" s="2">
        <v>2311949</v>
      </c>
      <c r="W8" s="2">
        <v>2162653</v>
      </c>
      <c r="X8" s="2">
        <v>2282516</v>
      </c>
      <c r="Y8" s="2"/>
      <c r="Z8" s="2">
        <v>1879300</v>
      </c>
      <c r="AA8" s="2"/>
      <c r="AB8" s="2"/>
      <c r="AC8" s="2"/>
      <c r="AD8" s="2"/>
      <c r="AE8" s="2"/>
      <c r="AF8" s="2"/>
      <c r="AG8" s="2"/>
      <c r="AH8" s="2"/>
      <c r="AI8" s="2">
        <v>0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1">
        <f t="shared" ref="AU8:AU11" si="6">+SUM(V8:Z8)</f>
        <v>8636418</v>
      </c>
    </row>
    <row r="9" spans="1:47" s="13" customFormat="1" ht="24.75" customHeight="1" x14ac:dyDescent="0.25">
      <c r="A9" s="1" t="s">
        <v>2</v>
      </c>
      <c r="B9" s="2"/>
      <c r="C9" s="2">
        <v>294692</v>
      </c>
      <c r="D9" s="2"/>
      <c r="E9" s="2"/>
      <c r="F9" s="2"/>
      <c r="G9" s="2">
        <v>308279</v>
      </c>
      <c r="H9" s="2"/>
      <c r="I9" s="2"/>
      <c r="J9" s="2"/>
      <c r="K9" s="2"/>
      <c r="L9" s="15"/>
      <c r="M9" s="15"/>
      <c r="N9" s="16"/>
      <c r="O9" s="15"/>
      <c r="P9" s="2"/>
      <c r="Q9" s="61">
        <v>61586</v>
      </c>
      <c r="R9" s="2"/>
      <c r="S9" s="2"/>
      <c r="T9" s="2"/>
      <c r="U9" s="15"/>
      <c r="V9" s="2"/>
      <c r="W9" s="2"/>
      <c r="X9" s="2"/>
      <c r="Y9" s="2"/>
      <c r="Z9" s="2">
        <v>230291</v>
      </c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1">
        <f t="shared" si="6"/>
        <v>230291</v>
      </c>
    </row>
    <row r="10" spans="1:47" s="13" customFormat="1" ht="24.75" customHeight="1" x14ac:dyDescent="0.25">
      <c r="A10" s="1" t="s">
        <v>3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1">
        <f t="shared" si="6"/>
        <v>0</v>
      </c>
    </row>
    <row r="11" spans="1:47" s="13" customFormat="1" ht="24.75" customHeight="1" x14ac:dyDescent="0.25">
      <c r="A11" s="1" t="s">
        <v>4</v>
      </c>
      <c r="B11" s="2">
        <v>3162375</v>
      </c>
      <c r="C11" s="2">
        <v>2996041</v>
      </c>
      <c r="D11" s="2">
        <v>2752531</v>
      </c>
      <c r="E11" s="2">
        <v>0</v>
      </c>
      <c r="F11" s="2">
        <v>3482965</v>
      </c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1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1">
        <f t="shared" si="6"/>
        <v>0</v>
      </c>
    </row>
    <row r="12" spans="1:47" ht="24.75" customHeight="1" x14ac:dyDescent="0.25">
      <c r="A12" s="3" t="s">
        <v>5</v>
      </c>
      <c r="B12" s="4">
        <f>+B7+B8-B9-B10-B11</f>
        <v>2515948</v>
      </c>
      <c r="C12" s="4">
        <f t="shared" ref="C12:Z12" si="7">+C7+C8-C9-C10-C11</f>
        <v>1928747</v>
      </c>
      <c r="D12" s="4">
        <f t="shared" si="7"/>
        <v>2379285</v>
      </c>
      <c r="E12" s="4">
        <f t="shared" si="7"/>
        <v>0</v>
      </c>
      <c r="F12" s="4">
        <f t="shared" si="7"/>
        <v>2748875</v>
      </c>
      <c r="G12" s="4">
        <f t="shared" si="7"/>
        <v>3487521</v>
      </c>
      <c r="H12" s="4">
        <f t="shared" si="7"/>
        <v>5033107</v>
      </c>
      <c r="I12" s="4">
        <f t="shared" si="7"/>
        <v>4708782</v>
      </c>
      <c r="J12" s="4">
        <f t="shared" si="7"/>
        <v>0</v>
      </c>
      <c r="K12" s="4">
        <f t="shared" si="7"/>
        <v>3785801</v>
      </c>
      <c r="L12" s="4">
        <f t="shared" si="7"/>
        <v>5146953</v>
      </c>
      <c r="M12" s="4">
        <f t="shared" si="7"/>
        <v>9081618</v>
      </c>
      <c r="N12" s="4">
        <f t="shared" si="7"/>
        <v>4708782</v>
      </c>
      <c r="O12" s="4">
        <f t="shared" si="7"/>
        <v>0</v>
      </c>
      <c r="P12" s="4">
        <f t="shared" si="7"/>
        <v>5390973</v>
      </c>
      <c r="Q12" s="4">
        <f t="shared" si="7"/>
        <v>5085367</v>
      </c>
      <c r="R12" s="4">
        <f t="shared" si="7"/>
        <v>9081618</v>
      </c>
      <c r="S12" s="4">
        <f t="shared" si="7"/>
        <v>4708782</v>
      </c>
      <c r="T12" s="4">
        <f t="shared" si="7"/>
        <v>0</v>
      </c>
      <c r="U12" s="4">
        <f t="shared" si="7"/>
        <v>5390973</v>
      </c>
      <c r="V12" s="4">
        <f t="shared" si="7"/>
        <v>7397316</v>
      </c>
      <c r="W12" s="4">
        <f t="shared" si="7"/>
        <v>11244271</v>
      </c>
      <c r="X12" s="4">
        <f t="shared" si="7"/>
        <v>6991298</v>
      </c>
      <c r="Y12" s="4">
        <f t="shared" si="7"/>
        <v>0</v>
      </c>
      <c r="Z12" s="4">
        <f t="shared" si="7"/>
        <v>7039982</v>
      </c>
      <c r="AA12" s="4">
        <f>+AA7+AA8-AA9-AA11</f>
        <v>7397316</v>
      </c>
      <c r="AB12" s="4">
        <f t="shared" ref="AB12:AO12" si="8">+AB7+AB8-AB9-AB11</f>
        <v>11244271</v>
      </c>
      <c r="AC12" s="4">
        <f t="shared" si="8"/>
        <v>6991298</v>
      </c>
      <c r="AD12" s="4">
        <f t="shared" si="8"/>
        <v>0</v>
      </c>
      <c r="AE12" s="4">
        <f t="shared" si="8"/>
        <v>7039982</v>
      </c>
      <c r="AF12" s="4">
        <f>+AF7+AF8-AF9-AF11</f>
        <v>7397316</v>
      </c>
      <c r="AG12" s="4">
        <f t="shared" si="8"/>
        <v>11244271</v>
      </c>
      <c r="AH12" s="4">
        <f t="shared" si="8"/>
        <v>6991298</v>
      </c>
      <c r="AI12" s="4">
        <f t="shared" si="8"/>
        <v>0</v>
      </c>
      <c r="AJ12" s="4">
        <f t="shared" si="8"/>
        <v>7039982</v>
      </c>
      <c r="AK12" s="4">
        <f t="shared" si="8"/>
        <v>7397316</v>
      </c>
      <c r="AL12" s="4">
        <f t="shared" si="8"/>
        <v>11244271</v>
      </c>
      <c r="AM12" s="4">
        <f t="shared" si="8"/>
        <v>6991298</v>
      </c>
      <c r="AN12" s="4">
        <f t="shared" si="8"/>
        <v>0</v>
      </c>
      <c r="AO12" s="4">
        <f t="shared" si="8"/>
        <v>7039982</v>
      </c>
      <c r="AP12" s="4"/>
      <c r="AQ12" s="4"/>
      <c r="AR12" s="4"/>
      <c r="AS12" s="4"/>
      <c r="AT12" s="4"/>
      <c r="AU12" s="114">
        <f>AU7+AU8-AU9-AU10-AU11</f>
        <v>32672867</v>
      </c>
    </row>
  </sheetData>
  <mergeCells count="9">
    <mergeCell ref="G5:K5"/>
    <mergeCell ref="B5:F5"/>
    <mergeCell ref="AP5:AT5"/>
    <mergeCell ref="AK5:AO5"/>
    <mergeCell ref="L5:P5"/>
    <mergeCell ref="Q5:U5"/>
    <mergeCell ref="V5:Z5"/>
    <mergeCell ref="AA5:AE5"/>
    <mergeCell ref="AF5:AJ5"/>
  </mergeCells>
  <phoneticPr fontId="5" type="noConversion"/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"/>
  <sheetViews>
    <sheetView workbookViewId="0">
      <selection activeCell="K4" sqref="K4:K6"/>
    </sheetView>
  </sheetViews>
  <sheetFormatPr defaultRowHeight="15" x14ac:dyDescent="0.25"/>
  <cols>
    <col min="1" max="1" width="18.7109375" bestFit="1" customWidth="1"/>
    <col min="2" max="2" width="13.85546875" bestFit="1" customWidth="1"/>
    <col min="3" max="4" width="10.140625" bestFit="1" customWidth="1"/>
    <col min="5" max="5" width="59" bestFit="1" customWidth="1"/>
    <col min="6" max="6" width="46.85546875" bestFit="1" customWidth="1"/>
    <col min="7" max="7" width="11.85546875" bestFit="1" customWidth="1"/>
    <col min="8" max="8" width="8.28515625" bestFit="1" customWidth="1"/>
    <col min="9" max="9" width="7.85546875" bestFit="1" customWidth="1"/>
    <col min="10" max="10" width="7" bestFit="1" customWidth="1"/>
    <col min="11" max="11" width="8.42578125" bestFit="1" customWidth="1"/>
  </cols>
  <sheetData>
    <row r="1" spans="1:11" ht="18.75" x14ac:dyDescent="0.3">
      <c r="A1" s="155" t="s">
        <v>13</v>
      </c>
      <c r="B1" s="155"/>
      <c r="C1" s="155"/>
      <c r="D1" s="155"/>
      <c r="E1" s="155"/>
      <c r="F1" s="155"/>
      <c r="G1" s="155"/>
      <c r="H1" s="155"/>
      <c r="I1" s="155"/>
      <c r="J1" s="155"/>
    </row>
    <row r="2" spans="1:11" x14ac:dyDescent="0.25">
      <c r="A2" s="156" t="s">
        <v>43</v>
      </c>
      <c r="B2" s="156"/>
      <c r="C2" s="156"/>
      <c r="D2" s="156"/>
      <c r="E2" s="156"/>
      <c r="F2" s="156"/>
      <c r="G2" s="156"/>
      <c r="H2" s="156"/>
      <c r="I2" s="156"/>
      <c r="J2" s="156"/>
    </row>
    <row r="3" spans="1:11" ht="42" x14ac:dyDescent="0.25">
      <c r="A3" s="24" t="s">
        <v>14</v>
      </c>
      <c r="B3" s="25" t="s">
        <v>15</v>
      </c>
      <c r="C3" s="26" t="s">
        <v>16</v>
      </c>
      <c r="D3" s="27" t="s">
        <v>17</v>
      </c>
      <c r="E3" s="26" t="s">
        <v>19</v>
      </c>
      <c r="F3" s="27" t="s">
        <v>18</v>
      </c>
      <c r="G3" s="26" t="s">
        <v>35</v>
      </c>
      <c r="H3" s="29" t="s">
        <v>20</v>
      </c>
      <c r="I3" s="26" t="s">
        <v>21</v>
      </c>
      <c r="J3" s="29" t="s">
        <v>22</v>
      </c>
      <c r="K3" s="28" t="s">
        <v>23</v>
      </c>
    </row>
    <row r="4" spans="1:11" x14ac:dyDescent="0.25">
      <c r="A4" s="39" t="s">
        <v>44</v>
      </c>
      <c r="B4" s="55">
        <v>45238</v>
      </c>
      <c r="C4" s="56" t="s">
        <v>45</v>
      </c>
      <c r="D4" s="57" t="s">
        <v>25</v>
      </c>
      <c r="E4" s="56" t="s">
        <v>40</v>
      </c>
      <c r="F4" s="57" t="s">
        <v>26</v>
      </c>
      <c r="G4" s="56" t="s">
        <v>36</v>
      </c>
      <c r="H4" s="59">
        <v>889695</v>
      </c>
      <c r="I4" s="60" t="s">
        <v>27</v>
      </c>
      <c r="J4" s="59">
        <v>71176</v>
      </c>
      <c r="K4" s="61">
        <f t="shared" ref="K4:K12" si="0">+J4+H4</f>
        <v>960871</v>
      </c>
    </row>
    <row r="5" spans="1:11" x14ac:dyDescent="0.25">
      <c r="A5" s="39" t="s">
        <v>44</v>
      </c>
      <c r="B5" s="40">
        <v>45240</v>
      </c>
      <c r="C5" s="41" t="s">
        <v>28</v>
      </c>
      <c r="D5" s="42" t="s">
        <v>28</v>
      </c>
      <c r="E5" s="41" t="s">
        <v>29</v>
      </c>
      <c r="F5" s="42" t="s">
        <v>26</v>
      </c>
      <c r="G5" s="41" t="s">
        <v>36</v>
      </c>
      <c r="H5" s="44">
        <v>-272862</v>
      </c>
      <c r="I5" s="45" t="s">
        <v>27</v>
      </c>
      <c r="J5" s="44">
        <v>-21830</v>
      </c>
      <c r="K5" s="46">
        <f t="shared" si="0"/>
        <v>-294692</v>
      </c>
    </row>
    <row r="6" spans="1:11" x14ac:dyDescent="0.25">
      <c r="A6" s="39" t="s">
        <v>44</v>
      </c>
      <c r="B6" s="87">
        <v>45252</v>
      </c>
      <c r="C6" s="88" t="s">
        <v>46</v>
      </c>
      <c r="D6" s="89" t="s">
        <v>25</v>
      </c>
      <c r="E6" s="88" t="s">
        <v>38</v>
      </c>
      <c r="F6" s="89" t="s">
        <v>26</v>
      </c>
      <c r="G6" s="88" t="s">
        <v>36</v>
      </c>
      <c r="H6" s="90">
        <v>1169044</v>
      </c>
      <c r="I6" s="91" t="s">
        <v>27</v>
      </c>
      <c r="J6" s="90">
        <v>93524</v>
      </c>
      <c r="K6" s="92">
        <f t="shared" si="0"/>
        <v>1262568</v>
      </c>
    </row>
    <row r="7" spans="1:11" x14ac:dyDescent="0.25">
      <c r="A7" s="31" t="s">
        <v>34</v>
      </c>
      <c r="B7" s="32">
        <v>45238</v>
      </c>
      <c r="C7" s="33" t="s">
        <v>47</v>
      </c>
      <c r="D7" s="34" t="s">
        <v>25</v>
      </c>
      <c r="E7" s="33" t="s">
        <v>38</v>
      </c>
      <c r="F7" s="34" t="s">
        <v>26</v>
      </c>
      <c r="G7" s="33" t="s">
        <v>36</v>
      </c>
      <c r="H7" s="36">
        <v>1047846</v>
      </c>
      <c r="I7" s="37" t="s">
        <v>27</v>
      </c>
      <c r="J7" s="36">
        <v>83828</v>
      </c>
      <c r="K7" s="38">
        <f>+J7+H7</f>
        <v>1131674</v>
      </c>
    </row>
    <row r="8" spans="1:11" x14ac:dyDescent="0.25">
      <c r="A8" s="47" t="s">
        <v>34</v>
      </c>
      <c r="B8" s="48">
        <v>45252</v>
      </c>
      <c r="C8" s="49" t="s">
        <v>48</v>
      </c>
      <c r="D8" s="50" t="s">
        <v>25</v>
      </c>
      <c r="E8" s="49" t="s">
        <v>40</v>
      </c>
      <c r="F8" s="50" t="s">
        <v>26</v>
      </c>
      <c r="G8" s="49" t="s">
        <v>36</v>
      </c>
      <c r="H8" s="52">
        <v>1281735</v>
      </c>
      <c r="I8" s="53" t="s">
        <v>27</v>
      </c>
      <c r="J8" s="52">
        <v>102539</v>
      </c>
      <c r="K8" s="54">
        <f t="shared" si="0"/>
        <v>1384274</v>
      </c>
    </row>
    <row r="9" spans="1:11" x14ac:dyDescent="0.25">
      <c r="A9" s="39" t="s">
        <v>33</v>
      </c>
      <c r="B9" s="55">
        <v>45238</v>
      </c>
      <c r="C9" s="56" t="s">
        <v>49</v>
      </c>
      <c r="D9" s="57" t="s">
        <v>25</v>
      </c>
      <c r="E9" s="56" t="s">
        <v>37</v>
      </c>
      <c r="F9" s="57" t="s">
        <v>26</v>
      </c>
      <c r="G9" s="56" t="s">
        <v>36</v>
      </c>
      <c r="H9" s="59">
        <v>1100115</v>
      </c>
      <c r="I9" s="60" t="s">
        <v>27</v>
      </c>
      <c r="J9" s="59">
        <v>88009</v>
      </c>
      <c r="K9" s="61">
        <f>+J9+H9</f>
        <v>1188124</v>
      </c>
    </row>
    <row r="10" spans="1:11" x14ac:dyDescent="0.25">
      <c r="A10" s="39" t="s">
        <v>33</v>
      </c>
      <c r="B10" s="87">
        <v>45252</v>
      </c>
      <c r="C10" s="88" t="s">
        <v>50</v>
      </c>
      <c r="D10" s="89" t="s">
        <v>25</v>
      </c>
      <c r="E10" s="88" t="s">
        <v>37</v>
      </c>
      <c r="F10" s="89" t="s">
        <v>26</v>
      </c>
      <c r="G10" s="88" t="s">
        <v>36</v>
      </c>
      <c r="H10" s="90">
        <v>1102927</v>
      </c>
      <c r="I10" s="91" t="s">
        <v>27</v>
      </c>
      <c r="J10" s="90">
        <v>88234</v>
      </c>
      <c r="K10" s="92">
        <f t="shared" si="0"/>
        <v>1191161</v>
      </c>
    </row>
    <row r="11" spans="1:11" x14ac:dyDescent="0.25">
      <c r="A11" s="93" t="s">
        <v>31</v>
      </c>
      <c r="B11" s="32">
        <v>45238</v>
      </c>
      <c r="C11" s="33" t="s">
        <v>51</v>
      </c>
      <c r="D11" s="34" t="s">
        <v>25</v>
      </c>
      <c r="E11" s="33" t="s">
        <v>42</v>
      </c>
      <c r="F11" s="34" t="s">
        <v>30</v>
      </c>
      <c r="G11" s="33" t="s">
        <v>41</v>
      </c>
      <c r="H11" s="36">
        <v>965970</v>
      </c>
      <c r="I11" s="37" t="s">
        <v>27</v>
      </c>
      <c r="J11" s="36">
        <v>77278</v>
      </c>
      <c r="K11" s="38">
        <f t="shared" si="0"/>
        <v>1043248</v>
      </c>
    </row>
    <row r="12" spans="1:11" x14ac:dyDescent="0.25">
      <c r="A12" s="94" t="s">
        <v>31</v>
      </c>
      <c r="B12" s="48">
        <v>45252</v>
      </c>
      <c r="C12" s="49" t="s">
        <v>52</v>
      </c>
      <c r="D12" s="50" t="s">
        <v>25</v>
      </c>
      <c r="E12" s="49" t="s">
        <v>32</v>
      </c>
      <c r="F12" s="50" t="s">
        <v>30</v>
      </c>
      <c r="G12" s="49" t="s">
        <v>41</v>
      </c>
      <c r="H12" s="52">
        <v>1579282</v>
      </c>
      <c r="I12" s="53" t="s">
        <v>27</v>
      </c>
      <c r="J12" s="52">
        <v>126343</v>
      </c>
      <c r="K12" s="54">
        <f t="shared" si="0"/>
        <v>1705625</v>
      </c>
    </row>
  </sheetData>
  <autoFilter ref="A4:K17"/>
  <mergeCells count="2">
    <mergeCell ref="A1:J1"/>
    <mergeCell ref="A2:J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"/>
  <sheetViews>
    <sheetView workbookViewId="0">
      <selection activeCell="E25" sqref="E25"/>
    </sheetView>
  </sheetViews>
  <sheetFormatPr defaultRowHeight="15" x14ac:dyDescent="0.25"/>
  <cols>
    <col min="1" max="1" width="19.7109375" customWidth="1"/>
    <col min="5" max="5" width="44" customWidth="1"/>
    <col min="6" max="6" width="52.28515625" customWidth="1"/>
    <col min="7" max="7" width="14.28515625" customWidth="1"/>
    <col min="9" max="9" width="11.7109375" customWidth="1"/>
    <col min="10" max="10" width="12.7109375" customWidth="1"/>
  </cols>
  <sheetData>
    <row r="1" spans="1:11" ht="18.75" x14ac:dyDescent="0.3">
      <c r="A1" s="155" t="s">
        <v>13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</row>
    <row r="2" spans="1:11" x14ac:dyDescent="0.25">
      <c r="A2" s="156" t="s">
        <v>73</v>
      </c>
      <c r="B2" s="156"/>
      <c r="C2" s="156"/>
      <c r="D2" s="156"/>
      <c r="E2" s="156"/>
      <c r="F2" s="156"/>
      <c r="G2" s="156"/>
      <c r="H2" s="156"/>
      <c r="I2" s="156"/>
      <c r="J2" s="156"/>
      <c r="K2" s="156"/>
    </row>
    <row r="3" spans="1:11" x14ac:dyDescent="0.25">
      <c r="A3" s="22"/>
      <c r="B3" s="22"/>
      <c r="C3" s="22"/>
      <c r="D3" s="22"/>
      <c r="E3" s="22"/>
      <c r="F3" s="22"/>
      <c r="G3" s="23">
        <f>+SUBTOTAL(9,G5:G12)</f>
        <v>6891070</v>
      </c>
      <c r="H3" s="23"/>
      <c r="I3" s="23">
        <f>+SUBTOTAL(9,I5:I12)</f>
        <v>551286</v>
      </c>
      <c r="J3" s="23">
        <f>+SUBTOTAL(9,J5:J12)</f>
        <v>7442356</v>
      </c>
      <c r="K3" s="22"/>
    </row>
    <row r="4" spans="1:11" ht="31.5" x14ac:dyDescent="0.25">
      <c r="A4" s="24" t="s">
        <v>14</v>
      </c>
      <c r="B4" s="25" t="s">
        <v>15</v>
      </c>
      <c r="C4" s="26" t="s">
        <v>16</v>
      </c>
      <c r="D4" s="27" t="s">
        <v>17</v>
      </c>
      <c r="E4" s="28" t="s">
        <v>18</v>
      </c>
      <c r="F4" s="26" t="s">
        <v>19</v>
      </c>
      <c r="G4" s="29" t="s">
        <v>20</v>
      </c>
      <c r="H4" s="26" t="s">
        <v>21</v>
      </c>
      <c r="I4" s="29" t="s">
        <v>22</v>
      </c>
      <c r="J4" s="30" t="s">
        <v>23</v>
      </c>
    </row>
    <row r="5" spans="1:11" x14ac:dyDescent="0.25">
      <c r="A5" s="31" t="s">
        <v>24</v>
      </c>
      <c r="B5" s="32">
        <v>45261</v>
      </c>
      <c r="C5" s="33" t="s">
        <v>62</v>
      </c>
      <c r="D5" s="34" t="s">
        <v>25</v>
      </c>
      <c r="E5" s="35" t="s">
        <v>26</v>
      </c>
      <c r="F5" s="33" t="s">
        <v>64</v>
      </c>
      <c r="G5" s="36">
        <v>1371346</v>
      </c>
      <c r="H5" s="97">
        <v>0.08</v>
      </c>
      <c r="I5" s="36">
        <v>109708</v>
      </c>
      <c r="J5" s="38">
        <v>1481054</v>
      </c>
    </row>
    <row r="6" spans="1:11" x14ac:dyDescent="0.25">
      <c r="A6" s="39" t="s">
        <v>24</v>
      </c>
      <c r="B6" s="40">
        <v>45280</v>
      </c>
      <c r="C6" s="41" t="s">
        <v>63</v>
      </c>
      <c r="D6" s="42" t="s">
        <v>25</v>
      </c>
      <c r="E6" s="43" t="s">
        <v>26</v>
      </c>
      <c r="F6" s="41" t="s">
        <v>64</v>
      </c>
      <c r="G6" s="44">
        <v>1503061</v>
      </c>
      <c r="H6" s="64">
        <v>0.08</v>
      </c>
      <c r="I6" s="44">
        <v>120245</v>
      </c>
      <c r="J6" s="46">
        <v>1623306</v>
      </c>
    </row>
    <row r="7" spans="1:11" x14ac:dyDescent="0.25">
      <c r="A7" s="31" t="s">
        <v>31</v>
      </c>
      <c r="B7" s="32">
        <v>45280</v>
      </c>
      <c r="C7" s="33" t="s">
        <v>65</v>
      </c>
      <c r="D7" s="34" t="s">
        <v>25</v>
      </c>
      <c r="E7" s="35" t="s">
        <v>30</v>
      </c>
      <c r="F7" s="33" t="s">
        <v>66</v>
      </c>
      <c r="G7" s="36">
        <v>960117</v>
      </c>
      <c r="H7" s="97">
        <v>0.08</v>
      </c>
      <c r="I7" s="36">
        <v>76809</v>
      </c>
      <c r="J7" s="38">
        <v>1036926</v>
      </c>
    </row>
    <row r="8" spans="1:11" x14ac:dyDescent="0.25">
      <c r="A8" s="31" t="s">
        <v>33</v>
      </c>
      <c r="B8" s="32">
        <v>45280</v>
      </c>
      <c r="C8" s="33" t="s">
        <v>67</v>
      </c>
      <c r="D8" s="34" t="s">
        <v>25</v>
      </c>
      <c r="E8" s="35" t="s">
        <v>26</v>
      </c>
      <c r="F8" s="33" t="s">
        <v>69</v>
      </c>
      <c r="G8" s="36">
        <v>941602</v>
      </c>
      <c r="H8" s="97">
        <v>0.08</v>
      </c>
      <c r="I8" s="36">
        <v>75328</v>
      </c>
      <c r="J8" s="38">
        <v>1016930</v>
      </c>
    </row>
    <row r="9" spans="1:11" x14ac:dyDescent="0.25">
      <c r="A9" s="47" t="s">
        <v>33</v>
      </c>
      <c r="B9" s="48">
        <v>45261</v>
      </c>
      <c r="C9" s="49" t="s">
        <v>68</v>
      </c>
      <c r="D9" s="50" t="s">
        <v>25</v>
      </c>
      <c r="E9" s="51" t="s">
        <v>26</v>
      </c>
      <c r="F9" s="49" t="s">
        <v>69</v>
      </c>
      <c r="G9" s="52">
        <v>1215340</v>
      </c>
      <c r="H9" s="99">
        <v>0.08</v>
      </c>
      <c r="I9" s="52">
        <v>97227</v>
      </c>
      <c r="J9" s="54">
        <v>1312567</v>
      </c>
    </row>
    <row r="10" spans="1:11" x14ac:dyDescent="0.25">
      <c r="A10" s="39" t="s">
        <v>34</v>
      </c>
      <c r="B10" s="55">
        <v>45280</v>
      </c>
      <c r="C10" s="56" t="s">
        <v>70</v>
      </c>
      <c r="D10" s="57" t="s">
        <v>25</v>
      </c>
      <c r="E10" s="58" t="s">
        <v>26</v>
      </c>
      <c r="F10" s="56" t="s">
        <v>71</v>
      </c>
      <c r="G10" s="59">
        <v>1185048</v>
      </c>
      <c r="H10" s="100">
        <v>0.08</v>
      </c>
      <c r="I10" s="59">
        <v>94804</v>
      </c>
      <c r="J10" s="61">
        <v>1279852</v>
      </c>
    </row>
    <row r="11" spans="1:11" x14ac:dyDescent="0.25">
      <c r="A11" s="39" t="s">
        <v>34</v>
      </c>
      <c r="B11" s="40">
        <v>45274</v>
      </c>
      <c r="C11" s="41"/>
      <c r="D11" s="42"/>
      <c r="E11" s="43" t="s">
        <v>26</v>
      </c>
      <c r="F11" s="41" t="s">
        <v>72</v>
      </c>
      <c r="G11" s="44">
        <v>-71280</v>
      </c>
      <c r="H11" s="45">
        <v>0.08</v>
      </c>
      <c r="I11" s="44">
        <v>-5702</v>
      </c>
      <c r="J11" s="46">
        <v>-76982</v>
      </c>
    </row>
    <row r="12" spans="1:11" x14ac:dyDescent="0.25">
      <c r="A12" s="47" t="s">
        <v>34</v>
      </c>
      <c r="B12" s="48">
        <v>45268</v>
      </c>
      <c r="C12" s="49"/>
      <c r="D12" s="50"/>
      <c r="E12" s="51" t="s">
        <v>26</v>
      </c>
      <c r="F12" s="49" t="s">
        <v>72</v>
      </c>
      <c r="G12" s="52">
        <v>-214164</v>
      </c>
      <c r="H12" s="53">
        <v>0.08</v>
      </c>
      <c r="I12" s="52">
        <v>-17133</v>
      </c>
      <c r="J12" s="54">
        <v>-231297</v>
      </c>
    </row>
  </sheetData>
  <autoFilter ref="A4:K12"/>
  <mergeCells count="2">
    <mergeCell ref="A1:K1"/>
    <mergeCell ref="A2:K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workbookViewId="0">
      <selection activeCell="J8" sqref="J8"/>
    </sheetView>
  </sheetViews>
  <sheetFormatPr defaultRowHeight="15" x14ac:dyDescent="0.25"/>
  <cols>
    <col min="1" max="1" width="19.28515625" customWidth="1"/>
    <col min="2" max="2" width="12.7109375" customWidth="1"/>
    <col min="3" max="3" width="10.140625" customWidth="1"/>
    <col min="5" max="5" width="44.5703125" customWidth="1"/>
    <col min="6" max="6" width="41.42578125" customWidth="1"/>
    <col min="7" max="7" width="14.28515625" customWidth="1"/>
    <col min="8" max="8" width="14.85546875" customWidth="1"/>
    <col min="9" max="9" width="9.140625" customWidth="1"/>
    <col min="10" max="11" width="11.5703125" customWidth="1"/>
  </cols>
  <sheetData>
    <row r="1" spans="1:11" ht="18.75" x14ac:dyDescent="0.3">
      <c r="A1" s="158" t="s">
        <v>13</v>
      </c>
      <c r="B1" s="158"/>
      <c r="C1" s="158"/>
      <c r="D1" s="158"/>
      <c r="E1" s="158"/>
      <c r="F1" s="158"/>
      <c r="G1" s="158"/>
      <c r="H1" s="158"/>
      <c r="I1" s="158"/>
      <c r="J1" s="158"/>
      <c r="K1" s="101"/>
    </row>
    <row r="2" spans="1:11" x14ac:dyDescent="0.25">
      <c r="A2" s="157" t="s">
        <v>74</v>
      </c>
      <c r="B2" s="157"/>
      <c r="C2" s="157"/>
      <c r="D2" s="157"/>
      <c r="E2" s="157"/>
      <c r="F2" s="157"/>
      <c r="G2" s="157"/>
      <c r="H2" s="157"/>
      <c r="I2" s="157"/>
      <c r="J2" s="157"/>
      <c r="K2" s="102"/>
    </row>
    <row r="3" spans="1:11" x14ac:dyDescent="0.25">
      <c r="A3" s="96"/>
      <c r="B3" s="96"/>
      <c r="C3" s="96"/>
      <c r="D3" s="96"/>
      <c r="E3" s="96"/>
      <c r="F3" s="96"/>
      <c r="G3" s="108">
        <f>SUM(G5:G8)</f>
        <v>6771403</v>
      </c>
      <c r="H3" s="108"/>
      <c r="I3" s="108">
        <f>SUM(I5:I8)</f>
        <v>541712</v>
      </c>
      <c r="J3" s="108">
        <f>SUM(J5:J8)</f>
        <v>7313115</v>
      </c>
      <c r="K3" s="107"/>
    </row>
    <row r="4" spans="1:11" ht="31.5" x14ac:dyDescent="0.25">
      <c r="A4" s="65" t="s">
        <v>14</v>
      </c>
      <c r="B4" s="65" t="s">
        <v>15</v>
      </c>
      <c r="C4" s="66" t="s">
        <v>16</v>
      </c>
      <c r="D4" s="66" t="s">
        <v>17</v>
      </c>
      <c r="E4" s="66" t="s">
        <v>18</v>
      </c>
      <c r="F4" s="66" t="s">
        <v>19</v>
      </c>
      <c r="G4" s="67" t="s">
        <v>20</v>
      </c>
      <c r="H4" s="103" t="s">
        <v>21</v>
      </c>
      <c r="I4" s="67" t="s">
        <v>22</v>
      </c>
      <c r="J4" s="66" t="s">
        <v>23</v>
      </c>
    </row>
    <row r="5" spans="1:11" x14ac:dyDescent="0.25">
      <c r="A5" s="68" t="s">
        <v>24</v>
      </c>
      <c r="B5" s="70">
        <v>45294</v>
      </c>
      <c r="C5" s="72" t="s">
        <v>75</v>
      </c>
      <c r="D5" s="74" t="s">
        <v>77</v>
      </c>
      <c r="E5" s="72" t="s">
        <v>26</v>
      </c>
      <c r="F5" s="72" t="s">
        <v>64</v>
      </c>
      <c r="G5" s="76">
        <v>1767391</v>
      </c>
      <c r="H5" s="104">
        <v>0.08</v>
      </c>
      <c r="I5" s="76">
        <v>141391</v>
      </c>
      <c r="J5" s="78">
        <v>1908782</v>
      </c>
    </row>
    <row r="6" spans="1:11" x14ac:dyDescent="0.25">
      <c r="A6" s="69" t="s">
        <v>24</v>
      </c>
      <c r="B6" s="71">
        <v>45301</v>
      </c>
      <c r="C6" s="73" t="s">
        <v>76</v>
      </c>
      <c r="D6" s="75" t="s">
        <v>77</v>
      </c>
      <c r="E6" s="73" t="s">
        <v>26</v>
      </c>
      <c r="F6" s="73" t="s">
        <v>64</v>
      </c>
      <c r="G6" s="77">
        <v>1981231</v>
      </c>
      <c r="H6" s="105">
        <v>0.08</v>
      </c>
      <c r="I6" s="77">
        <v>158498</v>
      </c>
      <c r="J6" s="79">
        <v>2139729</v>
      </c>
    </row>
    <row r="7" spans="1:11" x14ac:dyDescent="0.25">
      <c r="A7" s="68" t="s">
        <v>39</v>
      </c>
      <c r="B7" s="80">
        <v>45294</v>
      </c>
      <c r="C7" s="81" t="s">
        <v>79</v>
      </c>
      <c r="D7" s="82" t="s">
        <v>77</v>
      </c>
      <c r="E7" s="81" t="s">
        <v>26</v>
      </c>
      <c r="F7" s="81" t="s">
        <v>71</v>
      </c>
      <c r="G7" s="83">
        <v>1536511</v>
      </c>
      <c r="H7" s="106">
        <v>0.08</v>
      </c>
      <c r="I7" s="83">
        <v>122921</v>
      </c>
      <c r="J7" s="84">
        <v>1659432</v>
      </c>
    </row>
    <row r="8" spans="1:11" x14ac:dyDescent="0.25">
      <c r="A8" s="109" t="s">
        <v>31</v>
      </c>
      <c r="B8" s="110">
        <v>45294</v>
      </c>
      <c r="C8" s="85" t="s">
        <v>78</v>
      </c>
      <c r="D8" s="111" t="s">
        <v>77</v>
      </c>
      <c r="E8" s="85" t="s">
        <v>30</v>
      </c>
      <c r="F8" s="85" t="s">
        <v>66</v>
      </c>
      <c r="G8" s="112">
        <v>1486270</v>
      </c>
      <c r="H8" s="113">
        <v>0.08</v>
      </c>
      <c r="I8" s="112">
        <v>118902</v>
      </c>
      <c r="J8" s="86">
        <v>1605172</v>
      </c>
    </row>
  </sheetData>
  <mergeCells count="2">
    <mergeCell ref="A2:J2"/>
    <mergeCell ref="A1:J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"/>
  <sheetViews>
    <sheetView workbookViewId="0">
      <selection activeCell="J10" sqref="J10"/>
    </sheetView>
  </sheetViews>
  <sheetFormatPr defaultRowHeight="15" x14ac:dyDescent="0.25"/>
  <cols>
    <col min="1" max="1" width="19.7109375" customWidth="1"/>
    <col min="5" max="5" width="44" customWidth="1"/>
    <col min="6" max="6" width="52.28515625" customWidth="1"/>
    <col min="7" max="7" width="14.28515625" customWidth="1"/>
    <col min="9" max="9" width="11.7109375" customWidth="1"/>
    <col min="10" max="10" width="12.7109375" customWidth="1"/>
  </cols>
  <sheetData>
    <row r="1" spans="1:11" ht="18.75" x14ac:dyDescent="0.3">
      <c r="A1" s="155" t="s">
        <v>13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</row>
    <row r="2" spans="1:11" x14ac:dyDescent="0.25">
      <c r="A2" s="156" t="s">
        <v>80</v>
      </c>
      <c r="B2" s="156"/>
      <c r="C2" s="156"/>
      <c r="D2" s="156"/>
      <c r="E2" s="156"/>
      <c r="F2" s="156"/>
      <c r="G2" s="156"/>
      <c r="H2" s="156"/>
      <c r="I2" s="156"/>
      <c r="J2" s="156"/>
      <c r="K2" s="156"/>
    </row>
    <row r="3" spans="1:11" x14ac:dyDescent="0.25">
      <c r="A3" s="95"/>
      <c r="B3" s="95"/>
      <c r="C3" s="95"/>
      <c r="D3" s="95"/>
      <c r="E3" s="95"/>
      <c r="F3" s="95"/>
      <c r="G3" s="23">
        <f>+SUBTOTAL(9,G5:G12)</f>
        <v>-57024</v>
      </c>
      <c r="H3" s="23"/>
      <c r="I3" s="23">
        <f>+SUBTOTAL(9,I5:I12)</f>
        <v>-4562</v>
      </c>
      <c r="J3" s="23">
        <f>+SUBTOTAL(9,J5:J12)</f>
        <v>-61586</v>
      </c>
      <c r="K3" s="95"/>
    </row>
    <row r="4" spans="1:11" ht="31.5" x14ac:dyDescent="0.25">
      <c r="A4" s="24" t="s">
        <v>14</v>
      </c>
      <c r="B4" s="25" t="s">
        <v>15</v>
      </c>
      <c r="C4" s="26" t="s">
        <v>16</v>
      </c>
      <c r="D4" s="27" t="s">
        <v>17</v>
      </c>
      <c r="E4" s="28" t="s">
        <v>18</v>
      </c>
      <c r="F4" s="26" t="s">
        <v>19</v>
      </c>
      <c r="G4" s="29" t="s">
        <v>20</v>
      </c>
      <c r="H4" s="26" t="s">
        <v>21</v>
      </c>
      <c r="I4" s="29" t="s">
        <v>22</v>
      </c>
      <c r="J4" s="30" t="s">
        <v>23</v>
      </c>
    </row>
    <row r="5" spans="1:11" x14ac:dyDescent="0.25">
      <c r="A5" s="31" t="s">
        <v>24</v>
      </c>
      <c r="B5" s="32"/>
      <c r="C5" s="33"/>
      <c r="D5" s="34"/>
      <c r="E5" s="35"/>
      <c r="F5" s="33"/>
      <c r="G5" s="36"/>
      <c r="H5" s="97"/>
      <c r="I5" s="36"/>
      <c r="J5" s="38"/>
    </row>
    <row r="6" spans="1:11" x14ac:dyDescent="0.25">
      <c r="A6" s="39" t="s">
        <v>24</v>
      </c>
      <c r="B6" s="40"/>
      <c r="C6" s="41"/>
      <c r="D6" s="42"/>
      <c r="E6" s="43"/>
      <c r="F6" s="41"/>
      <c r="G6" s="44"/>
      <c r="H6" s="64"/>
      <c r="I6" s="44"/>
      <c r="J6" s="46"/>
    </row>
    <row r="7" spans="1:11" x14ac:dyDescent="0.25">
      <c r="A7" s="31" t="s">
        <v>31</v>
      </c>
      <c r="B7" s="32"/>
      <c r="C7" s="33"/>
      <c r="D7" s="34"/>
      <c r="E7" s="35"/>
      <c r="F7" s="33"/>
      <c r="G7" s="36"/>
      <c r="H7" s="97"/>
      <c r="I7" s="36"/>
      <c r="J7" s="38"/>
    </row>
    <row r="8" spans="1:11" x14ac:dyDescent="0.25">
      <c r="A8" s="31" t="s">
        <v>33</v>
      </c>
      <c r="B8" s="32"/>
      <c r="C8" s="33"/>
      <c r="D8" s="34"/>
      <c r="E8" s="35"/>
      <c r="F8" s="33"/>
      <c r="G8" s="36"/>
      <c r="H8" s="97"/>
      <c r="I8" s="36"/>
      <c r="J8" s="38"/>
    </row>
    <row r="9" spans="1:11" x14ac:dyDescent="0.25">
      <c r="A9" s="47" t="s">
        <v>33</v>
      </c>
      <c r="B9" s="48"/>
      <c r="C9" s="49"/>
      <c r="D9" s="50"/>
      <c r="E9" s="51"/>
      <c r="F9" s="49"/>
      <c r="G9" s="52"/>
      <c r="H9" s="99"/>
      <c r="I9" s="52"/>
      <c r="J9" s="54"/>
    </row>
    <row r="10" spans="1:11" x14ac:dyDescent="0.25">
      <c r="A10" s="39" t="s">
        <v>34</v>
      </c>
      <c r="B10" s="55">
        <v>45349</v>
      </c>
      <c r="C10" s="56"/>
      <c r="D10" s="57"/>
      <c r="E10" s="58" t="s">
        <v>26</v>
      </c>
      <c r="F10" s="56" t="s">
        <v>81</v>
      </c>
      <c r="G10" s="59">
        <v>-57024</v>
      </c>
      <c r="H10" s="100">
        <v>0.08</v>
      </c>
      <c r="I10" s="59">
        <v>-4562</v>
      </c>
      <c r="J10" s="61">
        <v>-61586</v>
      </c>
    </row>
    <row r="11" spans="1:11" x14ac:dyDescent="0.25">
      <c r="A11" s="39" t="s">
        <v>34</v>
      </c>
      <c r="B11" s="40"/>
      <c r="C11" s="41"/>
      <c r="D11" s="42"/>
      <c r="E11" s="43"/>
      <c r="F11" s="41"/>
      <c r="G11" s="44"/>
      <c r="H11" s="45"/>
      <c r="I11" s="44"/>
      <c r="J11" s="46"/>
    </row>
    <row r="12" spans="1:11" x14ac:dyDescent="0.25">
      <c r="A12" s="47" t="s">
        <v>34</v>
      </c>
      <c r="B12" s="48"/>
      <c r="C12" s="49"/>
      <c r="D12" s="50"/>
      <c r="E12" s="51"/>
      <c r="F12" s="49"/>
      <c r="G12" s="52"/>
      <c r="H12" s="53"/>
      <c r="I12" s="52"/>
      <c r="J12" s="54"/>
    </row>
  </sheetData>
  <mergeCells count="2">
    <mergeCell ref="A1:K1"/>
    <mergeCell ref="A2:K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workbookViewId="0">
      <selection activeCell="J13" sqref="J13:J14"/>
    </sheetView>
  </sheetViews>
  <sheetFormatPr defaultRowHeight="15" x14ac:dyDescent="0.25"/>
  <cols>
    <col min="1" max="1" width="19.7109375" customWidth="1"/>
    <col min="5" max="5" width="44" customWidth="1"/>
    <col min="6" max="6" width="27.5703125" customWidth="1"/>
    <col min="7" max="7" width="14.28515625" customWidth="1"/>
    <col min="9" max="9" width="11.7109375" customWidth="1"/>
    <col min="10" max="10" width="12.7109375" customWidth="1"/>
  </cols>
  <sheetData>
    <row r="1" spans="1:11" ht="18.75" x14ac:dyDescent="0.3">
      <c r="A1" s="155" t="s">
        <v>13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</row>
    <row r="2" spans="1:11" x14ac:dyDescent="0.25">
      <c r="A2" s="156" t="s">
        <v>82</v>
      </c>
      <c r="B2" s="156"/>
      <c r="C2" s="156"/>
      <c r="D2" s="156"/>
      <c r="E2" s="156"/>
      <c r="F2" s="156"/>
      <c r="G2" s="156"/>
      <c r="H2" s="156"/>
      <c r="I2" s="156"/>
      <c r="J2" s="156"/>
      <c r="K2" s="156"/>
    </row>
    <row r="3" spans="1:11" x14ac:dyDescent="0.25">
      <c r="A3" s="95"/>
      <c r="B3" s="95"/>
      <c r="C3" s="95"/>
      <c r="D3" s="95"/>
      <c r="E3" s="95"/>
      <c r="F3" s="95"/>
      <c r="G3" s="23">
        <f>+SUBTOTAL(9,G5:G15)</f>
        <v>7783451</v>
      </c>
      <c r="H3" s="23"/>
      <c r="I3" s="23">
        <f>+SUBTOTAL(9,I5:I15)</f>
        <v>622676</v>
      </c>
      <c r="J3" s="23">
        <f>+SUBTOTAL(9,J5:J15)</f>
        <v>8406127</v>
      </c>
      <c r="K3" s="95"/>
    </row>
    <row r="4" spans="1:11" ht="31.5" x14ac:dyDescent="0.25">
      <c r="A4" s="24" t="s">
        <v>14</v>
      </c>
      <c r="B4" s="25" t="s">
        <v>15</v>
      </c>
      <c r="C4" s="26" t="s">
        <v>16</v>
      </c>
      <c r="D4" s="27" t="s">
        <v>17</v>
      </c>
      <c r="E4" s="28" t="s">
        <v>18</v>
      </c>
      <c r="F4" s="26" t="s">
        <v>19</v>
      </c>
      <c r="G4" s="29" t="s">
        <v>20</v>
      </c>
      <c r="H4" s="26" t="s">
        <v>21</v>
      </c>
      <c r="I4" s="29" t="s">
        <v>22</v>
      </c>
      <c r="J4" s="30" t="s">
        <v>23</v>
      </c>
    </row>
    <row r="5" spans="1:11" x14ac:dyDescent="0.25">
      <c r="A5" s="31" t="s">
        <v>24</v>
      </c>
      <c r="B5" s="32">
        <v>45359</v>
      </c>
      <c r="C5" s="33" t="s">
        <v>83</v>
      </c>
      <c r="D5" s="34" t="s">
        <v>77</v>
      </c>
      <c r="E5" s="35" t="s">
        <v>26</v>
      </c>
      <c r="F5" s="33" t="s">
        <v>64</v>
      </c>
      <c r="G5" s="36">
        <v>1538083</v>
      </c>
      <c r="H5" s="97">
        <v>0.08</v>
      </c>
      <c r="I5" s="36">
        <v>123047</v>
      </c>
      <c r="J5" s="38">
        <v>1661130</v>
      </c>
    </row>
    <row r="6" spans="1:11" x14ac:dyDescent="0.25">
      <c r="A6" s="39" t="s">
        <v>24</v>
      </c>
      <c r="B6" s="40">
        <v>45372</v>
      </c>
      <c r="C6" s="41" t="s">
        <v>84</v>
      </c>
      <c r="D6" s="42" t="s">
        <v>77</v>
      </c>
      <c r="E6" s="43" t="s">
        <v>26</v>
      </c>
      <c r="F6" s="41" t="s">
        <v>64</v>
      </c>
      <c r="G6" s="44">
        <v>464373</v>
      </c>
      <c r="H6" s="64">
        <v>0.08</v>
      </c>
      <c r="I6" s="44">
        <v>37150</v>
      </c>
      <c r="J6" s="46">
        <v>501523</v>
      </c>
    </row>
    <row r="7" spans="1:11" x14ac:dyDescent="0.25">
      <c r="A7" s="39" t="s">
        <v>24</v>
      </c>
      <c r="B7" s="115"/>
      <c r="C7" s="116"/>
      <c r="D7" s="117"/>
      <c r="E7" s="118"/>
      <c r="F7" s="116"/>
      <c r="G7" s="119"/>
      <c r="H7" s="120"/>
      <c r="I7" s="119"/>
      <c r="J7" s="121"/>
    </row>
    <row r="8" spans="1:11" x14ac:dyDescent="0.25">
      <c r="A8" s="133" t="s">
        <v>31</v>
      </c>
      <c r="B8" s="132">
        <v>45359</v>
      </c>
      <c r="C8" s="123" t="s">
        <v>85</v>
      </c>
      <c r="D8" s="123" t="s">
        <v>77</v>
      </c>
      <c r="E8" s="123" t="s">
        <v>30</v>
      </c>
      <c r="F8" s="123" t="s">
        <v>87</v>
      </c>
      <c r="G8" s="124">
        <v>717918</v>
      </c>
      <c r="H8" s="97">
        <v>0.08</v>
      </c>
      <c r="I8" s="124">
        <v>57433</v>
      </c>
      <c r="J8" s="124">
        <v>775351</v>
      </c>
    </row>
    <row r="9" spans="1:11" x14ac:dyDescent="0.25">
      <c r="A9" s="128" t="s">
        <v>31</v>
      </c>
      <c r="B9" s="131">
        <v>45355</v>
      </c>
      <c r="C9" s="117"/>
      <c r="D9" s="117"/>
      <c r="E9" s="117" t="s">
        <v>30</v>
      </c>
      <c r="F9" s="117" t="s">
        <v>92</v>
      </c>
      <c r="G9" s="119">
        <v>-213232</v>
      </c>
      <c r="H9" s="122">
        <v>0</v>
      </c>
      <c r="I9" s="119">
        <v>-17059</v>
      </c>
      <c r="J9" s="119">
        <v>-230291</v>
      </c>
    </row>
    <row r="10" spans="1:11" x14ac:dyDescent="0.25">
      <c r="A10" s="129" t="s">
        <v>31</v>
      </c>
      <c r="B10" s="127">
        <v>45372</v>
      </c>
      <c r="C10" s="125" t="s">
        <v>86</v>
      </c>
      <c r="D10" s="125" t="s">
        <v>77</v>
      </c>
      <c r="E10" s="125" t="s">
        <v>30</v>
      </c>
      <c r="F10" s="125" t="s">
        <v>87</v>
      </c>
      <c r="G10" s="126">
        <v>1022175</v>
      </c>
      <c r="H10" s="130">
        <v>0.08</v>
      </c>
      <c r="I10" s="126">
        <v>81774</v>
      </c>
      <c r="J10" s="126">
        <v>1103949</v>
      </c>
    </row>
    <row r="11" spans="1:11" x14ac:dyDescent="0.25">
      <c r="A11" s="39" t="s">
        <v>33</v>
      </c>
      <c r="B11" s="55">
        <v>45359</v>
      </c>
      <c r="C11" s="56" t="s">
        <v>88</v>
      </c>
      <c r="D11" s="57" t="s">
        <v>77</v>
      </c>
      <c r="E11" s="58" t="s">
        <v>26</v>
      </c>
      <c r="F11" s="56" t="s">
        <v>69</v>
      </c>
      <c r="G11" s="59">
        <v>1250998</v>
      </c>
      <c r="H11" s="100">
        <v>0.08</v>
      </c>
      <c r="I11" s="59">
        <v>100080</v>
      </c>
      <c r="J11" s="61">
        <v>1351078</v>
      </c>
    </row>
    <row r="12" spans="1:11" x14ac:dyDescent="0.25">
      <c r="A12" s="47" t="s">
        <v>33</v>
      </c>
      <c r="B12" s="48">
        <v>45372</v>
      </c>
      <c r="C12" s="49" t="s">
        <v>89</v>
      </c>
      <c r="D12" s="50" t="s">
        <v>77</v>
      </c>
      <c r="E12" s="51" t="s">
        <v>26</v>
      </c>
      <c r="F12" s="49" t="s">
        <v>69</v>
      </c>
      <c r="G12" s="52">
        <v>862443</v>
      </c>
      <c r="H12" s="99">
        <v>0.08</v>
      </c>
      <c r="I12" s="52">
        <v>68995</v>
      </c>
      <c r="J12" s="54">
        <v>931438</v>
      </c>
    </row>
    <row r="13" spans="1:11" x14ac:dyDescent="0.25">
      <c r="A13" s="39" t="s">
        <v>34</v>
      </c>
      <c r="B13" s="55">
        <v>45359</v>
      </c>
      <c r="C13" s="56" t="s">
        <v>90</v>
      </c>
      <c r="D13" s="57" t="s">
        <v>77</v>
      </c>
      <c r="E13" s="58" t="s">
        <v>26</v>
      </c>
      <c r="F13" s="56" t="s">
        <v>71</v>
      </c>
      <c r="G13" s="59">
        <v>1395523</v>
      </c>
      <c r="H13" s="100">
        <v>0.08</v>
      </c>
      <c r="I13" s="59">
        <v>111642</v>
      </c>
      <c r="J13" s="61">
        <v>1507165</v>
      </c>
    </row>
    <row r="14" spans="1:11" x14ac:dyDescent="0.25">
      <c r="A14" s="39" t="s">
        <v>34</v>
      </c>
      <c r="B14" s="40">
        <v>45372</v>
      </c>
      <c r="C14" s="41" t="s">
        <v>91</v>
      </c>
      <c r="D14" s="42" t="s">
        <v>77</v>
      </c>
      <c r="E14" s="43" t="s">
        <v>26</v>
      </c>
      <c r="F14" s="41" t="s">
        <v>71</v>
      </c>
      <c r="G14" s="44">
        <v>745170</v>
      </c>
      <c r="H14" s="98">
        <v>0.08</v>
      </c>
      <c r="I14" s="44">
        <v>59614</v>
      </c>
      <c r="J14" s="46">
        <v>804784</v>
      </c>
    </row>
    <row r="15" spans="1:11" x14ac:dyDescent="0.25">
      <c r="A15" s="47" t="s">
        <v>34</v>
      </c>
      <c r="B15" s="48"/>
      <c r="C15" s="49"/>
      <c r="D15" s="50"/>
      <c r="E15" s="51"/>
      <c r="F15" s="49"/>
      <c r="G15" s="52"/>
      <c r="H15" s="99"/>
      <c r="I15" s="52"/>
      <c r="J15" s="54"/>
    </row>
  </sheetData>
  <mergeCells count="2">
    <mergeCell ref="A1:K1"/>
    <mergeCell ref="A2:K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Công nợ </vt:lpstr>
      <vt:lpstr>T11.23</vt:lpstr>
      <vt:lpstr>T12.23</vt:lpstr>
      <vt:lpstr>T1.24</vt:lpstr>
      <vt:lpstr>T2.24</vt:lpstr>
      <vt:lpstr>T3.24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dcterms:created xsi:type="dcterms:W3CDTF">2023-08-10T08:20:05Z</dcterms:created>
  <dcterms:modified xsi:type="dcterms:W3CDTF">2024-05-04T03:45:59Z</dcterms:modified>
</cp:coreProperties>
</file>