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EASY+GTGL\"/>
    </mc:Choice>
  </mc:AlternateContent>
  <bookViews>
    <workbookView xWindow="1005" yWindow="1005" windowWidth="15000" windowHeight="10005"/>
  </bookViews>
  <sheets>
    <sheet name="Tổng hợp" sheetId="2" r:id="rId1"/>
    <sheet name="Chi tiết T11" sheetId="4" r:id="rId2"/>
    <sheet name="Ban_hang" sheetId="1" r:id="rId3"/>
  </sheets>
  <definedNames>
    <definedName name="_xlnm._FilterDatabase" localSheetId="2" hidden="1">Ban_hang!$A$2:$Q$14</definedName>
  </definedNames>
  <calcPr calcId="162913"/>
</workbook>
</file>

<file path=xl/calcChain.xml><?xml version="1.0" encoding="utf-8"?>
<calcChain xmlns="http://schemas.openxmlformats.org/spreadsheetml/2006/main">
  <c r="C10" i="2" l="1"/>
  <c r="D10" i="2"/>
  <c r="E10" i="2"/>
  <c r="F10" i="2"/>
  <c r="B10" i="2"/>
  <c r="J3" i="4" l="1"/>
  <c r="I3" i="4"/>
  <c r="G3" i="4"/>
  <c r="F12" i="2" l="1"/>
  <c r="E12" i="2"/>
  <c r="D12" i="2"/>
  <c r="G10" i="2"/>
  <c r="G9" i="2"/>
  <c r="G8" i="2"/>
  <c r="C12" i="2" l="1"/>
  <c r="G7" i="2"/>
  <c r="B12" i="2"/>
  <c r="G11" i="2"/>
  <c r="G12" i="2" l="1"/>
  <c r="J14" i="1"/>
  <c r="I14" i="1"/>
  <c r="G14" i="1"/>
</calcChain>
</file>

<file path=xl/sharedStrings.xml><?xml version="1.0" encoding="utf-8"?>
<sst xmlns="http://schemas.openxmlformats.org/spreadsheetml/2006/main" count="137" uniqueCount="57">
  <si>
    <t>Số hóa đơn</t>
  </si>
  <si>
    <t>Ngày chứng từ</t>
  </si>
  <si>
    <t>Khách hàng</t>
  </si>
  <si>
    <t>EASYMART The Terra An Hưng, Hà Đông, HN</t>
  </si>
  <si>
    <t>CÔNG TY CỔ PHẦN THƯƠNG MẠI VÀ DỊCH VỤ EASYMART</t>
  </si>
  <si>
    <t>Tổng tiền hàng</t>
  </si>
  <si>
    <t>Tiền thuế GTGT</t>
  </si>
  <si>
    <t>Ngày hạch toán</t>
  </si>
  <si>
    <t>CÔNG TY TNHH GTGL VIỆT NAM</t>
  </si>
  <si>
    <t>Diễn giải</t>
  </si>
  <si>
    <t>Tổng tiền thanh toán</t>
  </si>
  <si>
    <t>EASYMART 136 Hồ Tùng Mậu, Bắc Từ Liêm, HN</t>
  </si>
  <si>
    <t>Easymart Mipec Rubik 360</t>
  </si>
  <si>
    <t>1C24TNN</t>
  </si>
  <si>
    <t>Ký hiệu HĐ</t>
  </si>
  <si>
    <t>DANH SÁCH BÁN HÀNG</t>
  </si>
  <si>
    <t>thuế suất</t>
  </si>
  <si>
    <t>EASY+GTGL</t>
  </si>
  <si>
    <t>Tổng cộng</t>
  </si>
  <si>
    <t>THE TERRA AN HƯNG</t>
  </si>
  <si>
    <t xml:space="preserve"> DIAMOND GOLDMARK</t>
  </si>
  <si>
    <t>MIPEC RUBIK</t>
  </si>
  <si>
    <t>17 TAM TRINH</t>
  </si>
  <si>
    <t xml:space="preserve"> 48 NGUYỄN TUÂN</t>
  </si>
  <si>
    <t>Số dư đầu kỳ</t>
  </si>
  <si>
    <t>CÔNG NỢ</t>
  </si>
  <si>
    <t>TRẢ HÀNG</t>
  </si>
  <si>
    <t>CHIẾT KHẤU</t>
  </si>
  <si>
    <t>THANH TOÁN</t>
  </si>
  <si>
    <t>CÒN NỢ</t>
  </si>
  <si>
    <t>BẢNG KÊ HÓA ĐƠN, CHỨNG TỪ HÀNG HÓA, DỊCH VỤ BÁN RA (MẪU QUẢN TRỊ)</t>
  </si>
  <si>
    <t xml:space="preserve">Chi nhánh </t>
  </si>
  <si>
    <t>Ngày hóa đơn</t>
  </si>
  <si>
    <t>Tên người mua</t>
  </si>
  <si>
    <t>Doanh số bán chưa có thuế GTGT</t>
  </si>
  <si>
    <t>Thuế suất</t>
  </si>
  <si>
    <t>Thuế GTGT</t>
  </si>
  <si>
    <t xml:space="preserve">Tổng cộng </t>
  </si>
  <si>
    <t>136 Hồ Tùng Mậu</t>
  </si>
  <si>
    <t xml:space="preserve">47 Nguyễn Tuân </t>
  </si>
  <si>
    <t>Mipec Rubik</t>
  </si>
  <si>
    <t xml:space="preserve">The Terra An Hưng </t>
  </si>
  <si>
    <t>Tháng 11/2024</t>
  </si>
  <si>
    <t>00061991</t>
  </si>
  <si>
    <t>00061992</t>
  </si>
  <si>
    <t>00063842</t>
  </si>
  <si>
    <t>00063843</t>
  </si>
  <si>
    <t>00063844</t>
  </si>
  <si>
    <t>00065522</t>
  </si>
  <si>
    <t>00065523</t>
  </si>
  <si>
    <t>00065524</t>
  </si>
  <si>
    <t>00063841</t>
  </si>
  <si>
    <t>CÔNG TY TNHH GTGL VIỆT NAM / Easymart 47 Nguyễn Tuân</t>
  </si>
  <si>
    <t>00065521</t>
  </si>
  <si>
    <t>Số dòng = 11</t>
  </si>
  <si>
    <t>EASYMART 136 Hồ Tùng Mậu, Bắc Từ Liêm, HN - easymartE04</t>
  </si>
  <si>
    <t>Tháng 11 năm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</si>
</sst>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  <charset val="163"/>
    </font>
    <font>
      <b/>
      <sz val="11"/>
      <color theme="1"/>
      <name val="Times New Roman"/>
      <family val="1"/>
      <charset val="163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E3E3E3"/>
      </bottom>
      <diagonal/>
    </border>
    <border>
      <left/>
      <right/>
      <top style="thin">
        <color indexed="64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E3E3E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E3E3E3"/>
      </top>
      <bottom style="thin">
        <color rgb="FFE3E3E3"/>
      </bottom>
      <diagonal/>
    </border>
    <border>
      <left/>
      <right/>
      <top style="thin">
        <color rgb="FFE3E3E3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E3E3E3"/>
      </top>
      <bottom style="thin">
        <color rgb="FFE3E3E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E3E3E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E3E3E3"/>
      </bottom>
      <diagonal/>
    </border>
    <border>
      <left/>
      <right/>
      <top/>
      <bottom style="thin">
        <color rgb="FFE3E3E3"/>
      </bottom>
      <diagonal/>
    </border>
    <border>
      <left/>
      <right style="thin">
        <color indexed="64"/>
      </right>
      <top/>
      <bottom style="thin">
        <color rgb="FFE3E3E3"/>
      </bottom>
      <diagonal/>
    </border>
    <border>
      <left/>
      <right/>
      <top style="thin">
        <color rgb="FFE3E3E3"/>
      </top>
      <bottom style="thin">
        <color indexed="64"/>
      </bottom>
      <diagonal/>
    </border>
    <border>
      <left/>
      <right style="thin">
        <color indexed="64"/>
      </right>
      <top style="thin">
        <color rgb="FFE3E3E3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99">
    <xf numFmtId="0" fontId="0" fillId="0" borderId="0" xfId="0"/>
    <xf numFmtId="14" fontId="2" fillId="2" borderId="1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14" fontId="4" fillId="3" borderId="2" xfId="0" applyNumberFormat="1" applyFont="1" applyFill="1" applyBorder="1" applyAlignment="1">
      <alignment horizontal="left" vertical="center"/>
    </xf>
    <xf numFmtId="38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38" fontId="4" fillId="3" borderId="2" xfId="0" applyNumberFormat="1" applyFont="1" applyFill="1" applyBorder="1" applyAlignment="1">
      <alignment horizontal="right" vertical="center"/>
    </xf>
    <xf numFmtId="14" fontId="0" fillId="0" borderId="0" xfId="0" applyNumberFormat="1"/>
    <xf numFmtId="38" fontId="3" fillId="0" borderId="2" xfId="0" applyNumberFormat="1" applyFont="1" applyBorder="1" applyAlignment="1">
      <alignment horizontal="right" vertical="center"/>
    </xf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38" fontId="4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9" fontId="2" fillId="2" borderId="1" xfId="2" applyFont="1" applyFill="1" applyBorder="1" applyAlignment="1">
      <alignment horizontal="center" vertical="center" wrapText="1"/>
    </xf>
    <xf numFmtId="9" fontId="4" fillId="3" borderId="2" xfId="2" applyFont="1" applyFill="1" applyBorder="1" applyAlignment="1">
      <alignment horizontal="right" vertical="center"/>
    </xf>
    <xf numFmtId="9" fontId="0" fillId="0" borderId="0" xfId="2" applyFont="1"/>
    <xf numFmtId="14" fontId="2" fillId="0" borderId="2" xfId="0" applyNumberFormat="1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wrapText="1"/>
    </xf>
    <xf numFmtId="0" fontId="10" fillId="0" borderId="3" xfId="0" applyFont="1" applyBorder="1" applyAlignment="1">
      <alignment horizontal="center" vertical="center" wrapText="1"/>
    </xf>
    <xf numFmtId="164" fontId="11" fillId="0" borderId="3" xfId="1" applyNumberFormat="1" applyFont="1" applyBorder="1" applyAlignment="1">
      <alignment horizontal="center" vertical="center" wrapText="1"/>
    </xf>
    <xf numFmtId="0" fontId="10" fillId="4" borderId="3" xfId="0" applyFont="1" applyFill="1" applyBorder="1" applyAlignment="1">
      <alignment wrapText="1"/>
    </xf>
    <xf numFmtId="164" fontId="10" fillId="4" borderId="3" xfId="0" applyNumberFormat="1" applyFont="1" applyFill="1" applyBorder="1" applyAlignment="1">
      <alignment horizontal="center" wrapText="1"/>
    </xf>
    <xf numFmtId="164" fontId="7" fillId="0" borderId="3" xfId="1" applyNumberFormat="1" applyFont="1" applyBorder="1" applyAlignment="1">
      <alignment wrapText="1"/>
    </xf>
    <xf numFmtId="164" fontId="8" fillId="0" borderId="3" xfId="1" applyNumberFormat="1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7" fillId="0" borderId="0" xfId="0" applyFont="1" applyFill="1" applyBorder="1" applyAlignment="1">
      <alignment horizontal="right" wrapText="1"/>
    </xf>
    <xf numFmtId="0" fontId="7" fillId="0" borderId="0" xfId="0" applyFont="1" applyAlignment="1">
      <alignment horizontal="center"/>
    </xf>
    <xf numFmtId="165" fontId="7" fillId="0" borderId="0" xfId="1" applyNumberFormat="1" applyFont="1" applyAlignment="1">
      <alignment horizontal="center"/>
    </xf>
    <xf numFmtId="14" fontId="2" fillId="2" borderId="4" xfId="0" applyNumberFormat="1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38" fontId="2" fillId="2" borderId="3" xfId="0" applyNumberFormat="1" applyFont="1" applyFill="1" applyBorder="1" applyAlignment="1">
      <alignment horizontal="center" vertical="center" wrapText="1"/>
    </xf>
    <xf numFmtId="38" fontId="2" fillId="2" borderId="6" xfId="0" applyNumberFormat="1" applyFont="1" applyFill="1" applyBorder="1" applyAlignment="1">
      <alignment horizontal="center" vertical="center" wrapText="1"/>
    </xf>
    <xf numFmtId="0" fontId="0" fillId="0" borderId="11" xfId="0" applyBorder="1"/>
    <xf numFmtId="14" fontId="4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38" fontId="4" fillId="0" borderId="15" xfId="0" applyNumberFormat="1" applyFont="1" applyBorder="1" applyAlignment="1">
      <alignment horizontal="right" vertical="center"/>
    </xf>
    <xf numFmtId="9" fontId="4" fillId="0" borderId="13" xfId="2" applyFont="1" applyBorder="1" applyAlignment="1">
      <alignment horizontal="right" vertical="center"/>
    </xf>
    <xf numFmtId="38" fontId="4" fillId="0" borderId="12" xfId="0" applyNumberFormat="1" applyFont="1" applyBorder="1" applyAlignment="1">
      <alignment horizontal="right" vertical="center"/>
    </xf>
    <xf numFmtId="0" fontId="0" fillId="0" borderId="16" xfId="0" applyBorder="1"/>
    <xf numFmtId="14" fontId="4" fillId="0" borderId="17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38" fontId="4" fillId="0" borderId="20" xfId="0" applyNumberFormat="1" applyFont="1" applyBorder="1" applyAlignment="1">
      <alignment horizontal="right" vertical="center"/>
    </xf>
    <xf numFmtId="9" fontId="4" fillId="0" borderId="18" xfId="0" applyNumberFormat="1" applyFont="1" applyBorder="1" applyAlignment="1">
      <alignment horizontal="right" vertical="center"/>
    </xf>
    <xf numFmtId="38" fontId="4" fillId="0" borderId="17" xfId="0" applyNumberFormat="1" applyFont="1" applyBorder="1" applyAlignment="1">
      <alignment horizontal="right" vertical="center"/>
    </xf>
    <xf numFmtId="14" fontId="4" fillId="0" borderId="19" xfId="0" applyNumberFormat="1" applyFont="1" applyBorder="1" applyAlignment="1">
      <alignment horizontal="center" vertical="center"/>
    </xf>
    <xf numFmtId="38" fontId="4" fillId="0" borderId="21" xfId="0" applyNumberFormat="1" applyFont="1" applyBorder="1" applyAlignment="1">
      <alignment horizontal="right" vertical="center"/>
    </xf>
    <xf numFmtId="38" fontId="4" fillId="0" borderId="19" xfId="0" applyNumberFormat="1" applyFont="1" applyBorder="1" applyAlignment="1">
      <alignment horizontal="right" vertical="center"/>
    </xf>
    <xf numFmtId="9" fontId="4" fillId="0" borderId="0" xfId="0" applyNumberFormat="1" applyFont="1" applyBorder="1" applyAlignment="1">
      <alignment horizontal="right" vertical="center"/>
    </xf>
    <xf numFmtId="0" fontId="0" fillId="0" borderId="22" xfId="0" applyBorder="1"/>
    <xf numFmtId="14" fontId="4" fillId="0" borderId="22" xfId="0" applyNumberFormat="1" applyFont="1" applyBorder="1" applyAlignment="1">
      <alignment horizontal="center" vertical="center"/>
    </xf>
    <xf numFmtId="38" fontId="4" fillId="0" borderId="14" xfId="0" applyNumberFormat="1" applyFont="1" applyBorder="1" applyAlignment="1">
      <alignment horizontal="right" vertical="center"/>
    </xf>
    <xf numFmtId="0" fontId="0" fillId="0" borderId="21" xfId="0" applyBorder="1"/>
    <xf numFmtId="14" fontId="4" fillId="0" borderId="21" xfId="0" applyNumberFormat="1" applyFont="1" applyBorder="1" applyAlignment="1">
      <alignment horizontal="center" vertical="center"/>
    </xf>
    <xf numFmtId="9" fontId="4" fillId="0" borderId="0" xfId="2" applyFont="1" applyBorder="1" applyAlignment="1">
      <alignment horizontal="right" vertical="center"/>
    </xf>
    <xf numFmtId="0" fontId="0" fillId="0" borderId="9" xfId="0" applyBorder="1"/>
    <xf numFmtId="14" fontId="4" fillId="0" borderId="9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38" fontId="4" fillId="0" borderId="7" xfId="0" applyNumberFormat="1" applyFont="1" applyBorder="1" applyAlignment="1">
      <alignment horizontal="right" vertical="center"/>
    </xf>
    <xf numFmtId="9" fontId="4" fillId="0" borderId="23" xfId="0" applyNumberFormat="1" applyFont="1" applyBorder="1" applyAlignment="1">
      <alignment horizontal="right" vertical="center"/>
    </xf>
    <xf numFmtId="14" fontId="4" fillId="0" borderId="24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38" fontId="4" fillId="0" borderId="24" xfId="0" applyNumberFormat="1" applyFont="1" applyBorder="1" applyAlignment="1">
      <alignment horizontal="right" vertical="center"/>
    </xf>
    <xf numFmtId="9" fontId="4" fillId="0" borderId="25" xfId="2" applyFont="1" applyBorder="1" applyAlignment="1">
      <alignment horizontal="right" vertical="center"/>
    </xf>
    <xf numFmtId="38" fontId="4" fillId="0" borderId="26" xfId="0" applyNumberFormat="1" applyFont="1" applyBorder="1" applyAlignment="1">
      <alignment horizontal="right" vertical="center"/>
    </xf>
    <xf numFmtId="0" fontId="4" fillId="0" borderId="21" xfId="0" applyFont="1" applyBorder="1" applyAlignment="1">
      <alignment horizontal="left" vertical="center"/>
    </xf>
    <xf numFmtId="0" fontId="0" fillId="0" borderId="8" xfId="0" applyBorder="1"/>
    <xf numFmtId="14" fontId="4" fillId="0" borderId="23" xfId="0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38" fontId="4" fillId="0" borderId="23" xfId="0" applyNumberFormat="1" applyFont="1" applyBorder="1" applyAlignment="1">
      <alignment horizontal="right" vertical="center"/>
    </xf>
    <xf numFmtId="9" fontId="4" fillId="0" borderId="27" xfId="2" applyFont="1" applyBorder="1" applyAlignment="1">
      <alignment horizontal="right" vertical="center"/>
    </xf>
    <xf numFmtId="38" fontId="4" fillId="0" borderId="28" xfId="0" applyNumberFormat="1" applyFont="1" applyBorder="1" applyAlignment="1">
      <alignment horizontal="right" vertical="center"/>
    </xf>
    <xf numFmtId="0" fontId="4" fillId="0" borderId="20" xfId="0" applyFont="1" applyBorder="1" applyAlignment="1">
      <alignment horizontal="left" vertical="center"/>
    </xf>
    <xf numFmtId="9" fontId="4" fillId="0" borderId="18" xfId="2" applyFont="1" applyBorder="1" applyAlignment="1">
      <alignment horizontal="right" vertical="center"/>
    </xf>
    <xf numFmtId="0" fontId="7" fillId="5" borderId="4" xfId="0" applyFont="1" applyFill="1" applyBorder="1" applyAlignment="1">
      <alignment horizontal="center" wrapText="1"/>
    </xf>
    <xf numFmtId="0" fontId="7" fillId="5" borderId="5" xfId="0" applyFont="1" applyFill="1" applyBorder="1" applyAlignment="1">
      <alignment horizontal="center" wrapText="1"/>
    </xf>
    <xf numFmtId="0" fontId="7" fillId="5" borderId="6" xfId="0" applyFont="1" applyFill="1" applyBorder="1" applyAlignment="1">
      <alignment horizontal="center" wrapText="1"/>
    </xf>
    <xf numFmtId="0" fontId="9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9" fontId="2" fillId="0" borderId="2" xfId="2" applyFont="1" applyBorder="1" applyAlignment="1">
      <alignment horizontal="righ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2"/>
  <sheetViews>
    <sheetView tabSelected="1" workbookViewId="0">
      <selection activeCell="G15" sqref="G15"/>
    </sheetView>
  </sheetViews>
  <sheetFormatPr defaultRowHeight="15" x14ac:dyDescent="0.25"/>
  <cols>
    <col min="1" max="1" width="19" customWidth="1"/>
    <col min="2" max="2" width="17.85546875" customWidth="1"/>
    <col min="3" max="3" width="19.85546875" customWidth="1"/>
    <col min="4" max="4" width="18" customWidth="1"/>
    <col min="5" max="5" width="15.85546875" customWidth="1"/>
    <col min="6" max="7" width="19.85546875" customWidth="1"/>
  </cols>
  <sheetData>
    <row r="2" spans="1:7" x14ac:dyDescent="0.25">
      <c r="A2" s="21" t="s">
        <v>17</v>
      </c>
    </row>
    <row r="4" spans="1:7" x14ac:dyDescent="0.25">
      <c r="A4" s="31"/>
    </row>
    <row r="5" spans="1:7" x14ac:dyDescent="0.25">
      <c r="A5" s="30"/>
      <c r="B5" s="91" t="s">
        <v>42</v>
      </c>
      <c r="C5" s="92"/>
      <c r="D5" s="92"/>
      <c r="E5" s="92"/>
      <c r="F5" s="93"/>
      <c r="G5" s="94" t="s">
        <v>18</v>
      </c>
    </row>
    <row r="6" spans="1:7" ht="28.5" x14ac:dyDescent="0.25">
      <c r="A6" s="23"/>
      <c r="B6" s="24" t="s">
        <v>19</v>
      </c>
      <c r="C6" s="24" t="s">
        <v>20</v>
      </c>
      <c r="D6" s="24" t="s">
        <v>21</v>
      </c>
      <c r="E6" s="24" t="s">
        <v>22</v>
      </c>
      <c r="F6" s="24" t="s">
        <v>23</v>
      </c>
      <c r="G6" s="94"/>
    </row>
    <row r="7" spans="1:7" x14ac:dyDescent="0.25">
      <c r="A7" s="25" t="s">
        <v>24</v>
      </c>
      <c r="B7" s="26">
        <v>6018362</v>
      </c>
      <c r="C7" s="26">
        <v>7895583</v>
      </c>
      <c r="D7" s="26">
        <v>8293593</v>
      </c>
      <c r="E7" s="26">
        <v>0</v>
      </c>
      <c r="F7" s="26">
        <v>7564477</v>
      </c>
      <c r="G7" s="27">
        <f>SUM(B7:F7)</f>
        <v>29772015</v>
      </c>
    </row>
    <row r="8" spans="1:7" x14ac:dyDescent="0.25">
      <c r="A8" s="22" t="s">
        <v>25</v>
      </c>
      <c r="B8" s="28">
        <v>1189167</v>
      </c>
      <c r="C8" s="28">
        <v>6625544</v>
      </c>
      <c r="D8" s="28">
        <v>1405950</v>
      </c>
      <c r="E8" s="28"/>
      <c r="F8" s="28">
        <v>3708029</v>
      </c>
      <c r="G8" s="27">
        <f t="shared" ref="G8:G11" si="0">SUM(B8:F8)</f>
        <v>12928690</v>
      </c>
    </row>
    <row r="9" spans="1:7" x14ac:dyDescent="0.25">
      <c r="A9" s="22" t="s">
        <v>26</v>
      </c>
      <c r="B9" s="28"/>
      <c r="C9" s="28">
        <v>411988</v>
      </c>
      <c r="D9" s="28"/>
      <c r="E9" s="28"/>
      <c r="F9" s="28"/>
      <c r="G9" s="27">
        <f t="shared" si="0"/>
        <v>411988</v>
      </c>
    </row>
    <row r="10" spans="1:7" x14ac:dyDescent="0.25">
      <c r="A10" s="22" t="s">
        <v>27</v>
      </c>
      <c r="B10" s="28">
        <f>(B8-B9)*2%</f>
        <v>23783.34</v>
      </c>
      <c r="C10" s="28">
        <f t="shared" ref="C10:F10" si="1">(C8-C9)*2%</f>
        <v>124271.12</v>
      </c>
      <c r="D10" s="28">
        <f t="shared" si="1"/>
        <v>28119</v>
      </c>
      <c r="E10" s="28">
        <f t="shared" si="1"/>
        <v>0</v>
      </c>
      <c r="F10" s="28">
        <f t="shared" si="1"/>
        <v>74160.58</v>
      </c>
      <c r="G10" s="27">
        <f t="shared" si="0"/>
        <v>250334.03999999998</v>
      </c>
    </row>
    <row r="11" spans="1:7" x14ac:dyDescent="0.25">
      <c r="A11" s="22" t="s">
        <v>28</v>
      </c>
      <c r="B11" s="26">
        <v>6018362</v>
      </c>
      <c r="C11" s="26">
        <v>7895583</v>
      </c>
      <c r="D11" s="26">
        <v>8293593</v>
      </c>
      <c r="E11" s="26">
        <v>0</v>
      </c>
      <c r="F11" s="26">
        <v>7564477</v>
      </c>
      <c r="G11" s="27">
        <f t="shared" si="0"/>
        <v>29772015</v>
      </c>
    </row>
    <row r="12" spans="1:7" x14ac:dyDescent="0.25">
      <c r="A12" s="29" t="s">
        <v>29</v>
      </c>
      <c r="B12" s="27">
        <f>+B7+B8-B9-B10-B11</f>
        <v>1165383.6600000001</v>
      </c>
      <c r="C12" s="27">
        <f t="shared" ref="C12:G12" si="2">+C7+C8-C9-C10-C11</f>
        <v>6089284.8800000008</v>
      </c>
      <c r="D12" s="27">
        <f t="shared" si="2"/>
        <v>1377831</v>
      </c>
      <c r="E12" s="27">
        <f t="shared" si="2"/>
        <v>0</v>
      </c>
      <c r="F12" s="27">
        <f t="shared" si="2"/>
        <v>3633868.42</v>
      </c>
      <c r="G12" s="27">
        <f t="shared" si="2"/>
        <v>12266367.960000001</v>
      </c>
    </row>
  </sheetData>
  <mergeCells count="2">
    <mergeCell ref="B5:F5"/>
    <mergeCell ref="G5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J17" sqref="J17:J18"/>
    </sheetView>
  </sheetViews>
  <sheetFormatPr defaultRowHeight="15" x14ac:dyDescent="0.25"/>
  <cols>
    <col min="1" max="1" width="18" bestFit="1" customWidth="1"/>
    <col min="2" max="2" width="9.28515625" bestFit="1" customWidth="1"/>
    <col min="3" max="3" width="9" bestFit="1" customWidth="1"/>
    <col min="4" max="4" width="8.7109375" bestFit="1" customWidth="1"/>
    <col min="5" max="5" width="44.5703125" bestFit="1" customWidth="1"/>
    <col min="6" max="6" width="52.28515625" bestFit="1" customWidth="1"/>
    <col min="7" max="7" width="14.42578125" customWidth="1"/>
    <col min="8" max="8" width="7.85546875" bestFit="1" customWidth="1"/>
    <col min="9" max="9" width="13.140625" customWidth="1"/>
    <col min="10" max="10" width="14.85546875" customWidth="1"/>
  </cols>
  <sheetData>
    <row r="1" spans="1:11" ht="18.75" x14ac:dyDescent="0.3">
      <c r="A1" s="95" t="s">
        <v>30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x14ac:dyDescent="0.25">
      <c r="A2" s="96" t="s">
        <v>56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x14ac:dyDescent="0.25">
      <c r="A3" s="32"/>
      <c r="B3" s="32"/>
      <c r="C3" s="32"/>
      <c r="D3" s="32"/>
      <c r="E3" s="32"/>
      <c r="F3" s="32"/>
      <c r="G3" s="33">
        <f>+SUBTOTAL(9,G5:G19)</f>
        <v>11589538</v>
      </c>
      <c r="H3" s="33"/>
      <c r="I3" s="33">
        <f>+SUBTOTAL(9,I5:I19)</f>
        <v>927164</v>
      </c>
      <c r="J3" s="33">
        <f>+SUBTOTAL(9,J5:J19)</f>
        <v>12516702</v>
      </c>
      <c r="K3" s="32"/>
    </row>
    <row r="4" spans="1:11" ht="31.5" x14ac:dyDescent="0.25">
      <c r="A4" s="34" t="s">
        <v>31</v>
      </c>
      <c r="B4" s="35" t="s">
        <v>32</v>
      </c>
      <c r="C4" s="36" t="s">
        <v>0</v>
      </c>
      <c r="D4" s="37" t="s">
        <v>14</v>
      </c>
      <c r="E4" s="38" t="s">
        <v>33</v>
      </c>
      <c r="F4" s="39" t="s">
        <v>9</v>
      </c>
      <c r="G4" s="40" t="s">
        <v>34</v>
      </c>
      <c r="H4" s="36" t="s">
        <v>35</v>
      </c>
      <c r="I4" s="40" t="s">
        <v>36</v>
      </c>
      <c r="J4" s="41" t="s">
        <v>37</v>
      </c>
    </row>
    <row r="5" spans="1:11" x14ac:dyDescent="0.25">
      <c r="A5" s="42" t="s">
        <v>38</v>
      </c>
      <c r="B5" s="43">
        <v>45597</v>
      </c>
      <c r="C5" s="44" t="s">
        <v>43</v>
      </c>
      <c r="D5" s="45" t="s">
        <v>13</v>
      </c>
      <c r="E5" s="44" t="s">
        <v>4</v>
      </c>
      <c r="F5" s="46" t="s">
        <v>11</v>
      </c>
      <c r="G5" s="47">
        <v>2300000</v>
      </c>
      <c r="H5" s="48">
        <v>0.08</v>
      </c>
      <c r="I5" s="49">
        <v>184000</v>
      </c>
      <c r="J5" s="47">
        <v>2484000</v>
      </c>
    </row>
    <row r="6" spans="1:11" x14ac:dyDescent="0.25">
      <c r="A6" s="50" t="s">
        <v>38</v>
      </c>
      <c r="B6" s="51">
        <v>45609</v>
      </c>
      <c r="C6" s="52" t="s">
        <v>46</v>
      </c>
      <c r="D6" s="53" t="s">
        <v>13</v>
      </c>
      <c r="E6" s="52" t="s">
        <v>4</v>
      </c>
      <c r="F6" s="54" t="s">
        <v>11</v>
      </c>
      <c r="G6" s="55">
        <v>994755</v>
      </c>
      <c r="H6" s="56">
        <v>0.08</v>
      </c>
      <c r="I6" s="57">
        <v>79580</v>
      </c>
      <c r="J6" s="55">
        <v>1074335</v>
      </c>
    </row>
    <row r="7" spans="1:11" x14ac:dyDescent="0.25">
      <c r="A7" s="50" t="s">
        <v>38</v>
      </c>
      <c r="B7" s="58">
        <v>45616</v>
      </c>
      <c r="C7" s="20" t="s">
        <v>49</v>
      </c>
      <c r="D7" s="54" t="s">
        <v>13</v>
      </c>
      <c r="E7" s="52" t="s">
        <v>4</v>
      </c>
      <c r="F7" s="54" t="s">
        <v>11</v>
      </c>
      <c r="G7" s="59">
        <v>2840008</v>
      </c>
      <c r="H7" s="56">
        <v>0.08</v>
      </c>
      <c r="I7" s="60">
        <v>227201</v>
      </c>
      <c r="J7" s="59">
        <v>3067209</v>
      </c>
    </row>
    <row r="8" spans="1:11" x14ac:dyDescent="0.25">
      <c r="A8" s="50" t="s">
        <v>38</v>
      </c>
      <c r="B8" s="58">
        <v>45610</v>
      </c>
      <c r="C8" s="20"/>
      <c r="D8" s="54"/>
      <c r="E8" s="20" t="s">
        <v>4</v>
      </c>
      <c r="F8" s="54" t="s">
        <v>55</v>
      </c>
      <c r="G8" s="59">
        <v>-381470</v>
      </c>
      <c r="H8" s="61">
        <v>0.08</v>
      </c>
      <c r="I8" s="60">
        <v>-30518</v>
      </c>
      <c r="J8" s="59">
        <v>-411988</v>
      </c>
    </row>
    <row r="9" spans="1:11" x14ac:dyDescent="0.25">
      <c r="A9" s="62" t="s">
        <v>39</v>
      </c>
      <c r="B9" s="63">
        <v>45609</v>
      </c>
      <c r="C9" s="46" t="s">
        <v>51</v>
      </c>
      <c r="D9" s="46" t="s">
        <v>13</v>
      </c>
      <c r="E9" s="46" t="s">
        <v>8</v>
      </c>
      <c r="F9" s="46" t="s">
        <v>52</v>
      </c>
      <c r="G9" s="64">
        <v>1906290</v>
      </c>
      <c r="H9" s="48">
        <v>0.08</v>
      </c>
      <c r="I9" s="64">
        <v>152503</v>
      </c>
      <c r="J9" s="64">
        <v>2058793</v>
      </c>
    </row>
    <row r="10" spans="1:11" x14ac:dyDescent="0.25">
      <c r="A10" s="65" t="s">
        <v>39</v>
      </c>
      <c r="B10" s="66">
        <v>45616</v>
      </c>
      <c r="C10" s="54" t="s">
        <v>53</v>
      </c>
      <c r="D10" s="54" t="s">
        <v>13</v>
      </c>
      <c r="E10" s="54" t="s">
        <v>8</v>
      </c>
      <c r="F10" s="54" t="s">
        <v>52</v>
      </c>
      <c r="G10" s="60">
        <v>1527070</v>
      </c>
      <c r="H10" s="67">
        <v>0.08</v>
      </c>
      <c r="I10" s="60">
        <v>122166</v>
      </c>
      <c r="J10" s="60">
        <v>1649236</v>
      </c>
    </row>
    <row r="11" spans="1:11" x14ac:dyDescent="0.25">
      <c r="A11" s="65" t="s">
        <v>39</v>
      </c>
      <c r="B11" s="66"/>
      <c r="C11" s="54"/>
      <c r="D11" s="54"/>
      <c r="E11" s="54"/>
      <c r="F11" s="54"/>
      <c r="G11" s="60"/>
      <c r="H11" s="67"/>
      <c r="I11" s="60"/>
      <c r="J11" s="60"/>
    </row>
    <row r="12" spans="1:11" x14ac:dyDescent="0.25">
      <c r="A12" s="68" t="s">
        <v>39</v>
      </c>
      <c r="B12" s="69"/>
      <c r="C12" s="70"/>
      <c r="D12" s="70"/>
      <c r="E12" s="70"/>
      <c r="F12" s="70"/>
      <c r="G12" s="71"/>
      <c r="H12" s="72"/>
      <c r="I12" s="71"/>
      <c r="J12" s="71"/>
    </row>
    <row r="13" spans="1:11" x14ac:dyDescent="0.25">
      <c r="A13" s="50" t="s">
        <v>40</v>
      </c>
      <c r="B13" s="73">
        <v>45597</v>
      </c>
      <c r="C13" s="74" t="s">
        <v>44</v>
      </c>
      <c r="D13" s="75" t="s">
        <v>13</v>
      </c>
      <c r="E13" s="76" t="s">
        <v>4</v>
      </c>
      <c r="F13" s="74" t="s">
        <v>12</v>
      </c>
      <c r="G13" s="77">
        <v>461675</v>
      </c>
      <c r="H13" s="78">
        <v>0.08</v>
      </c>
      <c r="I13" s="77">
        <v>36934</v>
      </c>
      <c r="J13" s="79">
        <v>498609</v>
      </c>
    </row>
    <row r="14" spans="1:11" x14ac:dyDescent="0.25">
      <c r="A14" s="50" t="s">
        <v>40</v>
      </c>
      <c r="B14" s="58">
        <v>45609</v>
      </c>
      <c r="C14" s="20" t="s">
        <v>47</v>
      </c>
      <c r="D14" s="54" t="s">
        <v>13</v>
      </c>
      <c r="E14" s="80" t="s">
        <v>4</v>
      </c>
      <c r="F14" s="20" t="s">
        <v>12</v>
      </c>
      <c r="G14" s="60">
        <v>487660</v>
      </c>
      <c r="H14" s="67">
        <v>0.08</v>
      </c>
      <c r="I14" s="60">
        <v>39013</v>
      </c>
      <c r="J14" s="59">
        <v>526673</v>
      </c>
    </row>
    <row r="15" spans="1:11" x14ac:dyDescent="0.25">
      <c r="A15" s="50" t="s">
        <v>40</v>
      </c>
      <c r="B15" s="58">
        <v>45616</v>
      </c>
      <c r="C15" s="20" t="s">
        <v>50</v>
      </c>
      <c r="D15" s="54" t="s">
        <v>13</v>
      </c>
      <c r="E15" s="80" t="s">
        <v>4</v>
      </c>
      <c r="F15" s="20" t="s">
        <v>12</v>
      </c>
      <c r="G15" s="60">
        <v>352470</v>
      </c>
      <c r="H15" s="67">
        <v>0.08</v>
      </c>
      <c r="I15" s="60">
        <v>28198</v>
      </c>
      <c r="J15" s="59">
        <v>380668</v>
      </c>
    </row>
    <row r="16" spans="1:11" x14ac:dyDescent="0.25">
      <c r="A16" s="81" t="s">
        <v>40</v>
      </c>
      <c r="B16" s="82"/>
      <c r="C16" s="83"/>
      <c r="D16" s="84"/>
      <c r="E16" s="85"/>
      <c r="F16" s="83"/>
      <c r="G16" s="86"/>
      <c r="H16" s="87"/>
      <c r="I16" s="86"/>
      <c r="J16" s="88"/>
    </row>
    <row r="17" spans="1:10" x14ac:dyDescent="0.25">
      <c r="A17" s="50" t="s">
        <v>41</v>
      </c>
      <c r="B17" s="73">
        <v>45609</v>
      </c>
      <c r="C17" s="74" t="s">
        <v>45</v>
      </c>
      <c r="D17" s="75" t="s">
        <v>13</v>
      </c>
      <c r="E17" s="76" t="s">
        <v>4</v>
      </c>
      <c r="F17" s="74" t="s">
        <v>3</v>
      </c>
      <c r="G17" s="77">
        <v>507735</v>
      </c>
      <c r="H17" s="78">
        <v>0.08</v>
      </c>
      <c r="I17" s="77">
        <v>40619</v>
      </c>
      <c r="J17" s="79">
        <v>548354</v>
      </c>
    </row>
    <row r="18" spans="1:10" x14ac:dyDescent="0.25">
      <c r="A18" s="50" t="s">
        <v>41</v>
      </c>
      <c r="B18" s="51">
        <v>45616</v>
      </c>
      <c r="C18" s="52" t="s">
        <v>48</v>
      </c>
      <c r="D18" s="53" t="s">
        <v>13</v>
      </c>
      <c r="E18" s="89" t="s">
        <v>4</v>
      </c>
      <c r="F18" s="74" t="s">
        <v>3</v>
      </c>
      <c r="G18" s="57">
        <v>593345</v>
      </c>
      <c r="H18" s="90">
        <v>0.08</v>
      </c>
      <c r="I18" s="57">
        <v>47468</v>
      </c>
      <c r="J18" s="55">
        <v>640813</v>
      </c>
    </row>
    <row r="19" spans="1:10" x14ac:dyDescent="0.25">
      <c r="A19" s="81" t="s">
        <v>41</v>
      </c>
      <c r="B19" s="82"/>
      <c r="C19" s="83"/>
      <c r="D19" s="84"/>
      <c r="E19" s="85"/>
      <c r="F19" s="83"/>
      <c r="G19" s="86"/>
      <c r="H19" s="87"/>
      <c r="I19" s="86"/>
      <c r="J19" s="88"/>
    </row>
  </sheetData>
  <mergeCells count="2">
    <mergeCell ref="A1:K1"/>
    <mergeCell ref="A2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4"/>
  <sheetViews>
    <sheetView zoomScaleNormal="100" workbookViewId="0">
      <selection activeCell="B12" sqref="B12:J13"/>
    </sheetView>
  </sheetViews>
  <sheetFormatPr defaultColWidth="9.140625" defaultRowHeight="15" x14ac:dyDescent="0.25"/>
  <cols>
    <col min="1" max="1" width="11.85546875" style="9" bestFit="1" customWidth="1"/>
    <col min="2" max="2" width="11" style="9" bestFit="1" customWidth="1"/>
    <col min="3" max="3" width="9" bestFit="1" customWidth="1"/>
    <col min="4" max="4" width="8.7109375" bestFit="1" customWidth="1"/>
    <col min="5" max="6" width="45.7109375" bestFit="1" customWidth="1"/>
    <col min="7" max="7" width="17.140625" style="5" customWidth="1"/>
    <col min="8" max="8" width="17.140625" style="17" customWidth="1"/>
    <col min="9" max="10" width="17.140625" style="5" customWidth="1"/>
  </cols>
  <sheetData>
    <row r="1" spans="1:10" ht="18.75" x14ac:dyDescent="0.3">
      <c r="A1" s="97" t="s">
        <v>15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15" customHeight="1" x14ac:dyDescent="0.25">
      <c r="A2" s="1" t="s">
        <v>7</v>
      </c>
      <c r="B2" s="1" t="s">
        <v>1</v>
      </c>
      <c r="C2" s="6" t="s">
        <v>0</v>
      </c>
      <c r="D2" s="6" t="s">
        <v>14</v>
      </c>
      <c r="E2" s="6" t="s">
        <v>2</v>
      </c>
      <c r="F2" s="6" t="s">
        <v>9</v>
      </c>
      <c r="G2" s="2" t="s">
        <v>5</v>
      </c>
      <c r="H2" s="15" t="s">
        <v>16</v>
      </c>
      <c r="I2" s="2" t="s">
        <v>6</v>
      </c>
      <c r="J2" s="2" t="s">
        <v>10</v>
      </c>
    </row>
    <row r="3" spans="1:10" x14ac:dyDescent="0.25">
      <c r="A3" s="7">
        <v>45609</v>
      </c>
      <c r="B3" s="7">
        <v>45609</v>
      </c>
      <c r="C3" s="3" t="s">
        <v>51</v>
      </c>
      <c r="D3" s="3" t="s">
        <v>13</v>
      </c>
      <c r="E3" s="3" t="s">
        <v>8</v>
      </c>
      <c r="F3" s="14" t="s">
        <v>52</v>
      </c>
      <c r="G3" s="10">
        <v>1906290</v>
      </c>
      <c r="H3" s="98">
        <v>0.08</v>
      </c>
      <c r="I3" s="10">
        <v>152503</v>
      </c>
      <c r="J3" s="10">
        <v>2058793</v>
      </c>
    </row>
    <row r="4" spans="1:10" x14ac:dyDescent="0.25">
      <c r="A4" s="11">
        <v>45616</v>
      </c>
      <c r="B4" s="11">
        <v>45616</v>
      </c>
      <c r="C4" s="12" t="s">
        <v>53</v>
      </c>
      <c r="D4" s="12" t="s">
        <v>13</v>
      </c>
      <c r="E4" s="12" t="s">
        <v>8</v>
      </c>
      <c r="F4" s="12" t="s">
        <v>52</v>
      </c>
      <c r="G4" s="13">
        <v>1527070</v>
      </c>
      <c r="H4" s="98">
        <v>0.08</v>
      </c>
      <c r="I4" s="13">
        <v>122166</v>
      </c>
      <c r="J4" s="13">
        <v>1649236</v>
      </c>
    </row>
    <row r="5" spans="1:10" x14ac:dyDescent="0.25">
      <c r="A5" s="18">
        <v>45597</v>
      </c>
      <c r="B5" s="18">
        <v>45597</v>
      </c>
      <c r="C5" s="14" t="s">
        <v>43</v>
      </c>
      <c r="D5" s="14" t="s">
        <v>13</v>
      </c>
      <c r="E5" s="14" t="s">
        <v>4</v>
      </c>
      <c r="F5" s="14" t="s">
        <v>11</v>
      </c>
      <c r="G5" s="19">
        <v>2300000</v>
      </c>
      <c r="H5" s="98">
        <v>0.08</v>
      </c>
      <c r="I5" s="19">
        <v>184000</v>
      </c>
      <c r="J5" s="19">
        <v>2484000</v>
      </c>
    </row>
    <row r="6" spans="1:10" x14ac:dyDescent="0.25">
      <c r="A6" s="18">
        <v>45609</v>
      </c>
      <c r="B6" s="18">
        <v>45609</v>
      </c>
      <c r="C6" s="14" t="s">
        <v>46</v>
      </c>
      <c r="D6" s="14" t="s">
        <v>13</v>
      </c>
      <c r="E6" s="14" t="s">
        <v>4</v>
      </c>
      <c r="F6" s="14" t="s">
        <v>11</v>
      </c>
      <c r="G6" s="19">
        <v>994755</v>
      </c>
      <c r="H6" s="98">
        <v>0.08</v>
      </c>
      <c r="I6" s="19">
        <v>79580</v>
      </c>
      <c r="J6" s="19">
        <v>1074335</v>
      </c>
    </row>
    <row r="7" spans="1:10" x14ac:dyDescent="0.25">
      <c r="A7" s="18">
        <v>45616</v>
      </c>
      <c r="B7" s="18">
        <v>45616</v>
      </c>
      <c r="C7" s="14" t="s">
        <v>49</v>
      </c>
      <c r="D7" s="14" t="s">
        <v>13</v>
      </c>
      <c r="E7" s="14" t="s">
        <v>4</v>
      </c>
      <c r="F7" s="14" t="s">
        <v>11</v>
      </c>
      <c r="G7" s="19">
        <v>2840008</v>
      </c>
      <c r="H7" s="98">
        <v>0.08</v>
      </c>
      <c r="I7" s="19">
        <v>227201</v>
      </c>
      <c r="J7" s="19">
        <v>3067209</v>
      </c>
    </row>
    <row r="8" spans="1:10" x14ac:dyDescent="0.25">
      <c r="A8" s="18">
        <v>45610</v>
      </c>
      <c r="B8" s="18">
        <v>45610</v>
      </c>
      <c r="C8" s="14"/>
      <c r="D8" s="14"/>
      <c r="E8" s="14" t="s">
        <v>4</v>
      </c>
      <c r="F8" s="14" t="s">
        <v>55</v>
      </c>
      <c r="G8" s="19">
        <v>-381470</v>
      </c>
      <c r="H8" s="98">
        <v>0.08</v>
      </c>
      <c r="I8" s="19">
        <v>-30518</v>
      </c>
      <c r="J8" s="19">
        <v>-411988</v>
      </c>
    </row>
    <row r="9" spans="1:10" x14ac:dyDescent="0.25">
      <c r="A9" s="18">
        <v>45597</v>
      </c>
      <c r="B9" s="18">
        <v>45597</v>
      </c>
      <c r="C9" s="14" t="s">
        <v>44</v>
      </c>
      <c r="D9" s="14" t="s">
        <v>13</v>
      </c>
      <c r="E9" s="14" t="s">
        <v>4</v>
      </c>
      <c r="F9" s="14" t="s">
        <v>12</v>
      </c>
      <c r="G9" s="19">
        <v>461675</v>
      </c>
      <c r="H9" s="98">
        <v>0.08</v>
      </c>
      <c r="I9" s="19">
        <v>36934</v>
      </c>
      <c r="J9" s="19">
        <v>498609</v>
      </c>
    </row>
    <row r="10" spans="1:10" x14ac:dyDescent="0.25">
      <c r="A10" s="18">
        <v>45609</v>
      </c>
      <c r="B10" s="18">
        <v>45609</v>
      </c>
      <c r="C10" s="14" t="s">
        <v>47</v>
      </c>
      <c r="D10" s="14" t="s">
        <v>13</v>
      </c>
      <c r="E10" s="14" t="s">
        <v>4</v>
      </c>
      <c r="F10" s="14" t="s">
        <v>12</v>
      </c>
      <c r="G10" s="19">
        <v>487660</v>
      </c>
      <c r="H10" s="98">
        <v>0.08</v>
      </c>
      <c r="I10" s="19">
        <v>39013</v>
      </c>
      <c r="J10" s="19">
        <v>526673</v>
      </c>
    </row>
    <row r="11" spans="1:10" x14ac:dyDescent="0.25">
      <c r="A11" s="18">
        <v>45616</v>
      </c>
      <c r="B11" s="18">
        <v>45616</v>
      </c>
      <c r="C11" s="14" t="s">
        <v>50</v>
      </c>
      <c r="D11" s="14" t="s">
        <v>13</v>
      </c>
      <c r="E11" s="14" t="s">
        <v>4</v>
      </c>
      <c r="F11" s="14" t="s">
        <v>12</v>
      </c>
      <c r="G11" s="19">
        <v>352470</v>
      </c>
      <c r="H11" s="98">
        <v>0.08</v>
      </c>
      <c r="I11" s="19">
        <v>28198</v>
      </c>
      <c r="J11" s="19">
        <v>380668</v>
      </c>
    </row>
    <row r="12" spans="1:10" x14ac:dyDescent="0.25">
      <c r="A12" s="18">
        <v>45609</v>
      </c>
      <c r="B12" s="18">
        <v>45609</v>
      </c>
      <c r="C12" s="14" t="s">
        <v>45</v>
      </c>
      <c r="D12" s="14" t="s">
        <v>13</v>
      </c>
      <c r="E12" s="14" t="s">
        <v>4</v>
      </c>
      <c r="F12" s="14" t="s">
        <v>3</v>
      </c>
      <c r="G12" s="19">
        <v>507735</v>
      </c>
      <c r="H12" s="98">
        <v>0.08</v>
      </c>
      <c r="I12" s="19">
        <v>40619</v>
      </c>
      <c r="J12" s="19">
        <v>548354</v>
      </c>
    </row>
    <row r="13" spans="1:10" x14ac:dyDescent="0.25">
      <c r="A13" s="18">
        <v>45616</v>
      </c>
      <c r="B13" s="18">
        <v>45616</v>
      </c>
      <c r="C13" s="14" t="s">
        <v>48</v>
      </c>
      <c r="D13" s="14" t="s">
        <v>13</v>
      </c>
      <c r="E13" s="14" t="s">
        <v>4</v>
      </c>
      <c r="F13" s="14" t="s">
        <v>3</v>
      </c>
      <c r="G13" s="19">
        <v>593345</v>
      </c>
      <c r="H13" s="98">
        <v>0.08</v>
      </c>
      <c r="I13" s="19">
        <v>47468</v>
      </c>
      <c r="J13" s="19">
        <v>640813</v>
      </c>
    </row>
    <row r="14" spans="1:10" x14ac:dyDescent="0.25">
      <c r="A14" s="4" t="s">
        <v>54</v>
      </c>
      <c r="G14" s="8">
        <f>SUM(G3:G13)</f>
        <v>11589538</v>
      </c>
      <c r="H14" s="16">
        <v>0</v>
      </c>
      <c r="I14" s="8">
        <f>SUM(I3:I13)</f>
        <v>927164</v>
      </c>
      <c r="J14" s="8">
        <f>SUM(J3:J13)</f>
        <v>12516702</v>
      </c>
    </row>
  </sheetData>
  <autoFilter ref="A2:Q14">
    <sortState ref="A3:J14">
      <sortCondition ref="F2:F14"/>
    </sortState>
  </autoFilter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</vt:lpstr>
      <vt:lpstr>Chi tiết T11</vt:lpstr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2024-11-01T04:01:14Z</dcterms:created>
  <dcterms:modified xsi:type="dcterms:W3CDTF">2024-12-02T08:00:00Z</dcterms:modified>
</cp:coreProperties>
</file>