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V:\05 HONG\2024\CÔNG NỢ\AEON\"/>
    </mc:Choice>
  </mc:AlternateContent>
  <xr:revisionPtr revIDLastSave="0" documentId="13_ncr:1_{96C0A216-85D8-4C56-A145-CE74BA87BED6}" xr6:coauthVersionLast="47" xr6:coauthVersionMax="47" xr10:uidLastSave="{00000000-0000-0000-0000-000000000000}"/>
  <bookViews>
    <workbookView xWindow="-100" yWindow="0" windowWidth="12221" windowHeight="12897" xr2:uid="{00000000-000D-0000-FFFF-FFFF00000000}"/>
  </bookViews>
  <sheets>
    <sheet name="Tra_lai_hang_ban" sheetId="5" r:id="rId1"/>
    <sheet name="Tổng hợp (huong)" sheetId="4" r:id="rId2"/>
    <sheet name="Tổng hợp" sheetId="2" r:id="rId3"/>
    <sheet name="CTHĐ chưa thanh toán" sheetId="3" r:id="rId4"/>
  </sheets>
  <definedNames>
    <definedName name="_xlnm._FilterDatabase" localSheetId="3" hidden="1">'CTHĐ chưa thanh toán'!$A$1:$J$206</definedName>
    <definedName name="_xlnm._FilterDatabase" localSheetId="0" hidden="1">Tra_lai_hang_ban!$A$2:$N$57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8" i="4" l="1"/>
  <c r="C7" i="4"/>
  <c r="E50" i="4"/>
  <c r="G59" i="5"/>
  <c r="D49" i="4"/>
  <c r="E49" i="4" s="1"/>
  <c r="D48" i="4" l="1"/>
  <c r="F42" i="4"/>
  <c r="D31" i="4"/>
  <c r="H31" i="4" s="1"/>
  <c r="C31" i="4"/>
  <c r="E17" i="4"/>
  <c r="C51" i="4" s="1"/>
  <c r="C17" i="4"/>
  <c r="G43" i="2"/>
  <c r="C52" i="4" l="1"/>
  <c r="C53" i="4" s="1"/>
  <c r="E48" i="4"/>
  <c r="D51" i="4"/>
  <c r="F43" i="4"/>
  <c r="F42" i="2"/>
  <c r="D31" i="2"/>
  <c r="C17" i="2"/>
  <c r="D52" i="4" l="1"/>
  <c r="D53" i="4" s="1"/>
  <c r="E51" i="4"/>
  <c r="E53" i="4" s="1"/>
  <c r="G43" i="4"/>
  <c r="J55" i="3"/>
  <c r="J207" i="3" s="1"/>
  <c r="F54" i="4" l="1"/>
  <c r="C31" i="2"/>
  <c r="E17" i="2"/>
  <c r="F43" i="2" l="1"/>
  <c r="F45" i="2" s="1"/>
</calcChain>
</file>

<file path=xl/sharedStrings.xml><?xml version="1.0" encoding="utf-8"?>
<sst xmlns="http://schemas.openxmlformats.org/spreadsheetml/2006/main" count="1274" uniqueCount="368">
  <si>
    <t>THEO DÕI CÔNG NỢ/CÔNG TY TNHH MTV HỘI NHẬP PHÁT TRIỂN ĐÔNG HƯNG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</si>
  <si>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</si>
  <si>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</si>
  <si>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</si>
  <si>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</si>
  <si>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</si>
  <si>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</si>
  <si>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Tổng bán hàng</t>
  </si>
  <si>
    <t>Tổng hàng trả</t>
  </si>
  <si>
    <t>Tổng đã thanh toán</t>
  </si>
  <si>
    <t>STT</t>
  </si>
  <si>
    <t>Số hóa đơn</t>
  </si>
  <si>
    <t>Ký hiệu</t>
  </si>
  <si>
    <t>Ngày hóa đơn</t>
  </si>
  <si>
    <t>Tên khách hàng</t>
  </si>
  <si>
    <t>Mã số thuế</t>
  </si>
  <si>
    <t>Người mua hàng</t>
  </si>
  <si>
    <t>Doanh số bán chưa thuế</t>
  </si>
  <si>
    <t>Thuế GTGT</t>
  </si>
  <si>
    <t>Tổng tiền</t>
  </si>
  <si>
    <t>CÔNG TY TNHH MỘT THÀNH VIÊN HỘI NHẬP PHÁT TRIỂN ĐÔNG HƯNG</t>
  </si>
  <si>
    <t>0312629241</t>
  </si>
  <si>
    <t>ACM - HUN</t>
  </si>
  <si>
    <t>ACM - TRO</t>
  </si>
  <si>
    <t>ACM - BCA</t>
  </si>
  <si>
    <t>ACM - GRE</t>
  </si>
  <si>
    <t>ACM - CON</t>
  </si>
  <si>
    <t>ACM - SOM</t>
  </si>
  <si>
    <t>ACM - NEW</t>
  </si>
  <si>
    <t>ACM – HL7</t>
  </si>
  <si>
    <t>ACM - HL6</t>
  </si>
  <si>
    <t>ACM – GAR</t>
  </si>
  <si>
    <t>ACM - CAO</t>
  </si>
  <si>
    <t>ACM - SUN</t>
  </si>
  <si>
    <t>ACM - ORC</t>
  </si>
  <si>
    <t xml:space="preserve">Dư nợ phải thu </t>
  </si>
  <si>
    <t>SỐ DƯ CUỐI KỲ</t>
  </si>
  <si>
    <t>Số dư đầu kỳ 31/12/2023</t>
  </si>
  <si>
    <t>Số dư đầu kỳ</t>
  </si>
  <si>
    <t>1C24TNN</t>
  </si>
  <si>
    <t>Công nợ tháng 1.2024</t>
  </si>
  <si>
    <t>Công nợ tháng 2.2024</t>
  </si>
  <si>
    <t>Công nợ tháng 3.2024</t>
  </si>
  <si>
    <t>Các khoản hỗ trợ 2023</t>
  </si>
  <si>
    <t>Hàng trả tháng 1.2024</t>
  </si>
  <si>
    <t>Hàng trả tháng 2.2024</t>
  </si>
  <si>
    <t>Hàng trả tháng 3.2024</t>
  </si>
  <si>
    <t>Thanh toán công nợ tháng 1</t>
  </si>
  <si>
    <t>Thanh toán công nợ tháng 2</t>
  </si>
  <si>
    <t>Công nợ tháng 4.2024</t>
  </si>
  <si>
    <t>Công nợ tháng 5.2024</t>
  </si>
  <si>
    <t>Hàng trả tháng 4.2024</t>
  </si>
  <si>
    <t>Hàng trả tháng 5.2024</t>
  </si>
  <si>
    <t>00014872</t>
  </si>
  <si>
    <t>00015004</t>
  </si>
  <si>
    <t>00015045</t>
  </si>
  <si>
    <t>00015297</t>
  </si>
  <si>
    <t>00015923</t>
  </si>
  <si>
    <t>00016215</t>
  </si>
  <si>
    <t>00016218</t>
  </si>
  <si>
    <t>00017103</t>
  </si>
  <si>
    <t>00017219</t>
  </si>
  <si>
    <t>00017260</t>
  </si>
  <si>
    <t>00017264</t>
  </si>
  <si>
    <t>00017281</t>
  </si>
  <si>
    <t>00017429</t>
  </si>
  <si>
    <t>00019576</t>
  </si>
  <si>
    <t>CÔNG TY TNHH AEON VIỆT NAM</t>
  </si>
  <si>
    <t>0311241512</t>
  </si>
  <si>
    <t>00020537</t>
  </si>
  <si>
    <t>00020543</t>
  </si>
  <si>
    <t>00020585</t>
  </si>
  <si>
    <t>00020586</t>
  </si>
  <si>
    <t>00021824</t>
  </si>
  <si>
    <t>00022292</t>
  </si>
  <si>
    <t>00023158</t>
  </si>
  <si>
    <t>00023221</t>
  </si>
  <si>
    <t>00023404</t>
  </si>
  <si>
    <t>00023405</t>
  </si>
  <si>
    <t>00023408</t>
  </si>
  <si>
    <t>00023615</t>
  </si>
  <si>
    <t>00023745</t>
  </si>
  <si>
    <t>00023826</t>
  </si>
  <si>
    <t>00023857</t>
  </si>
  <si>
    <t>00024656</t>
  </si>
  <si>
    <t>00024956</t>
  </si>
  <si>
    <t>00025197</t>
  </si>
  <si>
    <t>00025198</t>
  </si>
  <si>
    <t>00027334</t>
  </si>
  <si>
    <t>00027612</t>
  </si>
  <si>
    <t>00027932</t>
  </si>
  <si>
    <t>00028039</t>
  </si>
  <si>
    <t>00028260</t>
  </si>
  <si>
    <t>00028772</t>
  </si>
  <si>
    <t>00029009</t>
  </si>
  <si>
    <t>00029378</t>
  </si>
  <si>
    <t>00029447</t>
  </si>
  <si>
    <t>00030490</t>
  </si>
  <si>
    <t>00030782</t>
  </si>
  <si>
    <t>00030886</t>
  </si>
  <si>
    <t>00000056</t>
  </si>
  <si>
    <t>Hàng trả - phiếu HT0001478 - acm0016</t>
  </si>
  <si>
    <t>00000090</t>
  </si>
  <si>
    <t>Hàng trả</t>
  </si>
  <si>
    <t>00000093</t>
  </si>
  <si>
    <t>00000187</t>
  </si>
  <si>
    <t>Hàng trả - phiếu HT0001538 - acm0015</t>
  </si>
  <si>
    <t>00000182</t>
  </si>
  <si>
    <t>00000048</t>
  </si>
  <si>
    <t>00000096</t>
  </si>
  <si>
    <t>Hàng trả - phiếu HT0002332 - acm0013</t>
  </si>
  <si>
    <t>00000067</t>
  </si>
  <si>
    <t>Hàng trả - phiếu HT0002329 - acm0010</t>
  </si>
  <si>
    <t>00000070</t>
  </si>
  <si>
    <t>00000241</t>
  </si>
  <si>
    <t>00000069</t>
  </si>
  <si>
    <t>Hàng trả - phiếu HT0002330 - acm0023</t>
  </si>
  <si>
    <t>00000055</t>
  </si>
  <si>
    <t>Hàng trả - phiếu HT0002563 - acm0001</t>
  </si>
  <si>
    <t>00000122</t>
  </si>
  <si>
    <t>00000138</t>
  </si>
  <si>
    <t>Hàng trả - phiếu HT0002399 - acm0012</t>
  </si>
  <si>
    <t>00000107</t>
  </si>
  <si>
    <t>Hàng trả - phiếu HT0002333 - acm0009</t>
  </si>
  <si>
    <t>00000099</t>
  </si>
  <si>
    <t>00000294</t>
  </si>
  <si>
    <t>00000111</t>
  </si>
  <si>
    <t>Hàng trả - phiếu HT0003347 - acm0004</t>
  </si>
  <si>
    <t>00000127</t>
  </si>
  <si>
    <t>00000092</t>
  </si>
  <si>
    <t>Công nợ tháng 6.2024</t>
  </si>
  <si>
    <t>Hàng trả tháng 6.2024</t>
  </si>
  <si>
    <t>00000030</t>
  </si>
  <si>
    <t>00000126</t>
  </si>
  <si>
    <t>00000188</t>
  </si>
  <si>
    <t>Đông Hưng thanh toán công nợ</t>
  </si>
  <si>
    <t>00000224</t>
  </si>
  <si>
    <t>00000230</t>
  </si>
  <si>
    <t>ACM - PHU</t>
  </si>
  <si>
    <t>00001142</t>
  </si>
  <si>
    <t>00000007</t>
  </si>
  <si>
    <t>Hàng xuất trả</t>
  </si>
  <si>
    <t>0312629241-001</t>
  </si>
  <si>
    <t>00001311</t>
  </si>
  <si>
    <t>ACM - NAM</t>
  </si>
  <si>
    <t>00001312</t>
  </si>
  <si>
    <t>00000005</t>
  </si>
  <si>
    <t>00002298</t>
  </si>
  <si>
    <t>00002299</t>
  </si>
  <si>
    <t>00002300</t>
  </si>
  <si>
    <t>00002555</t>
  </si>
  <si>
    <t>00002566</t>
  </si>
  <si>
    <t>00000009</t>
  </si>
  <si>
    <t>00000006</t>
  </si>
  <si>
    <t>00002979</t>
  </si>
  <si>
    <t>00002984</t>
  </si>
  <si>
    <t>00002988</t>
  </si>
  <si>
    <t>00004030</t>
  </si>
  <si>
    <t>00000020</t>
  </si>
  <si>
    <t>00004257</t>
  </si>
  <si>
    <t>00004349</t>
  </si>
  <si>
    <t>00000015</t>
  </si>
  <si>
    <t>00000018</t>
  </si>
  <si>
    <t>00005706</t>
  </si>
  <si>
    <t>00005707</t>
  </si>
  <si>
    <t>00006089</t>
  </si>
  <si>
    <t>00006090</t>
  </si>
  <si>
    <t>00006871</t>
  </si>
  <si>
    <t>00007071</t>
  </si>
  <si>
    <t>00007077</t>
  </si>
  <si>
    <t>00007236</t>
  </si>
  <si>
    <t>00007300</t>
  </si>
  <si>
    <t>00007421</t>
  </si>
  <si>
    <t>00008208</t>
  </si>
  <si>
    <t>00008240</t>
  </si>
  <si>
    <t>00008246</t>
  </si>
  <si>
    <t>00008251</t>
  </si>
  <si>
    <t>00008257</t>
  </si>
  <si>
    <t>00008286</t>
  </si>
  <si>
    <t>00000019</t>
  </si>
  <si>
    <t>00000023</t>
  </si>
  <si>
    <t>00000249</t>
  </si>
  <si>
    <t>Các khoản hỗ trợ năm 2023 theo hợp đồng</t>
  </si>
  <si>
    <t>00000046</t>
  </si>
  <si>
    <t>00000045</t>
  </si>
  <si>
    <t>00000040</t>
  </si>
  <si>
    <t>00011492</t>
  </si>
  <si>
    <t>00012676</t>
  </si>
  <si>
    <t>00000065</t>
  </si>
  <si>
    <t>00012790</t>
  </si>
  <si>
    <t>00012792</t>
  </si>
  <si>
    <t>00012793</t>
  </si>
  <si>
    <t>00012794</t>
  </si>
  <si>
    <t>00000113</t>
  </si>
  <si>
    <t>00013118</t>
  </si>
  <si>
    <t>00013360</t>
  </si>
  <si>
    <t>00013574</t>
  </si>
  <si>
    <t>00000066</t>
  </si>
  <si>
    <t>00000098</t>
  </si>
  <si>
    <t>00013703</t>
  </si>
  <si>
    <t>00013760</t>
  </si>
  <si>
    <t>00000068</t>
  </si>
  <si>
    <t>00000058</t>
  </si>
  <si>
    <t>00014668</t>
  </si>
  <si>
    <t>00014700</t>
  </si>
  <si>
    <t>00000071</t>
  </si>
  <si>
    <t>00000220</t>
  </si>
  <si>
    <t>1C24TNF</t>
  </si>
  <si>
    <t>00014803</t>
  </si>
  <si>
    <t>00000039</t>
  </si>
  <si>
    <t>00000077</t>
  </si>
  <si>
    <t>Công nợ tháng 7.2024</t>
  </si>
  <si>
    <t>Công nợ tháng 8.2024</t>
  </si>
  <si>
    <t>Công nợ tháng 9.2024</t>
  </si>
  <si>
    <t>Công nợ tháng 10.2024</t>
  </si>
  <si>
    <t>Công nợ tháng 11.2024</t>
  </si>
  <si>
    <t>Công nợ tháng 12.2024</t>
  </si>
  <si>
    <t>Hàng trả tháng 7.2024</t>
  </si>
  <si>
    <t>Hàng trả tháng 8.2024</t>
  </si>
  <si>
    <t>Hàng trả tháng 9.2024</t>
  </si>
  <si>
    <t>Hàng trả tháng 10.2024</t>
  </si>
  <si>
    <t>Hàng trả tháng 11.2024</t>
  </si>
  <si>
    <t>Hàng trả tháng 12.2024</t>
  </si>
  <si>
    <t>Thanh toán công nợ tháng 5</t>
  </si>
  <si>
    <t>PO-2035088</t>
  </si>
  <si>
    <t>00032302</t>
  </si>
  <si>
    <t>00033672</t>
  </si>
  <si>
    <t>00033900</t>
  </si>
  <si>
    <t>00033919</t>
  </si>
  <si>
    <t>00033958</t>
  </si>
  <si>
    <t>00034414</t>
  </si>
  <si>
    <t>00035083</t>
  </si>
  <si>
    <t>00036336</t>
  </si>
  <si>
    <t>00036966</t>
  </si>
  <si>
    <t>00036967</t>
  </si>
  <si>
    <t>00037268</t>
  </si>
  <si>
    <t>00038464</t>
  </si>
  <si>
    <t>00039819</t>
  </si>
  <si>
    <t>00039948</t>
  </si>
  <si>
    <t>00039949</t>
  </si>
  <si>
    <t>00041615</t>
  </si>
  <si>
    <t>00042750</t>
  </si>
  <si>
    <t>00044448</t>
  </si>
  <si>
    <t>00045280</t>
  </si>
  <si>
    <t>00045310</t>
  </si>
  <si>
    <t>00047253</t>
  </si>
  <si>
    <t>00047282</t>
  </si>
  <si>
    <t>00049886</t>
  </si>
  <si>
    <t>00051440</t>
  </si>
  <si>
    <t>00052713</t>
  </si>
  <si>
    <t>00052721</t>
  </si>
  <si>
    <t>00000106</t>
  </si>
  <si>
    <t>K24TBC</t>
  </si>
  <si>
    <t>00000200</t>
  </si>
  <si>
    <t>K24TAC</t>
  </si>
  <si>
    <t>00000330</t>
  </si>
  <si>
    <t>K24TAD</t>
  </si>
  <si>
    <t>00000148</t>
  </si>
  <si>
    <t>K24TAK</t>
  </si>
  <si>
    <t>K24TAM</t>
  </si>
  <si>
    <t>K24TBG</t>
  </si>
  <si>
    <t>00000145</t>
  </si>
  <si>
    <t>00000142</t>
  </si>
  <si>
    <t>K24TBH</t>
  </si>
  <si>
    <t>K24TAP</t>
  </si>
  <si>
    <t>00000124</t>
  </si>
  <si>
    <t>Thanh toán công nợ tháng 7</t>
  </si>
  <si>
    <t>00054891</t>
  </si>
  <si>
    <t>00055093</t>
  </si>
  <si>
    <t>00055666</t>
  </si>
  <si>
    <t>00058956</t>
  </si>
  <si>
    <t>00059805</t>
  </si>
  <si>
    <t>00062364</t>
  </si>
  <si>
    <t>00065302</t>
  </si>
  <si>
    <t>00065537</t>
  </si>
  <si>
    <t>00067100</t>
  </si>
  <si>
    <t>00070320</t>
  </si>
  <si>
    <t>00073328</t>
  </si>
  <si>
    <t>00074339</t>
  </si>
  <si>
    <t>00000189</t>
  </si>
  <si>
    <t>1K24TAB</t>
  </si>
  <si>
    <t>00000183</t>
  </si>
  <si>
    <t>1K24TAM</t>
  </si>
  <si>
    <t>Thanh toán công nợ tháng 10</t>
  </si>
  <si>
    <t>Thanh toán công nợ tháng 8</t>
  </si>
  <si>
    <t>Thanh toán công nợ tháng 11</t>
  </si>
  <si>
    <t>Thanh toán công nợ tháng 12</t>
  </si>
  <si>
    <t>DANH SÁCH TRẢ LẠI HÀNG BÁN</t>
  </si>
  <si>
    <t>Ngày hạch toán</t>
  </si>
  <si>
    <t>Số chứng từ</t>
  </si>
  <si>
    <t>Mã khách hàng</t>
  </si>
  <si>
    <t>Khách hàng</t>
  </si>
  <si>
    <t>Diễn giải</t>
  </si>
  <si>
    <t>Tổng tiền thanh toán</t>
  </si>
  <si>
    <t>HBTL2311/4235</t>
  </si>
  <si>
    <t>ACM</t>
  </si>
  <si>
    <t>HBTL2311/4020</t>
  </si>
  <si>
    <t>HBTL2311/3098</t>
  </si>
  <si>
    <t>HBTL2311/2831</t>
  </si>
  <si>
    <t>HBTL2311/2832</t>
  </si>
  <si>
    <t>HBTL2311/2689</t>
  </si>
  <si>
    <t>HBTL2311/2617</t>
  </si>
  <si>
    <t>HBTL2311/2616</t>
  </si>
  <si>
    <t>HBTL2311/2618</t>
  </si>
  <si>
    <t>HBTL2311/2280</t>
  </si>
  <si>
    <t>HBTL2311/2279</t>
  </si>
  <si>
    <t>HBTL2311/2278</t>
  </si>
  <si>
    <t>HBTL2311/2277</t>
  </si>
  <si>
    <t>HBTL2311/1902</t>
  </si>
  <si>
    <t>HBTL2311/1886</t>
  </si>
  <si>
    <t>HBTL2311/1863</t>
  </si>
  <si>
    <t>HBTL2311/1877</t>
  </si>
  <si>
    <t>HBTL2311/1864</t>
  </si>
  <si>
    <t>HBTL2311/1822</t>
  </si>
  <si>
    <t>HBTL2311/1766</t>
  </si>
  <si>
    <t>HBTL2311/1767</t>
  </si>
  <si>
    <t>HBTL2311/1765</t>
  </si>
  <si>
    <t>HBTL2311/1763</t>
  </si>
  <si>
    <t>HBTL2311/1377</t>
  </si>
  <si>
    <t>HBTL2311/1376</t>
  </si>
  <si>
    <t>HBTL2311/1375</t>
  </si>
  <si>
    <t>HBTL2311/1317</t>
  </si>
  <si>
    <t>HBTL2311/1316</t>
  </si>
  <si>
    <t>HBTL2311/1230</t>
  </si>
  <si>
    <t>HBTL2311/1150</t>
  </si>
  <si>
    <t>HBTL2311/1147</t>
  </si>
  <si>
    <t>Hàng trả - phiếu HT0001267 - acm0001</t>
  </si>
  <si>
    <t>HBTL2311/1149</t>
  </si>
  <si>
    <t>HBTL2311/1148</t>
  </si>
  <si>
    <t>HBTL2311/1119</t>
  </si>
  <si>
    <t>Hàng trả - phiếu HT0001069 - acm0007</t>
  </si>
  <si>
    <t>HBTL2311/1105</t>
  </si>
  <si>
    <t>HBTL2311/1062</t>
  </si>
  <si>
    <t>HBTL2311/1041</t>
  </si>
  <si>
    <t>HBTL2311/953</t>
  </si>
  <si>
    <t>113(MISA ko có)</t>
  </si>
  <si>
    <t>HBTL2311/722</t>
  </si>
  <si>
    <t>HBTL2311/719</t>
  </si>
  <si>
    <t>HBTL2311/717</t>
  </si>
  <si>
    <t>HBTL2311/716</t>
  </si>
  <si>
    <t>HBTL2311/718</t>
  </si>
  <si>
    <t>HBTL2311/465</t>
  </si>
  <si>
    <t>Hàng trả - phiếu HT0000127 - acm0006</t>
  </si>
  <si>
    <t>HBTL2311/468</t>
  </si>
  <si>
    <t>HBTL2311/470</t>
  </si>
  <si>
    <t>Hàng trả - phiếu HT0000203 - acm0016</t>
  </si>
  <si>
    <t>HBTL2311/466</t>
  </si>
  <si>
    <t>HBTL2311/464</t>
  </si>
  <si>
    <t>Hàng trả - phiếu HT0000292 - acm0007</t>
  </si>
  <si>
    <t>HBTL2311/467</t>
  </si>
  <si>
    <t>Hàng trả - phiếu HT0000085 - acm0008</t>
  </si>
  <si>
    <t>HBTL2311/469</t>
  </si>
  <si>
    <t>ACM-001</t>
  </si>
  <si>
    <t>CHI NHÁNH CÔNG TY TNHH MỘT THÀNH VIÊN HỘI NHẬP PHÁT TRIỂN ĐÔNG HƯNG TẠI BÌNH DƯƠNG</t>
  </si>
  <si>
    <t>Misa</t>
  </si>
  <si>
    <t>Bán hàng</t>
  </si>
  <si>
    <t xml:space="preserve">Thực tế ghi nhận </t>
  </si>
  <si>
    <t>lệch (thực tế -misa)</t>
  </si>
  <si>
    <t>hoa đơn aeon maill tháng 4:Citimart chấp nhận TT)</t>
  </si>
  <si>
    <t>khách gửi : không misa, không có trong hddv</t>
  </si>
  <si>
    <t>00000054</t>
  </si>
  <si>
    <t>misa</t>
  </si>
  <si>
    <t>ghi chú</t>
  </si>
  <si>
    <t>Nợ đầu kỳ 2023</t>
  </si>
  <si>
    <t>Giảm trừ (chiết khấu)</t>
  </si>
  <si>
    <t>Thanh toán</t>
  </si>
  <si>
    <t>Tổng cộng</t>
  </si>
  <si>
    <t xml:space="preserve"> không misa,  có trong hddv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</si>
</sst>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[$-F800]dddd\,\ mmmm\ dd\,\ yyyy"/>
    <numFmt numFmtId="166" formatCode="dd/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2"/>
    </font>
    <font>
      <sz val="10"/>
      <name val="Times New Roman"/>
      <family val="2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Times New Roman"/>
      <family val="2"/>
    </font>
    <font>
      <sz val="1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5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4" fillId="0" borderId="1" xfId="1" applyNumberFormat="1" applyFont="1" applyBorder="1"/>
    <xf numFmtId="164" fontId="6" fillId="0" borderId="1" xfId="1" applyNumberFormat="1" applyFont="1" applyBorder="1" applyAlignment="1">
      <alignment horizontal="left" vertical="center"/>
    </xf>
    <xf numFmtId="0" fontId="4" fillId="0" borderId="1" xfId="0" applyFont="1" applyBorder="1"/>
    <xf numFmtId="164" fontId="3" fillId="2" borderId="1" xfId="1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left" vertical="center"/>
    </xf>
    <xf numFmtId="164" fontId="3" fillId="2" borderId="1" xfId="1" applyNumberFormat="1" applyFont="1" applyFill="1" applyBorder="1"/>
    <xf numFmtId="0" fontId="3" fillId="2" borderId="1" xfId="0" applyFont="1" applyFill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64" fontId="7" fillId="2" borderId="1" xfId="1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/>
    <xf numFmtId="164" fontId="8" fillId="3" borderId="1" xfId="0" applyNumberFormat="1" applyFont="1" applyFill="1" applyBorder="1"/>
    <xf numFmtId="164" fontId="9" fillId="0" borderId="1" xfId="1" applyNumberFormat="1" applyFont="1" applyBorder="1" applyAlignment="1">
      <alignment wrapText="1"/>
    </xf>
    <xf numFmtId="0" fontId="10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165" fontId="10" fillId="4" borderId="1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65" fontId="0" fillId="0" borderId="0" xfId="0" applyNumberFormat="1"/>
    <xf numFmtId="0" fontId="11" fillId="0" borderId="1" xfId="0" quotePrefix="1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38" fontId="10" fillId="4" borderId="1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38" fontId="11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38" fontId="10" fillId="0" borderId="1" xfId="0" applyNumberFormat="1" applyFont="1" applyBorder="1" applyAlignment="1">
      <alignment horizontal="right" vertical="center" wrapText="1"/>
    </xf>
    <xf numFmtId="0" fontId="13" fillId="0" borderId="0" xfId="0" applyFont="1"/>
    <xf numFmtId="0" fontId="14" fillId="0" borderId="1" xfId="0" applyFont="1" applyBorder="1" applyAlignment="1">
      <alignment vertical="center" wrapText="1"/>
    </xf>
    <xf numFmtId="38" fontId="14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/>
    </xf>
    <xf numFmtId="164" fontId="6" fillId="0" borderId="1" xfId="1" applyNumberFormat="1" applyFont="1" applyBorder="1" applyAlignment="1">
      <alignment horizontal="center"/>
    </xf>
    <xf numFmtId="164" fontId="15" fillId="0" borderId="1" xfId="1" applyNumberFormat="1" applyFont="1" applyBorder="1" applyAlignment="1">
      <alignment wrapText="1"/>
    </xf>
    <xf numFmtId="165" fontId="11" fillId="0" borderId="1" xfId="0" applyNumberFormat="1" applyFont="1" applyBorder="1" applyAlignment="1">
      <alignment vertical="center" wrapText="1"/>
    </xf>
    <xf numFmtId="38" fontId="0" fillId="3" borderId="0" xfId="0" applyNumberFormat="1" applyFill="1"/>
    <xf numFmtId="38" fontId="17" fillId="0" borderId="6" xfId="0" applyNumberFormat="1" applyFont="1" applyBorder="1" applyAlignment="1">
      <alignment horizontal="right" vertical="center"/>
    </xf>
    <xf numFmtId="164" fontId="0" fillId="0" borderId="0" xfId="1" applyNumberFormat="1" applyFont="1"/>
    <xf numFmtId="166" fontId="17" fillId="6" borderId="6" xfId="0" applyNumberFormat="1" applyFont="1" applyFill="1" applyBorder="1" applyAlignment="1">
      <alignment horizontal="left" vertical="center"/>
    </xf>
    <xf numFmtId="166" fontId="16" fillId="0" borderId="6" xfId="0" applyNumberFormat="1" applyFont="1" applyBorder="1" applyAlignment="1">
      <alignment horizontal="center" vertical="center"/>
    </xf>
    <xf numFmtId="38" fontId="16" fillId="5" borderId="5" xfId="0" applyNumberFormat="1" applyFont="1" applyFill="1" applyBorder="1" applyAlignment="1">
      <alignment horizontal="center" vertical="center" wrapText="1"/>
    </xf>
    <xf numFmtId="38" fontId="16" fillId="0" borderId="6" xfId="0" applyNumberFormat="1" applyFont="1" applyBorder="1" applyAlignment="1">
      <alignment horizontal="right" vertical="center"/>
    </xf>
    <xf numFmtId="0" fontId="16" fillId="5" borderId="5" xfId="0" applyFont="1" applyFill="1" applyBorder="1" applyAlignment="1">
      <alignment horizontal="center" vertical="center" wrapText="1"/>
    </xf>
    <xf numFmtId="166" fontId="16" fillId="5" borderId="5" xfId="0" applyNumberFormat="1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/>
    </xf>
    <xf numFmtId="166" fontId="0" fillId="0" borderId="0" xfId="0" applyNumberFormat="1"/>
    <xf numFmtId="38" fontId="17" fillId="6" borderId="6" xfId="0" applyNumberFormat="1" applyFont="1" applyFill="1" applyBorder="1" applyAlignment="1">
      <alignment horizontal="right" vertical="center"/>
    </xf>
    <xf numFmtId="38" fontId="16" fillId="3" borderId="6" xfId="0" applyNumberFormat="1" applyFont="1" applyFill="1" applyBorder="1" applyAlignment="1">
      <alignment horizontal="right" vertical="center"/>
    </xf>
    <xf numFmtId="0" fontId="16" fillId="0" borderId="6" xfId="0" quotePrefix="1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0" fillId="0" borderId="1" xfId="0" applyBorder="1"/>
    <xf numFmtId="164" fontId="0" fillId="0" borderId="1" xfId="0" applyNumberFormat="1" applyBorder="1"/>
    <xf numFmtId="164" fontId="0" fillId="0" borderId="1" xfId="1" applyNumberFormat="1" applyFont="1" applyBorder="1"/>
    <xf numFmtId="14" fontId="4" fillId="7" borderId="1" xfId="0" applyNumberFormat="1" applyFont="1" applyFill="1" applyBorder="1" applyAlignment="1">
      <alignment horizontal="center"/>
    </xf>
    <xf numFmtId="0" fontId="6" fillId="7" borderId="1" xfId="0" applyFont="1" applyFill="1" applyBorder="1" applyAlignment="1">
      <alignment horizontal="left"/>
    </xf>
    <xf numFmtId="164" fontId="4" fillId="7" borderId="1" xfId="1" applyNumberFormat="1" applyFont="1" applyFill="1" applyBorder="1" applyAlignment="1">
      <alignment horizontal="center"/>
    </xf>
    <xf numFmtId="164" fontId="4" fillId="7" borderId="1" xfId="1" applyNumberFormat="1" applyFont="1" applyFill="1" applyBorder="1"/>
    <xf numFmtId="0" fontId="0" fillId="7" borderId="0" xfId="0" applyFill="1"/>
    <xf numFmtId="164" fontId="6" fillId="7" borderId="1" xfId="1" applyNumberFormat="1" applyFont="1" applyFill="1" applyBorder="1" applyAlignment="1">
      <alignment horizontal="center"/>
    </xf>
    <xf numFmtId="164" fontId="0" fillId="7" borderId="0" xfId="0" applyNumberFormat="1" applyFill="1"/>
    <xf numFmtId="164" fontId="15" fillId="7" borderId="1" xfId="1" applyNumberFormat="1" applyFont="1" applyFill="1" applyBorder="1" applyAlignment="1">
      <alignment wrapText="1"/>
    </xf>
    <xf numFmtId="164" fontId="6" fillId="7" borderId="1" xfId="1" applyNumberFormat="1" applyFont="1" applyFill="1" applyBorder="1" applyAlignment="1">
      <alignment horizontal="left" vertical="center"/>
    </xf>
    <xf numFmtId="0" fontId="4" fillId="7" borderId="1" xfId="0" applyFont="1" applyFill="1" applyBorder="1"/>
    <xf numFmtId="164" fontId="3" fillId="7" borderId="1" xfId="1" applyNumberFormat="1" applyFont="1" applyFill="1" applyBorder="1" applyAlignment="1">
      <alignment horizontal="center"/>
    </xf>
    <xf numFmtId="164" fontId="7" fillId="7" borderId="1" xfId="1" applyNumberFormat="1" applyFont="1" applyFill="1" applyBorder="1" applyAlignment="1">
      <alignment horizontal="left" vertical="center"/>
    </xf>
    <xf numFmtId="0" fontId="3" fillId="7" borderId="1" xfId="0" applyFont="1" applyFill="1" applyBorder="1"/>
    <xf numFmtId="164" fontId="9" fillId="7" borderId="1" xfId="1" applyNumberFormat="1" applyFont="1" applyFill="1" applyBorder="1" applyAlignment="1">
      <alignment wrapText="1"/>
    </xf>
    <xf numFmtId="164" fontId="3" fillId="7" borderId="1" xfId="1" applyNumberFormat="1" applyFont="1" applyFill="1" applyBorder="1"/>
    <xf numFmtId="0" fontId="4" fillId="7" borderId="1" xfId="0" applyFont="1" applyFill="1" applyBorder="1" applyAlignment="1">
      <alignment horizontal="left"/>
    </xf>
    <xf numFmtId="38" fontId="0" fillId="7" borderId="1" xfId="0" applyNumberFormat="1" applyFill="1" applyBorder="1"/>
    <xf numFmtId="0" fontId="0" fillId="7" borderId="1" xfId="0" applyFill="1" applyBorder="1"/>
    <xf numFmtId="38" fontId="17" fillId="7" borderId="1" xfId="0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center"/>
    </xf>
    <xf numFmtId="0" fontId="18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14" fontId="3" fillId="7" borderId="1" xfId="0" applyNumberFormat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14" fontId="8" fillId="3" borderId="1" xfId="0" quotePrefix="1" applyNumberFormat="1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3837C-920E-454B-887A-EC80BD007FE8}">
  <sheetPr filterMode="1">
    <outlinePr summaryBelow="0"/>
  </sheetPr>
  <dimension ref="A1:H59"/>
  <sheetViews>
    <sheetView tabSelected="1" zoomScaleNormal="100" workbookViewId="0">
      <selection activeCell="H58" sqref="H58"/>
    </sheetView>
  </sheetViews>
  <sheetFormatPr defaultColWidth="8.88671875" defaultRowHeight="15.05" x14ac:dyDescent="0.3"/>
  <cols>
    <col min="1" max="1" width="11.109375" style="53" customWidth="1"/>
    <col min="2" max="2" width="12.21875" hidden="1" customWidth="1"/>
    <col min="3" max="3" width="12.21875" customWidth="1"/>
    <col min="4" max="4" width="10.5546875" customWidth="1"/>
    <col min="5" max="5" width="18.21875" customWidth="1"/>
    <col min="6" max="6" width="23.33203125" customWidth="1"/>
    <col min="7" max="7" width="13.33203125" style="29" customWidth="1"/>
  </cols>
  <sheetData>
    <row r="1" spans="1:7" ht="17.55" x14ac:dyDescent="0.3">
      <c r="A1" s="81" t="s">
        <v>287</v>
      </c>
      <c r="B1" s="81"/>
      <c r="C1" s="81"/>
      <c r="D1" s="81"/>
      <c r="E1" s="81"/>
      <c r="F1" s="81"/>
      <c r="G1" s="81"/>
    </row>
    <row r="2" spans="1:7" ht="14.4" customHeight="1" x14ac:dyDescent="0.3">
      <c r="A2" s="51" t="s">
        <v>288</v>
      </c>
      <c r="B2" s="50" t="s">
        <v>289</v>
      </c>
      <c r="C2" s="50" t="s">
        <v>11</v>
      </c>
      <c r="D2" s="50" t="s">
        <v>290</v>
      </c>
      <c r="E2" s="50" t="s">
        <v>291</v>
      </c>
      <c r="F2" s="50" t="s">
        <v>292</v>
      </c>
      <c r="G2" s="48" t="s">
        <v>293</v>
      </c>
    </row>
    <row r="3" spans="1:7" hidden="1" x14ac:dyDescent="0.3">
      <c r="A3" s="47">
        <v>45635</v>
      </c>
      <c r="B3" s="52" t="s">
        <v>294</v>
      </c>
      <c r="C3" s="52" t="s">
        <v>281</v>
      </c>
      <c r="D3" s="52" t="s">
        <v>295</v>
      </c>
      <c r="E3" s="52" t="s">
        <v>20</v>
      </c>
      <c r="F3" s="52" t="s">
        <v>103</v>
      </c>
      <c r="G3" s="49">
        <v>346817</v>
      </c>
    </row>
    <row r="4" spans="1:7" hidden="1" x14ac:dyDescent="0.3">
      <c r="A4" s="47">
        <v>45623</v>
      </c>
      <c r="B4" s="52" t="s">
        <v>296</v>
      </c>
      <c r="C4" s="52" t="s">
        <v>279</v>
      </c>
      <c r="D4" s="52" t="s">
        <v>295</v>
      </c>
      <c r="E4" s="52" t="s">
        <v>20</v>
      </c>
      <c r="F4" s="52" t="s">
        <v>103</v>
      </c>
      <c r="G4" s="49">
        <v>323844</v>
      </c>
    </row>
    <row r="5" spans="1:7" hidden="1" x14ac:dyDescent="0.3">
      <c r="A5" s="47">
        <v>45547</v>
      </c>
      <c r="B5" s="52" t="s">
        <v>297</v>
      </c>
      <c r="C5" s="52" t="s">
        <v>265</v>
      </c>
      <c r="D5" s="52" t="s">
        <v>295</v>
      </c>
      <c r="E5" s="52" t="s">
        <v>20</v>
      </c>
      <c r="F5" s="52" t="s">
        <v>103</v>
      </c>
      <c r="G5" s="49">
        <v>215896</v>
      </c>
    </row>
    <row r="6" spans="1:7" hidden="1" x14ac:dyDescent="0.3">
      <c r="A6" s="47">
        <v>45517</v>
      </c>
      <c r="B6" s="52" t="s">
        <v>298</v>
      </c>
      <c r="C6" s="52" t="s">
        <v>261</v>
      </c>
      <c r="D6" s="52" t="s">
        <v>295</v>
      </c>
      <c r="E6" s="52" t="s">
        <v>20</v>
      </c>
      <c r="F6" s="52" t="s">
        <v>103</v>
      </c>
      <c r="G6" s="49">
        <v>215896</v>
      </c>
    </row>
    <row r="7" spans="1:7" hidden="1" x14ac:dyDescent="0.3">
      <c r="A7" s="47">
        <v>45516</v>
      </c>
      <c r="B7" s="52" t="s">
        <v>299</v>
      </c>
      <c r="C7" s="52" t="s">
        <v>262</v>
      </c>
      <c r="D7" s="52" t="s">
        <v>295</v>
      </c>
      <c r="E7" s="52" t="s">
        <v>20</v>
      </c>
      <c r="F7" s="52" t="s">
        <v>103</v>
      </c>
      <c r="G7" s="49">
        <v>287271</v>
      </c>
    </row>
    <row r="8" spans="1:7" hidden="1" x14ac:dyDescent="0.3">
      <c r="A8" s="47">
        <v>45503</v>
      </c>
      <c r="B8" s="52" t="s">
        <v>300</v>
      </c>
      <c r="C8" s="52" t="s">
        <v>257</v>
      </c>
      <c r="D8" s="52" t="s">
        <v>295</v>
      </c>
      <c r="E8" s="52" t="s">
        <v>20</v>
      </c>
      <c r="F8" s="52" t="s">
        <v>103</v>
      </c>
      <c r="G8" s="55">
        <v>362357</v>
      </c>
    </row>
    <row r="9" spans="1:7" hidden="1" x14ac:dyDescent="0.3">
      <c r="A9" s="47">
        <v>45491</v>
      </c>
      <c r="B9" s="52" t="s">
        <v>301</v>
      </c>
      <c r="C9" s="52" t="s">
        <v>255</v>
      </c>
      <c r="D9" s="52" t="s">
        <v>295</v>
      </c>
      <c r="E9" s="52" t="s">
        <v>20</v>
      </c>
      <c r="F9" s="52" t="s">
        <v>103</v>
      </c>
      <c r="G9" s="55">
        <v>647689</v>
      </c>
    </row>
    <row r="10" spans="1:7" hidden="1" x14ac:dyDescent="0.3">
      <c r="A10" s="47">
        <v>45490</v>
      </c>
      <c r="B10" s="52" t="s">
        <v>302</v>
      </c>
      <c r="C10" s="52" t="s">
        <v>253</v>
      </c>
      <c r="D10" s="52" t="s">
        <v>295</v>
      </c>
      <c r="E10" s="52" t="s">
        <v>20</v>
      </c>
      <c r="F10" s="52" t="s">
        <v>103</v>
      </c>
      <c r="G10" s="55">
        <v>431793</v>
      </c>
    </row>
    <row r="11" spans="1:7" hidden="1" x14ac:dyDescent="0.3">
      <c r="A11" s="47">
        <v>45485</v>
      </c>
      <c r="B11" s="52" t="s">
        <v>303</v>
      </c>
      <c r="C11" s="52" t="s">
        <v>251</v>
      </c>
      <c r="D11" s="52" t="s">
        <v>295</v>
      </c>
      <c r="E11" s="52" t="s">
        <v>20</v>
      </c>
      <c r="F11" s="52" t="s">
        <v>103</v>
      </c>
      <c r="G11" s="49">
        <v>596379</v>
      </c>
    </row>
    <row r="12" spans="1:7" hidden="1" x14ac:dyDescent="0.3">
      <c r="A12" s="47">
        <v>45471</v>
      </c>
      <c r="B12" s="52" t="s">
        <v>304</v>
      </c>
      <c r="C12" s="52" t="s">
        <v>129</v>
      </c>
      <c r="D12" s="52" t="s">
        <v>295</v>
      </c>
      <c r="E12" s="52" t="s">
        <v>20</v>
      </c>
      <c r="F12" s="52" t="s">
        <v>103</v>
      </c>
      <c r="G12" s="49">
        <v>660275</v>
      </c>
    </row>
    <row r="13" spans="1:7" hidden="1" x14ac:dyDescent="0.3">
      <c r="A13" s="47">
        <v>45471</v>
      </c>
      <c r="B13" s="52" t="s">
        <v>305</v>
      </c>
      <c r="C13" s="52" t="s">
        <v>128</v>
      </c>
      <c r="D13" s="52" t="s">
        <v>295</v>
      </c>
      <c r="E13" s="52" t="s">
        <v>20</v>
      </c>
      <c r="F13" s="52" t="s">
        <v>103</v>
      </c>
      <c r="G13" s="49">
        <v>577500</v>
      </c>
    </row>
    <row r="14" spans="1:7" hidden="1" x14ac:dyDescent="0.3">
      <c r="A14" s="47">
        <v>45462</v>
      </c>
      <c r="B14" s="52" t="s">
        <v>306</v>
      </c>
      <c r="C14" s="52" t="s">
        <v>125</v>
      </c>
      <c r="D14" s="52" t="s">
        <v>295</v>
      </c>
      <c r="E14" s="52" t="s">
        <v>20</v>
      </c>
      <c r="F14" s="52" t="s">
        <v>103</v>
      </c>
      <c r="G14" s="49">
        <v>552327</v>
      </c>
    </row>
    <row r="15" spans="1:7" hidden="1" x14ac:dyDescent="0.3">
      <c r="A15" s="47">
        <v>45462</v>
      </c>
      <c r="B15" s="52" t="s">
        <v>307</v>
      </c>
      <c r="C15" s="52" t="s">
        <v>126</v>
      </c>
      <c r="D15" s="52" t="s">
        <v>295</v>
      </c>
      <c r="E15" s="52" t="s">
        <v>20</v>
      </c>
      <c r="F15" s="52" t="s">
        <v>127</v>
      </c>
      <c r="G15" s="49">
        <v>633249</v>
      </c>
    </row>
    <row r="16" spans="1:7" hidden="1" x14ac:dyDescent="0.3">
      <c r="A16" s="47">
        <v>45443</v>
      </c>
      <c r="B16" s="52" t="s">
        <v>308</v>
      </c>
      <c r="C16" s="52" t="s">
        <v>124</v>
      </c>
      <c r="D16" s="52" t="s">
        <v>295</v>
      </c>
      <c r="E16" s="52" t="s">
        <v>20</v>
      </c>
      <c r="F16" s="52" t="s">
        <v>103</v>
      </c>
      <c r="G16" s="55">
        <v>594039</v>
      </c>
    </row>
    <row r="17" spans="1:7" hidden="1" x14ac:dyDescent="0.3">
      <c r="A17" s="47">
        <v>45442</v>
      </c>
      <c r="B17" s="52" t="s">
        <v>309</v>
      </c>
      <c r="C17" s="52" t="s">
        <v>122</v>
      </c>
      <c r="D17" s="52" t="s">
        <v>295</v>
      </c>
      <c r="E17" s="52" t="s">
        <v>20</v>
      </c>
      <c r="F17" s="52" t="s">
        <v>123</v>
      </c>
      <c r="G17" s="55">
        <v>456965</v>
      </c>
    </row>
    <row r="18" spans="1:7" hidden="1" x14ac:dyDescent="0.3">
      <c r="A18" s="47">
        <v>45441</v>
      </c>
      <c r="B18" s="52" t="s">
        <v>310</v>
      </c>
      <c r="C18" s="52" t="s">
        <v>120</v>
      </c>
      <c r="D18" s="52" t="s">
        <v>295</v>
      </c>
      <c r="E18" s="52" t="s">
        <v>20</v>
      </c>
      <c r="F18" s="52" t="s">
        <v>121</v>
      </c>
      <c r="G18" s="55">
        <v>702117</v>
      </c>
    </row>
    <row r="19" spans="1:7" hidden="1" x14ac:dyDescent="0.3">
      <c r="A19" s="47">
        <v>45440</v>
      </c>
      <c r="B19" s="52" t="s">
        <v>311</v>
      </c>
      <c r="C19" s="52" t="s">
        <v>119</v>
      </c>
      <c r="D19" s="52" t="s">
        <v>295</v>
      </c>
      <c r="E19" s="52" t="s">
        <v>20</v>
      </c>
      <c r="F19" s="52" t="s">
        <v>103</v>
      </c>
      <c r="G19" s="55">
        <v>432052</v>
      </c>
    </row>
    <row r="20" spans="1:7" hidden="1" x14ac:dyDescent="0.3">
      <c r="A20" s="47">
        <v>45439</v>
      </c>
      <c r="B20" s="52" t="s">
        <v>312</v>
      </c>
      <c r="C20" s="52" t="s">
        <v>117</v>
      </c>
      <c r="D20" s="52" t="s">
        <v>295</v>
      </c>
      <c r="E20" s="52" t="s">
        <v>20</v>
      </c>
      <c r="F20" s="52" t="s">
        <v>118</v>
      </c>
      <c r="G20" s="55">
        <v>215896</v>
      </c>
    </row>
    <row r="21" spans="1:7" hidden="1" x14ac:dyDescent="0.3">
      <c r="A21" s="47">
        <v>45437</v>
      </c>
      <c r="B21" s="52" t="s">
        <v>313</v>
      </c>
      <c r="C21" s="52" t="s">
        <v>115</v>
      </c>
      <c r="D21" s="52" t="s">
        <v>295</v>
      </c>
      <c r="E21" s="52" t="s">
        <v>20</v>
      </c>
      <c r="F21" s="52" t="s">
        <v>116</v>
      </c>
      <c r="G21" s="49">
        <v>602672</v>
      </c>
    </row>
    <row r="22" spans="1:7" hidden="1" x14ac:dyDescent="0.3">
      <c r="A22" s="47">
        <v>45431</v>
      </c>
      <c r="B22" s="52" t="s">
        <v>314</v>
      </c>
      <c r="C22" s="52" t="s">
        <v>114</v>
      </c>
      <c r="D22" s="52" t="s">
        <v>295</v>
      </c>
      <c r="E22" s="52" t="s">
        <v>20</v>
      </c>
      <c r="F22" s="52" t="s">
        <v>103</v>
      </c>
      <c r="G22" s="55">
        <v>329643</v>
      </c>
    </row>
    <row r="23" spans="1:7" hidden="1" x14ac:dyDescent="0.3">
      <c r="A23" s="47">
        <v>45425</v>
      </c>
      <c r="B23" s="52" t="s">
        <v>315</v>
      </c>
      <c r="C23" s="52" t="s">
        <v>113</v>
      </c>
      <c r="D23" s="52" t="s">
        <v>295</v>
      </c>
      <c r="E23" s="52" t="s">
        <v>20</v>
      </c>
      <c r="F23" s="52" t="s">
        <v>103</v>
      </c>
      <c r="G23" s="55">
        <v>432052</v>
      </c>
    </row>
    <row r="24" spans="1:7" hidden="1" x14ac:dyDescent="0.3">
      <c r="A24" s="47">
        <v>45420</v>
      </c>
      <c r="B24" s="52" t="s">
        <v>316</v>
      </c>
      <c r="C24" s="52" t="s">
        <v>111</v>
      </c>
      <c r="D24" s="52" t="s">
        <v>295</v>
      </c>
      <c r="E24" s="52" t="s">
        <v>20</v>
      </c>
      <c r="F24" s="52" t="s">
        <v>112</v>
      </c>
      <c r="G24" s="55">
        <v>590086</v>
      </c>
    </row>
    <row r="25" spans="1:7" hidden="1" x14ac:dyDescent="0.3">
      <c r="A25" s="47">
        <v>45415</v>
      </c>
      <c r="B25" s="52" t="s">
        <v>317</v>
      </c>
      <c r="C25" s="52" t="s">
        <v>109</v>
      </c>
      <c r="D25" s="52" t="s">
        <v>295</v>
      </c>
      <c r="E25" s="52" t="s">
        <v>20</v>
      </c>
      <c r="F25" s="52" t="s">
        <v>110</v>
      </c>
      <c r="G25" s="55">
        <v>818569</v>
      </c>
    </row>
    <row r="26" spans="1:7" hidden="1" x14ac:dyDescent="0.3">
      <c r="A26" s="47">
        <v>45401</v>
      </c>
      <c r="B26" s="52" t="s">
        <v>318</v>
      </c>
      <c r="C26" s="52" t="s">
        <v>108</v>
      </c>
      <c r="D26" s="52" t="s">
        <v>295</v>
      </c>
      <c r="E26" s="52" t="s">
        <v>20</v>
      </c>
      <c r="F26" s="52" t="s">
        <v>103</v>
      </c>
      <c r="G26" s="49">
        <v>330966</v>
      </c>
    </row>
    <row r="27" spans="1:7" hidden="1" x14ac:dyDescent="0.3">
      <c r="A27" s="47">
        <v>45399</v>
      </c>
      <c r="B27" s="52" t="s">
        <v>319</v>
      </c>
      <c r="C27" s="52" t="s">
        <v>105</v>
      </c>
      <c r="D27" s="52" t="s">
        <v>295</v>
      </c>
      <c r="E27" s="52" t="s">
        <v>20</v>
      </c>
      <c r="F27" s="52" t="s">
        <v>106</v>
      </c>
      <c r="G27" s="49">
        <v>99290</v>
      </c>
    </row>
    <row r="28" spans="1:7" hidden="1" x14ac:dyDescent="0.3">
      <c r="A28" s="47">
        <v>45399</v>
      </c>
      <c r="B28" s="52" t="s">
        <v>320</v>
      </c>
      <c r="C28" s="52" t="s">
        <v>107</v>
      </c>
      <c r="D28" s="52" t="s">
        <v>295</v>
      </c>
      <c r="E28" s="52" t="s">
        <v>20</v>
      </c>
      <c r="F28" s="52" t="s">
        <v>103</v>
      </c>
      <c r="G28" s="49">
        <v>572368</v>
      </c>
    </row>
    <row r="29" spans="1:7" hidden="1" x14ac:dyDescent="0.3">
      <c r="A29" s="47">
        <v>45397</v>
      </c>
      <c r="B29" s="52" t="s">
        <v>321</v>
      </c>
      <c r="C29" s="52" t="s">
        <v>102</v>
      </c>
      <c r="D29" s="52" t="s">
        <v>295</v>
      </c>
      <c r="E29" s="52" t="s">
        <v>20</v>
      </c>
      <c r="F29" s="52" t="s">
        <v>103</v>
      </c>
      <c r="G29" s="49">
        <v>1827861</v>
      </c>
    </row>
    <row r="30" spans="1:7" hidden="1" x14ac:dyDescent="0.3">
      <c r="A30" s="47">
        <v>45397</v>
      </c>
      <c r="B30" s="52" t="s">
        <v>322</v>
      </c>
      <c r="C30" s="52" t="s">
        <v>104</v>
      </c>
      <c r="D30" s="52" t="s">
        <v>295</v>
      </c>
      <c r="E30" s="52" t="s">
        <v>20</v>
      </c>
      <c r="F30" s="52" t="s">
        <v>103</v>
      </c>
      <c r="G30" s="49">
        <v>254513</v>
      </c>
    </row>
    <row r="31" spans="1:7" hidden="1" x14ac:dyDescent="0.3">
      <c r="A31" s="47">
        <v>45390</v>
      </c>
      <c r="B31" s="52" t="s">
        <v>323</v>
      </c>
      <c r="C31" s="52" t="s">
        <v>100</v>
      </c>
      <c r="D31" s="52" t="s">
        <v>295</v>
      </c>
      <c r="E31" s="52" t="s">
        <v>20</v>
      </c>
      <c r="F31" s="52" t="s">
        <v>101</v>
      </c>
      <c r="G31" s="49">
        <v>473958</v>
      </c>
    </row>
    <row r="32" spans="1:7" hidden="1" x14ac:dyDescent="0.3">
      <c r="A32" s="47">
        <v>45381</v>
      </c>
      <c r="B32" s="52" t="s">
        <v>324</v>
      </c>
      <c r="C32" s="52" t="s">
        <v>210</v>
      </c>
      <c r="D32" s="52" t="s">
        <v>295</v>
      </c>
      <c r="E32" s="52" t="s">
        <v>20</v>
      </c>
      <c r="F32" s="52" t="s">
        <v>103</v>
      </c>
      <c r="G32" s="55">
        <v>323844</v>
      </c>
    </row>
    <row r="33" spans="1:8" hidden="1" x14ac:dyDescent="0.3">
      <c r="A33" s="47">
        <v>45381</v>
      </c>
      <c r="B33" s="52" t="s">
        <v>325</v>
      </c>
      <c r="C33" s="52" t="s">
        <v>209</v>
      </c>
      <c r="D33" s="52" t="s">
        <v>295</v>
      </c>
      <c r="E33" s="52" t="s">
        <v>20</v>
      </c>
      <c r="F33" s="52" t="s">
        <v>326</v>
      </c>
      <c r="G33" s="55">
        <v>1483529</v>
      </c>
    </row>
    <row r="34" spans="1:8" hidden="1" x14ac:dyDescent="0.3">
      <c r="A34" s="47">
        <v>45380</v>
      </c>
      <c r="B34" s="52" t="s">
        <v>327</v>
      </c>
      <c r="C34" s="52" t="s">
        <v>205</v>
      </c>
      <c r="D34" s="52" t="s">
        <v>295</v>
      </c>
      <c r="E34" s="52" t="s">
        <v>20</v>
      </c>
      <c r="F34" s="52" t="s">
        <v>103</v>
      </c>
      <c r="G34" s="55">
        <v>1378189</v>
      </c>
    </row>
    <row r="35" spans="1:8" hidden="1" x14ac:dyDescent="0.3">
      <c r="A35" s="47">
        <v>45380</v>
      </c>
      <c r="B35" s="52" t="s">
        <v>328</v>
      </c>
      <c r="C35" s="52" t="s">
        <v>205</v>
      </c>
      <c r="D35" s="52" t="s">
        <v>295</v>
      </c>
      <c r="E35" s="52" t="s">
        <v>20</v>
      </c>
      <c r="F35" s="52" t="s">
        <v>103</v>
      </c>
      <c r="G35" s="55">
        <v>857709</v>
      </c>
    </row>
    <row r="36" spans="1:8" hidden="1" x14ac:dyDescent="0.3">
      <c r="A36" s="47">
        <v>45379</v>
      </c>
      <c r="B36" s="52" t="s">
        <v>329</v>
      </c>
      <c r="C36" s="52" t="s">
        <v>202</v>
      </c>
      <c r="D36" s="52" t="s">
        <v>295</v>
      </c>
      <c r="E36" s="52" t="s">
        <v>20</v>
      </c>
      <c r="F36" s="52" t="s">
        <v>330</v>
      </c>
      <c r="G36" s="55">
        <v>489847</v>
      </c>
    </row>
    <row r="37" spans="1:8" hidden="1" x14ac:dyDescent="0.3">
      <c r="A37" s="47">
        <v>45378</v>
      </c>
      <c r="B37" s="52" t="s">
        <v>331</v>
      </c>
      <c r="C37" s="52" t="s">
        <v>201</v>
      </c>
      <c r="D37" s="52" t="s">
        <v>295</v>
      </c>
      <c r="E37" s="52" t="s">
        <v>20</v>
      </c>
      <c r="F37" s="52" t="s">
        <v>103</v>
      </c>
      <c r="G37" s="55">
        <v>381769</v>
      </c>
    </row>
    <row r="38" spans="1:8" hidden="1" x14ac:dyDescent="0.3">
      <c r="A38" s="47">
        <v>45376</v>
      </c>
      <c r="B38" s="52" t="s">
        <v>332</v>
      </c>
      <c r="C38" s="52" t="s">
        <v>197</v>
      </c>
      <c r="D38" s="52" t="s">
        <v>295</v>
      </c>
      <c r="E38" s="52" t="s">
        <v>20</v>
      </c>
      <c r="F38" s="52" t="s">
        <v>103</v>
      </c>
      <c r="G38" s="55">
        <v>469552</v>
      </c>
    </row>
    <row r="39" spans="1:8" hidden="1" x14ac:dyDescent="0.3">
      <c r="A39" s="47">
        <v>45376</v>
      </c>
      <c r="B39" s="52" t="s">
        <v>333</v>
      </c>
      <c r="C39" s="52" t="s">
        <v>198</v>
      </c>
      <c r="D39" s="52" t="s">
        <v>295</v>
      </c>
      <c r="E39" s="52" t="s">
        <v>20</v>
      </c>
      <c r="F39" s="52" t="s">
        <v>103</v>
      </c>
      <c r="G39" s="55">
        <v>1582517</v>
      </c>
    </row>
    <row r="40" spans="1:8" hidden="1" x14ac:dyDescent="0.3">
      <c r="A40" s="47">
        <v>45369</v>
      </c>
      <c r="B40" s="52" t="s">
        <v>334</v>
      </c>
      <c r="C40" s="52" t="s">
        <v>188</v>
      </c>
      <c r="D40" s="52" t="s">
        <v>295</v>
      </c>
      <c r="E40" s="52" t="s">
        <v>20</v>
      </c>
      <c r="F40" s="52" t="s">
        <v>103</v>
      </c>
      <c r="G40" s="55">
        <v>242227</v>
      </c>
    </row>
    <row r="41" spans="1:8" x14ac:dyDescent="0.3">
      <c r="A41" s="47">
        <v>45371</v>
      </c>
      <c r="B41" s="52"/>
      <c r="C41" s="52" t="s">
        <v>335</v>
      </c>
      <c r="D41" s="52" t="s">
        <v>295</v>
      </c>
      <c r="E41" s="52" t="s">
        <v>20</v>
      </c>
      <c r="F41" s="52" t="s">
        <v>103</v>
      </c>
      <c r="G41" s="55">
        <v>1043891</v>
      </c>
      <c r="H41" s="94" t="s">
        <v>367</v>
      </c>
    </row>
    <row r="42" spans="1:8" hidden="1" x14ac:dyDescent="0.3">
      <c r="A42" s="47">
        <v>45351</v>
      </c>
      <c r="B42" s="52" t="s">
        <v>336</v>
      </c>
      <c r="C42" s="52" t="s">
        <v>185</v>
      </c>
      <c r="D42" s="52" t="s">
        <v>295</v>
      </c>
      <c r="E42" s="52" t="s">
        <v>20</v>
      </c>
      <c r="F42" s="52" t="s">
        <v>103</v>
      </c>
      <c r="G42" s="55">
        <v>1074683</v>
      </c>
    </row>
    <row r="43" spans="1:8" hidden="1" x14ac:dyDescent="0.3">
      <c r="A43" s="47">
        <v>45350</v>
      </c>
      <c r="B43" s="52" t="s">
        <v>337</v>
      </c>
      <c r="C43" s="52" t="s">
        <v>184</v>
      </c>
      <c r="D43" s="52" t="s">
        <v>295</v>
      </c>
      <c r="E43" s="52" t="s">
        <v>20</v>
      </c>
      <c r="F43" s="52" t="s">
        <v>103</v>
      </c>
      <c r="G43" s="55">
        <v>1237596</v>
      </c>
    </row>
    <row r="44" spans="1:8" hidden="1" x14ac:dyDescent="0.3">
      <c r="A44" s="47">
        <v>45350</v>
      </c>
      <c r="B44" s="52" t="s">
        <v>338</v>
      </c>
      <c r="C44" s="52" t="s">
        <v>183</v>
      </c>
      <c r="D44" s="52" t="s">
        <v>295</v>
      </c>
      <c r="E44" s="52" t="s">
        <v>20</v>
      </c>
      <c r="F44" s="52" t="s">
        <v>103</v>
      </c>
      <c r="G44" s="55">
        <v>507280</v>
      </c>
    </row>
    <row r="45" spans="1:8" hidden="1" x14ac:dyDescent="0.3">
      <c r="A45" s="47">
        <v>45349</v>
      </c>
      <c r="B45" s="52" t="s">
        <v>339</v>
      </c>
      <c r="C45" s="52" t="s">
        <v>180</v>
      </c>
      <c r="D45" s="52" t="s">
        <v>295</v>
      </c>
      <c r="E45" s="52" t="s">
        <v>20</v>
      </c>
      <c r="F45" s="52" t="s">
        <v>103</v>
      </c>
      <c r="G45" s="55">
        <v>499744</v>
      </c>
    </row>
    <row r="46" spans="1:8" hidden="1" x14ac:dyDescent="0.3">
      <c r="A46" s="47">
        <v>45348</v>
      </c>
      <c r="B46" s="52" t="s">
        <v>340</v>
      </c>
      <c r="C46" s="52" t="s">
        <v>179</v>
      </c>
      <c r="D46" s="52" t="s">
        <v>295</v>
      </c>
      <c r="E46" s="52" t="s">
        <v>20</v>
      </c>
      <c r="F46" s="52" t="s">
        <v>103</v>
      </c>
      <c r="G46" s="55">
        <v>3274598</v>
      </c>
    </row>
    <row r="47" spans="1:8" hidden="1" x14ac:dyDescent="0.3">
      <c r="A47" s="47">
        <v>45315</v>
      </c>
      <c r="B47" s="52" t="s">
        <v>341</v>
      </c>
      <c r="C47" s="52" t="s">
        <v>161</v>
      </c>
      <c r="D47" s="52" t="s">
        <v>295</v>
      </c>
      <c r="E47" s="52" t="s">
        <v>20</v>
      </c>
      <c r="F47" s="52" t="s">
        <v>342</v>
      </c>
      <c r="G47" s="55">
        <v>1170090</v>
      </c>
    </row>
    <row r="48" spans="1:8" hidden="1" x14ac:dyDescent="0.3">
      <c r="A48" s="47">
        <v>45312</v>
      </c>
      <c r="B48" s="52" t="s">
        <v>343</v>
      </c>
      <c r="C48" s="52" t="s">
        <v>158</v>
      </c>
      <c r="D48" s="52" t="s">
        <v>295</v>
      </c>
      <c r="E48" s="52" t="s">
        <v>20</v>
      </c>
      <c r="F48" s="52" t="s">
        <v>103</v>
      </c>
      <c r="G48" s="55">
        <v>909935</v>
      </c>
    </row>
    <row r="49" spans="1:8" hidden="1" x14ac:dyDescent="0.3">
      <c r="A49" s="47">
        <v>45308</v>
      </c>
      <c r="B49" s="52" t="s">
        <v>344</v>
      </c>
      <c r="C49" s="52" t="s">
        <v>140</v>
      </c>
      <c r="D49" s="52" t="s">
        <v>295</v>
      </c>
      <c r="E49" s="52" t="s">
        <v>20</v>
      </c>
      <c r="F49" s="52" t="s">
        <v>345</v>
      </c>
      <c r="G49" s="55">
        <v>1103420</v>
      </c>
    </row>
    <row r="50" spans="1:8" hidden="1" x14ac:dyDescent="0.3">
      <c r="A50" s="47">
        <v>45307</v>
      </c>
      <c r="B50" s="52" t="s">
        <v>346</v>
      </c>
      <c r="C50" s="52" t="s">
        <v>153</v>
      </c>
      <c r="D50" s="52" t="s">
        <v>295</v>
      </c>
      <c r="E50" s="52" t="s">
        <v>20</v>
      </c>
      <c r="F50" s="52" t="s">
        <v>103</v>
      </c>
      <c r="G50" s="55">
        <v>103605</v>
      </c>
    </row>
    <row r="51" spans="1:8" hidden="1" x14ac:dyDescent="0.3">
      <c r="A51" s="47">
        <v>45307</v>
      </c>
      <c r="B51" s="52" t="s">
        <v>347</v>
      </c>
      <c r="C51" s="52" t="s">
        <v>152</v>
      </c>
      <c r="D51" s="52" t="s">
        <v>295</v>
      </c>
      <c r="E51" s="52" t="s">
        <v>20</v>
      </c>
      <c r="F51" s="52" t="s">
        <v>348</v>
      </c>
      <c r="G51" s="55">
        <v>34535</v>
      </c>
    </row>
    <row r="52" spans="1:8" hidden="1" x14ac:dyDescent="0.3">
      <c r="A52" s="47">
        <v>45306</v>
      </c>
      <c r="B52" s="52" t="s">
        <v>349</v>
      </c>
      <c r="C52" s="52" t="s">
        <v>152</v>
      </c>
      <c r="D52" s="52" t="s">
        <v>295</v>
      </c>
      <c r="E52" s="52" t="s">
        <v>20</v>
      </c>
      <c r="F52" s="52" t="s">
        <v>350</v>
      </c>
      <c r="G52" s="55">
        <v>399693</v>
      </c>
    </row>
    <row r="53" spans="1:8" hidden="1" x14ac:dyDescent="0.3">
      <c r="A53" s="47">
        <v>45297</v>
      </c>
      <c r="B53" s="52" t="s">
        <v>351</v>
      </c>
      <c r="C53" s="52" t="s">
        <v>140</v>
      </c>
      <c r="D53" s="52" t="s">
        <v>352</v>
      </c>
      <c r="E53" s="52" t="s">
        <v>353</v>
      </c>
      <c r="F53" s="52" t="s">
        <v>103</v>
      </c>
      <c r="G53" s="55">
        <v>127256</v>
      </c>
    </row>
    <row r="54" spans="1:8" x14ac:dyDescent="0.3">
      <c r="A54" s="46">
        <v>45315</v>
      </c>
      <c r="C54" s="56" t="s">
        <v>162</v>
      </c>
      <c r="D54" s="52" t="s">
        <v>352</v>
      </c>
      <c r="E54" s="52" t="s">
        <v>353</v>
      </c>
      <c r="F54" s="52" t="s">
        <v>103</v>
      </c>
      <c r="G54" s="54">
        <v>211554</v>
      </c>
      <c r="H54" s="57" t="s">
        <v>359</v>
      </c>
    </row>
    <row r="55" spans="1:8" x14ac:dyDescent="0.3">
      <c r="A55" s="46">
        <v>45300</v>
      </c>
      <c r="C55" s="56" t="s">
        <v>146</v>
      </c>
      <c r="D55" s="52" t="s">
        <v>352</v>
      </c>
      <c r="E55" s="52" t="s">
        <v>353</v>
      </c>
      <c r="F55" s="52" t="s">
        <v>103</v>
      </c>
      <c r="G55" s="29">
        <v>2206572</v>
      </c>
      <c r="H55" s="57" t="s">
        <v>359</v>
      </c>
    </row>
    <row r="56" spans="1:8" x14ac:dyDescent="0.3">
      <c r="A56" s="53">
        <v>45545</v>
      </c>
      <c r="C56" s="56" t="s">
        <v>253</v>
      </c>
      <c r="D56" s="52" t="s">
        <v>352</v>
      </c>
      <c r="E56" s="52" t="s">
        <v>353</v>
      </c>
      <c r="F56" s="52" t="s">
        <v>103</v>
      </c>
      <c r="G56" s="43">
        <v>215896</v>
      </c>
      <c r="H56" s="57" t="s">
        <v>359</v>
      </c>
    </row>
    <row r="57" spans="1:8" ht="15.65" x14ac:dyDescent="0.3">
      <c r="A57" s="53">
        <v>45394</v>
      </c>
      <c r="C57" s="56" t="s">
        <v>360</v>
      </c>
      <c r="D57" s="52" t="s">
        <v>352</v>
      </c>
      <c r="E57" s="52" t="s">
        <v>353</v>
      </c>
      <c r="F57" s="52" t="s">
        <v>103</v>
      </c>
      <c r="G57" s="40">
        <v>311795</v>
      </c>
      <c r="H57" s="57" t="s">
        <v>359</v>
      </c>
    </row>
    <row r="59" spans="1:8" x14ac:dyDescent="0.3">
      <c r="G59" s="29">
        <f>SUBTOTAL(9,G3:G58)</f>
        <v>3989708</v>
      </c>
    </row>
  </sheetData>
  <autoFilter ref="A2:N57" xr:uid="{00000000-0001-0000-0000-000000000000}">
    <filterColumn colId="7">
      <customFilters>
        <customFilter operator="notEqual" val=" "/>
      </customFilters>
    </filterColumn>
  </autoFilter>
  <mergeCells count="1"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838FE-E97E-48B9-A7F9-3FA29DDDA921}">
  <dimension ref="A1:H54"/>
  <sheetViews>
    <sheetView workbookViewId="0">
      <pane xSplit="2" ySplit="2" topLeftCell="C35" activePane="bottomRight" state="frozen"/>
      <selection pane="topRight" activeCell="C1" sqref="C1"/>
      <selection pane="bottomLeft" activeCell="A3" sqref="A3"/>
      <selection pane="bottomRight" activeCell="E45" sqref="E45"/>
    </sheetView>
  </sheetViews>
  <sheetFormatPr defaultRowHeight="15.05" x14ac:dyDescent="0.3"/>
  <cols>
    <col min="1" max="1" width="4.44140625" customWidth="1"/>
    <col min="2" max="2" width="26.5546875" bestFit="1" customWidth="1"/>
    <col min="3" max="5" width="21" customWidth="1"/>
    <col min="6" max="6" width="34" customWidth="1"/>
    <col min="7" max="7" width="23.44140625" customWidth="1"/>
    <col min="8" max="8" width="49.21875" customWidth="1"/>
  </cols>
  <sheetData>
    <row r="1" spans="1:7" ht="18.8" x14ac:dyDescent="0.3">
      <c r="A1" s="82" t="s">
        <v>0</v>
      </c>
      <c r="B1" s="82"/>
      <c r="C1" s="82"/>
      <c r="D1" s="82"/>
      <c r="E1" s="82"/>
      <c r="F1" s="82"/>
    </row>
    <row r="2" spans="1:7" ht="62.65" x14ac:dyDescent="0.3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7" ht="15.65" x14ac:dyDescent="0.3">
      <c r="A3" s="3"/>
      <c r="B3" s="4" t="s">
        <v>37</v>
      </c>
      <c r="C3" s="5">
        <v>234137482</v>
      </c>
      <c r="D3" s="6"/>
      <c r="E3" s="7"/>
      <c r="F3" s="7"/>
    </row>
    <row r="4" spans="1:7" ht="15.65" x14ac:dyDescent="0.3">
      <c r="A4" s="3"/>
      <c r="B4" s="39" t="s">
        <v>40</v>
      </c>
      <c r="C4" s="40">
        <v>29819751</v>
      </c>
      <c r="D4" s="6"/>
      <c r="E4" s="7"/>
      <c r="F4" s="7"/>
    </row>
    <row r="5" spans="1:7" ht="15.65" x14ac:dyDescent="0.3">
      <c r="A5" s="3"/>
      <c r="B5" s="39" t="s">
        <v>41</v>
      </c>
      <c r="C5" s="40">
        <v>16822719</v>
      </c>
      <c r="D5" s="6"/>
      <c r="E5" s="7">
        <v>-22420474</v>
      </c>
      <c r="F5" s="7"/>
      <c r="G5" t="s">
        <v>43</v>
      </c>
    </row>
    <row r="6" spans="1:7" ht="15.65" x14ac:dyDescent="0.3">
      <c r="A6" s="3"/>
      <c r="B6" s="39" t="s">
        <v>42</v>
      </c>
      <c r="C6" s="40">
        <v>17774138</v>
      </c>
      <c r="D6" s="6"/>
      <c r="E6" s="7"/>
      <c r="F6" s="7"/>
    </row>
    <row r="7" spans="1:7" s="65" customFormat="1" ht="15.65" x14ac:dyDescent="0.3">
      <c r="A7" s="61"/>
      <c r="B7" s="62" t="s">
        <v>49</v>
      </c>
      <c r="C7" s="77">
        <f>15354525+1610366</f>
        <v>16964891</v>
      </c>
      <c r="D7" s="63"/>
      <c r="E7" s="64"/>
      <c r="F7" s="64"/>
    </row>
    <row r="8" spans="1:7" s="65" customFormat="1" ht="15.65" x14ac:dyDescent="0.3">
      <c r="A8" s="61"/>
      <c r="B8" s="62" t="s">
        <v>50</v>
      </c>
      <c r="C8" s="66">
        <v>18099244</v>
      </c>
      <c r="D8" s="63"/>
      <c r="E8" s="64"/>
      <c r="F8" s="64"/>
    </row>
    <row r="9" spans="1:7" s="65" customFormat="1" ht="15.65" x14ac:dyDescent="0.3">
      <c r="A9" s="61"/>
      <c r="B9" s="62" t="s">
        <v>130</v>
      </c>
      <c r="C9" s="66">
        <v>11936195</v>
      </c>
      <c r="D9" s="63"/>
      <c r="E9" s="64"/>
      <c r="F9" s="64"/>
    </row>
    <row r="10" spans="1:7" s="65" customFormat="1" ht="15.65" x14ac:dyDescent="0.3">
      <c r="A10" s="61"/>
      <c r="B10" s="62" t="s">
        <v>211</v>
      </c>
      <c r="C10" s="66">
        <v>10057418</v>
      </c>
      <c r="D10" s="63"/>
      <c r="E10" s="64"/>
      <c r="F10" s="64"/>
    </row>
    <row r="11" spans="1:7" s="65" customFormat="1" ht="15.65" x14ac:dyDescent="0.3">
      <c r="A11" s="61"/>
      <c r="B11" s="62" t="s">
        <v>212</v>
      </c>
      <c r="C11" s="66">
        <v>7637750</v>
      </c>
      <c r="D11" s="63"/>
      <c r="E11" s="64"/>
      <c r="F11" s="64"/>
    </row>
    <row r="12" spans="1:7" s="65" customFormat="1" ht="15.65" x14ac:dyDescent="0.3">
      <c r="A12" s="61"/>
      <c r="B12" s="62" t="s">
        <v>213</v>
      </c>
      <c r="C12" s="66">
        <v>5628623</v>
      </c>
      <c r="D12" s="63"/>
      <c r="E12" s="64"/>
      <c r="F12" s="64"/>
    </row>
    <row r="13" spans="1:7" s="65" customFormat="1" ht="15.65" x14ac:dyDescent="0.3">
      <c r="A13" s="61"/>
      <c r="B13" s="62" t="s">
        <v>214</v>
      </c>
      <c r="C13" s="77">
        <v>5156715</v>
      </c>
      <c r="D13" s="63"/>
      <c r="E13" s="64"/>
      <c r="F13" s="64"/>
    </row>
    <row r="14" spans="1:7" s="65" customFormat="1" ht="15.65" x14ac:dyDescent="0.3">
      <c r="A14" s="61"/>
      <c r="B14" s="62" t="s">
        <v>215</v>
      </c>
      <c r="C14" s="77">
        <v>2653275</v>
      </c>
      <c r="D14" s="63"/>
      <c r="E14" s="64"/>
      <c r="F14" s="64"/>
    </row>
    <row r="15" spans="1:7" s="65" customFormat="1" ht="15.65" x14ac:dyDescent="0.3">
      <c r="A15" s="61"/>
      <c r="B15" s="62" t="s">
        <v>216</v>
      </c>
      <c r="C15" s="77">
        <v>2117076</v>
      </c>
      <c r="D15" s="63"/>
      <c r="E15" s="64"/>
      <c r="F15" s="64"/>
      <c r="G15" s="67"/>
    </row>
    <row r="16" spans="1:7" s="65" customFormat="1" ht="15.65" hidden="1" x14ac:dyDescent="0.3">
      <c r="A16" s="61"/>
      <c r="B16" s="62"/>
      <c r="C16" s="68"/>
      <c r="D16" s="69"/>
      <c r="E16" s="64"/>
      <c r="F16" s="70"/>
      <c r="G16" s="67"/>
    </row>
    <row r="17" spans="1:8" s="65" customFormat="1" ht="15.65" x14ac:dyDescent="0.3">
      <c r="A17" s="83" t="s">
        <v>7</v>
      </c>
      <c r="B17" s="83"/>
      <c r="C17" s="71">
        <f>SUBTOTAL(9,C3:C16)</f>
        <v>378805277</v>
      </c>
      <c r="D17" s="72"/>
      <c r="E17" s="71">
        <f>SUM(E3:E16)</f>
        <v>-22420474</v>
      </c>
      <c r="F17" s="73"/>
    </row>
    <row r="18" spans="1:8" s="65" customFormat="1" ht="15.65" x14ac:dyDescent="0.3">
      <c r="A18" s="61"/>
      <c r="B18" s="76" t="s">
        <v>44</v>
      </c>
      <c r="C18" s="78"/>
      <c r="D18" s="77">
        <v>-6266660</v>
      </c>
      <c r="E18" s="74"/>
      <c r="F18" s="74"/>
    </row>
    <row r="19" spans="1:8" s="65" customFormat="1" ht="15.65" x14ac:dyDescent="0.3">
      <c r="A19" s="61"/>
      <c r="B19" s="76" t="s">
        <v>45</v>
      </c>
      <c r="C19" s="74"/>
      <c r="D19" s="66">
        <v>-6593901</v>
      </c>
      <c r="E19" s="74"/>
      <c r="F19" s="74"/>
    </row>
    <row r="20" spans="1:8" s="65" customFormat="1" ht="15.65" x14ac:dyDescent="0.3">
      <c r="A20" s="61"/>
      <c r="B20" s="76" t="s">
        <v>46</v>
      </c>
      <c r="C20" s="74"/>
      <c r="D20" s="77">
        <v>-8253074</v>
      </c>
      <c r="E20" s="74"/>
      <c r="F20" s="74"/>
    </row>
    <row r="21" spans="1:8" s="65" customFormat="1" ht="15.65" x14ac:dyDescent="0.3">
      <c r="A21" s="61"/>
      <c r="B21" s="76" t="s">
        <v>51</v>
      </c>
      <c r="C21" s="74"/>
      <c r="D21" s="77">
        <v>-3870751</v>
      </c>
      <c r="E21" s="74"/>
      <c r="F21" s="74"/>
    </row>
    <row r="22" spans="1:8" s="65" customFormat="1" ht="15.65" x14ac:dyDescent="0.3">
      <c r="A22" s="61"/>
      <c r="B22" s="76" t="s">
        <v>52</v>
      </c>
      <c r="C22" s="74"/>
      <c r="D22" s="77">
        <v>-5174091</v>
      </c>
      <c r="E22" s="74"/>
      <c r="F22" s="74"/>
    </row>
    <row r="23" spans="1:8" s="65" customFormat="1" ht="15.65" x14ac:dyDescent="0.3">
      <c r="A23" s="61"/>
      <c r="B23" s="76" t="s">
        <v>131</v>
      </c>
      <c r="C23" s="74"/>
      <c r="D23" s="66">
        <v>-2423351</v>
      </c>
      <c r="E23" s="74"/>
      <c r="F23" s="74"/>
    </row>
    <row r="24" spans="1:8" s="65" customFormat="1" ht="15.65" x14ac:dyDescent="0.3">
      <c r="A24" s="61"/>
      <c r="B24" s="76" t="s">
        <v>217</v>
      </c>
      <c r="C24" s="74"/>
      <c r="D24" s="66">
        <v>-2038218</v>
      </c>
      <c r="E24" s="74"/>
      <c r="F24" s="74"/>
    </row>
    <row r="25" spans="1:8" s="65" customFormat="1" ht="15.65" x14ac:dyDescent="0.3">
      <c r="A25" s="61"/>
      <c r="B25" s="76" t="s">
        <v>218</v>
      </c>
      <c r="C25" s="74"/>
      <c r="D25" s="66">
        <v>-503167</v>
      </c>
      <c r="E25" s="74"/>
      <c r="F25" s="74"/>
    </row>
    <row r="26" spans="1:8" s="65" customFormat="1" ht="15.65" x14ac:dyDescent="0.3">
      <c r="A26" s="61"/>
      <c r="B26" s="76" t="s">
        <v>219</v>
      </c>
      <c r="C26" s="74"/>
      <c r="D26" s="77">
        <v>-431792</v>
      </c>
      <c r="E26" s="74"/>
      <c r="F26" s="74"/>
    </row>
    <row r="27" spans="1:8" s="65" customFormat="1" ht="15.65" x14ac:dyDescent="0.3">
      <c r="A27" s="61"/>
      <c r="B27" s="76" t="s">
        <v>220</v>
      </c>
      <c r="C27" s="74"/>
      <c r="D27" s="77"/>
      <c r="E27" s="74"/>
      <c r="F27" s="74"/>
    </row>
    <row r="28" spans="1:8" s="65" customFormat="1" ht="15.65" x14ac:dyDescent="0.3">
      <c r="A28" s="61"/>
      <c r="B28" s="76" t="s">
        <v>221</v>
      </c>
      <c r="C28" s="74"/>
      <c r="D28" s="77">
        <v>-323844</v>
      </c>
      <c r="E28" s="74"/>
      <c r="F28" s="74"/>
    </row>
    <row r="29" spans="1:8" s="65" customFormat="1" ht="15.65" x14ac:dyDescent="0.3">
      <c r="A29" s="61"/>
      <c r="B29" s="76" t="s">
        <v>222</v>
      </c>
      <c r="C29" s="74"/>
      <c r="D29" s="77">
        <v>-346817</v>
      </c>
      <c r="E29" s="74"/>
      <c r="F29" s="74"/>
    </row>
    <row r="30" spans="1:8" s="65" customFormat="1" ht="15.65" hidden="1" x14ac:dyDescent="0.3">
      <c r="A30" s="61"/>
      <c r="B30" s="76"/>
      <c r="C30" s="74"/>
      <c r="D30" s="66"/>
      <c r="E30" s="74"/>
      <c r="F30" s="74"/>
    </row>
    <row r="31" spans="1:8" s="65" customFormat="1" ht="15.65" x14ac:dyDescent="0.3">
      <c r="A31" s="83" t="s">
        <v>8</v>
      </c>
      <c r="B31" s="83"/>
      <c r="C31" s="71">
        <f>SUM(C23:C30)</f>
        <v>0</v>
      </c>
      <c r="D31" s="71">
        <f>SUBTOTAL(9,D18:D30)</f>
        <v>-36225666</v>
      </c>
      <c r="E31" s="75"/>
      <c r="F31" s="73"/>
      <c r="G31" s="65">
        <v>36225666</v>
      </c>
      <c r="H31" s="67">
        <f>+D31+G31</f>
        <v>0</v>
      </c>
    </row>
    <row r="32" spans="1:8" s="65" customFormat="1" ht="15.65" x14ac:dyDescent="0.3">
      <c r="A32" s="61"/>
      <c r="B32" s="76" t="s">
        <v>47</v>
      </c>
      <c r="C32" s="74"/>
      <c r="D32" s="74"/>
      <c r="E32" s="74"/>
      <c r="F32" s="66">
        <v>-183911854</v>
      </c>
    </row>
    <row r="33" spans="1:7" s="65" customFormat="1" ht="15.65" x14ac:dyDescent="0.3">
      <c r="A33" s="61"/>
      <c r="B33" s="76" t="s">
        <v>48</v>
      </c>
      <c r="C33" s="74"/>
      <c r="D33" s="74"/>
      <c r="E33" s="74"/>
      <c r="F33" s="66">
        <v>-23681313</v>
      </c>
    </row>
    <row r="34" spans="1:7" s="65" customFormat="1" ht="15.65" x14ac:dyDescent="0.3">
      <c r="A34" s="61"/>
      <c r="B34" s="76" t="s">
        <v>223</v>
      </c>
      <c r="C34" s="74"/>
      <c r="D34" s="74"/>
      <c r="E34" s="74"/>
      <c r="F34" s="66">
        <v>-10423548</v>
      </c>
    </row>
    <row r="35" spans="1:7" s="65" customFormat="1" ht="15.65" x14ac:dyDescent="0.3">
      <c r="A35" s="61"/>
      <c r="B35" s="76" t="s">
        <v>266</v>
      </c>
      <c r="C35" s="74"/>
      <c r="D35" s="74"/>
      <c r="E35" s="74"/>
      <c r="F35" s="66">
        <v>-22437997</v>
      </c>
    </row>
    <row r="36" spans="1:7" s="65" customFormat="1" ht="16.45" customHeight="1" x14ac:dyDescent="0.3">
      <c r="A36" s="61"/>
      <c r="B36" s="76" t="s">
        <v>284</v>
      </c>
      <c r="C36" s="74"/>
      <c r="D36" s="74"/>
      <c r="E36" s="74"/>
      <c r="F36" s="66">
        <v>-8019200</v>
      </c>
    </row>
    <row r="37" spans="1:7" s="65" customFormat="1" ht="15.65" x14ac:dyDescent="0.3">
      <c r="A37" s="61"/>
      <c r="B37" s="76" t="s">
        <v>283</v>
      </c>
      <c r="C37" s="74"/>
      <c r="D37" s="74"/>
      <c r="E37" s="74"/>
      <c r="F37" s="77">
        <v>-12331414</v>
      </c>
    </row>
    <row r="38" spans="1:7" s="65" customFormat="1" ht="15.65" x14ac:dyDescent="0.3">
      <c r="A38" s="61"/>
      <c r="B38" s="76" t="s">
        <v>285</v>
      </c>
      <c r="C38" s="74"/>
      <c r="D38" s="74"/>
      <c r="E38" s="74"/>
      <c r="F38" s="77">
        <v>-5156715</v>
      </c>
    </row>
    <row r="39" spans="1:7" s="65" customFormat="1" ht="15.65" x14ac:dyDescent="0.3">
      <c r="A39" s="61"/>
      <c r="B39" s="76" t="s">
        <v>286</v>
      </c>
      <c r="C39" s="74"/>
      <c r="D39" s="74"/>
      <c r="E39" s="74"/>
      <c r="F39" s="79">
        <v>-2329431</v>
      </c>
    </row>
    <row r="40" spans="1:7" ht="15.65" hidden="1" x14ac:dyDescent="0.3">
      <c r="A40" s="3"/>
      <c r="B40" s="15"/>
      <c r="C40" s="19"/>
      <c r="D40" s="19"/>
      <c r="E40" s="19"/>
      <c r="F40" s="19"/>
    </row>
    <row r="41" spans="1:7" ht="15.65" hidden="1" x14ac:dyDescent="0.3">
      <c r="A41" s="3"/>
      <c r="B41" s="15"/>
      <c r="C41" s="19"/>
      <c r="D41" s="19"/>
      <c r="E41" s="19"/>
      <c r="F41" s="19"/>
    </row>
    <row r="42" spans="1:7" ht="15.65" x14ac:dyDescent="0.3">
      <c r="A42" s="84" t="s">
        <v>9</v>
      </c>
      <c r="B42" s="84"/>
      <c r="C42" s="16"/>
      <c r="D42" s="11"/>
      <c r="E42" s="13"/>
      <c r="F42" s="17">
        <f>SUBTOTAL(9,F32:F41)</f>
        <v>-268291472</v>
      </c>
    </row>
    <row r="43" spans="1:7" ht="15.65" x14ac:dyDescent="0.3">
      <c r="A43" s="85" t="s">
        <v>35</v>
      </c>
      <c r="B43" s="85"/>
      <c r="C43" s="85"/>
      <c r="D43" s="85"/>
      <c r="E43" s="85"/>
      <c r="F43" s="18">
        <f>C17+E17+D31+F42</f>
        <v>51867665</v>
      </c>
      <c r="G43" s="30">
        <f>+C17+E17+D31+F42-F43</f>
        <v>0</v>
      </c>
    </row>
    <row r="47" spans="1:7" x14ac:dyDescent="0.3">
      <c r="B47" s="80" t="s">
        <v>2</v>
      </c>
      <c r="C47" s="80" t="s">
        <v>354</v>
      </c>
      <c r="D47" s="80" t="s">
        <v>356</v>
      </c>
      <c r="E47" s="80" t="s">
        <v>357</v>
      </c>
      <c r="F47" s="80" t="s">
        <v>362</v>
      </c>
    </row>
    <row r="48" spans="1:7" x14ac:dyDescent="0.3">
      <c r="B48" s="58" t="s">
        <v>363</v>
      </c>
      <c r="C48" s="59">
        <f>+C3</f>
        <v>234137482</v>
      </c>
      <c r="D48" s="59">
        <f>+C48</f>
        <v>234137482</v>
      </c>
      <c r="E48" s="60">
        <f>+D48-C48</f>
        <v>0</v>
      </c>
      <c r="F48" s="58" t="s">
        <v>361</v>
      </c>
    </row>
    <row r="49" spans="2:6" x14ac:dyDescent="0.3">
      <c r="B49" s="58" t="s">
        <v>355</v>
      </c>
      <c r="C49" s="60">
        <v>143057429</v>
      </c>
      <c r="D49" s="60">
        <f>+C49+1610366</f>
        <v>144667795</v>
      </c>
      <c r="E49" s="60">
        <f>+D49-C49</f>
        <v>1610366</v>
      </c>
      <c r="F49" s="58" t="s">
        <v>358</v>
      </c>
    </row>
    <row r="50" spans="2:6" x14ac:dyDescent="0.3">
      <c r="B50" s="58" t="s">
        <v>103</v>
      </c>
      <c r="C50" s="60">
        <v>-32235958</v>
      </c>
      <c r="D50" s="60">
        <v>-36225666</v>
      </c>
      <c r="E50" s="60">
        <f t="shared" ref="E50:E51" si="0">+D50-C50</f>
        <v>-3989708</v>
      </c>
      <c r="F50" s="58"/>
    </row>
    <row r="51" spans="2:6" x14ac:dyDescent="0.3">
      <c r="B51" s="58" t="s">
        <v>364</v>
      </c>
      <c r="C51" s="60">
        <f>+E17</f>
        <v>-22420474</v>
      </c>
      <c r="D51" s="60">
        <f>+C51</f>
        <v>-22420474</v>
      </c>
      <c r="E51" s="60">
        <f t="shared" si="0"/>
        <v>0</v>
      </c>
      <c r="F51" s="58"/>
    </row>
    <row r="52" spans="2:6" x14ac:dyDescent="0.3">
      <c r="B52" s="58" t="s">
        <v>365</v>
      </c>
      <c r="C52" s="60">
        <f>+F42</f>
        <v>-268291472</v>
      </c>
      <c r="D52" s="60">
        <f>+C52</f>
        <v>-268291472</v>
      </c>
      <c r="E52" s="60"/>
      <c r="F52" s="58"/>
    </row>
    <row r="53" spans="2:6" x14ac:dyDescent="0.3">
      <c r="B53" s="58" t="s">
        <v>366</v>
      </c>
      <c r="C53" s="59">
        <f>+C48+C49+SUM(C50:C52)</f>
        <v>54247007</v>
      </c>
      <c r="D53" s="59">
        <f>+D48+D49+SUM(D50:D52)</f>
        <v>51867665</v>
      </c>
      <c r="E53" s="59">
        <f>SUM(E48:E52)</f>
        <v>-2379342</v>
      </c>
      <c r="F53" s="59"/>
    </row>
    <row r="54" spans="2:6" x14ac:dyDescent="0.3">
      <c r="F54" s="30">
        <f>+C53-D53+E53</f>
        <v>0</v>
      </c>
    </row>
  </sheetData>
  <mergeCells count="5">
    <mergeCell ref="A1:F1"/>
    <mergeCell ref="A17:B17"/>
    <mergeCell ref="A31:B31"/>
    <mergeCell ref="A42:B42"/>
    <mergeCell ref="A43:E43"/>
  </mergeCells>
  <conditionalFormatting sqref="A43">
    <cfRule type="duplicateValues" dxfId="1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topLeftCell="B18" workbookViewId="0">
      <selection activeCell="B11" sqref="B11"/>
    </sheetView>
  </sheetViews>
  <sheetFormatPr defaultRowHeight="15.05" x14ac:dyDescent="0.3"/>
  <cols>
    <col min="1" max="1" width="13" customWidth="1"/>
    <col min="2" max="2" width="26.5546875" bestFit="1" customWidth="1"/>
    <col min="3" max="6" width="21" customWidth="1"/>
    <col min="7" max="7" width="23.44140625" customWidth="1"/>
  </cols>
  <sheetData>
    <row r="1" spans="1:7" ht="18.8" x14ac:dyDescent="0.3">
      <c r="A1" s="82" t="s">
        <v>0</v>
      </c>
      <c r="B1" s="82"/>
      <c r="C1" s="82"/>
      <c r="D1" s="82"/>
      <c r="E1" s="82"/>
      <c r="F1" s="82"/>
    </row>
    <row r="2" spans="1:7" ht="31.3" x14ac:dyDescent="0.3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7" ht="15.65" x14ac:dyDescent="0.3">
      <c r="A3" s="3"/>
      <c r="B3" s="4" t="s">
        <v>37</v>
      </c>
      <c r="C3" s="5">
        <v>234137482</v>
      </c>
      <c r="D3" s="6"/>
      <c r="E3" s="7"/>
      <c r="F3" s="7"/>
    </row>
    <row r="4" spans="1:7" ht="15.65" x14ac:dyDescent="0.3">
      <c r="A4" s="3"/>
      <c r="B4" s="39" t="s">
        <v>40</v>
      </c>
      <c r="C4" s="40">
        <v>29819751</v>
      </c>
      <c r="D4" s="6"/>
      <c r="E4" s="7"/>
      <c r="F4" s="7"/>
    </row>
    <row r="5" spans="1:7" ht="15.65" x14ac:dyDescent="0.3">
      <c r="A5" s="3"/>
      <c r="B5" s="39" t="s">
        <v>41</v>
      </c>
      <c r="C5" s="40">
        <v>16822719</v>
      </c>
      <c r="D5" s="6"/>
      <c r="E5" s="7">
        <v>-22420474</v>
      </c>
      <c r="F5" s="7"/>
      <c r="G5" t="s">
        <v>43</v>
      </c>
    </row>
    <row r="6" spans="1:7" ht="15.65" x14ac:dyDescent="0.3">
      <c r="A6" s="3"/>
      <c r="B6" s="39" t="s">
        <v>42</v>
      </c>
      <c r="C6" s="40">
        <v>17774138</v>
      </c>
      <c r="D6" s="6"/>
      <c r="E6" s="7"/>
      <c r="F6" s="7"/>
    </row>
    <row r="7" spans="1:7" ht="15.65" x14ac:dyDescent="0.3">
      <c r="A7" s="3"/>
      <c r="B7" s="39" t="s">
        <v>49</v>
      </c>
      <c r="C7" s="43">
        <v>15354525</v>
      </c>
      <c r="D7" s="6"/>
      <c r="E7" s="7"/>
      <c r="F7" s="7"/>
    </row>
    <row r="8" spans="1:7" ht="15.65" x14ac:dyDescent="0.3">
      <c r="A8" s="3"/>
      <c r="B8" s="39" t="s">
        <v>50</v>
      </c>
      <c r="C8" s="40">
        <v>18099244</v>
      </c>
      <c r="D8" s="6"/>
      <c r="E8" s="7"/>
      <c r="F8" s="7"/>
    </row>
    <row r="9" spans="1:7" ht="15.65" x14ac:dyDescent="0.3">
      <c r="A9" s="3"/>
      <c r="B9" s="39" t="s">
        <v>130</v>
      </c>
      <c r="C9" s="40">
        <v>11936195</v>
      </c>
      <c r="D9" s="6"/>
      <c r="E9" s="7"/>
      <c r="F9" s="7"/>
    </row>
    <row r="10" spans="1:7" ht="15.65" x14ac:dyDescent="0.3">
      <c r="A10" s="3"/>
      <c r="B10" s="39" t="s">
        <v>211</v>
      </c>
      <c r="C10" s="40">
        <v>10057418</v>
      </c>
      <c r="D10" s="6"/>
      <c r="E10" s="7"/>
      <c r="F10" s="7"/>
    </row>
    <row r="11" spans="1:7" ht="15.65" x14ac:dyDescent="0.3">
      <c r="A11" s="3"/>
      <c r="B11" s="39" t="s">
        <v>212</v>
      </c>
      <c r="C11" s="40">
        <v>7637750</v>
      </c>
      <c r="D11" s="6"/>
      <c r="E11" s="7"/>
      <c r="F11" s="7"/>
    </row>
    <row r="12" spans="1:7" ht="15.65" x14ac:dyDescent="0.3">
      <c r="A12" s="3"/>
      <c r="B12" s="39" t="s">
        <v>213</v>
      </c>
      <c r="C12" s="40">
        <v>5628623</v>
      </c>
      <c r="D12" s="6"/>
      <c r="E12" s="7"/>
      <c r="F12" s="7"/>
    </row>
    <row r="13" spans="1:7" ht="15.65" x14ac:dyDescent="0.3">
      <c r="A13" s="3"/>
      <c r="B13" s="39" t="s">
        <v>214</v>
      </c>
      <c r="C13" s="43">
        <v>5156715</v>
      </c>
      <c r="D13" s="6"/>
      <c r="E13" s="7"/>
      <c r="F13" s="7"/>
    </row>
    <row r="14" spans="1:7" ht="15.65" x14ac:dyDescent="0.3">
      <c r="A14" s="3"/>
      <c r="B14" s="39" t="s">
        <v>215</v>
      </c>
      <c r="C14" s="43">
        <v>2653275</v>
      </c>
      <c r="D14" s="6"/>
      <c r="E14" s="7"/>
      <c r="F14" s="7"/>
    </row>
    <row r="15" spans="1:7" ht="15.65" x14ac:dyDescent="0.3">
      <c r="A15" s="3"/>
      <c r="B15" s="39" t="s">
        <v>216</v>
      </c>
      <c r="C15" s="43">
        <v>2117076</v>
      </c>
      <c r="D15" s="6"/>
      <c r="E15" s="7"/>
      <c r="F15" s="7"/>
      <c r="G15" s="30"/>
    </row>
    <row r="16" spans="1:7" ht="15.65" x14ac:dyDescent="0.3">
      <c r="A16" s="3"/>
      <c r="B16" s="39"/>
      <c r="C16" s="41"/>
      <c r="D16" s="8"/>
      <c r="E16" s="7"/>
      <c r="F16" s="9"/>
      <c r="G16" s="30"/>
    </row>
    <row r="17" spans="1:6" ht="15.65" x14ac:dyDescent="0.3">
      <c r="A17" s="86" t="s">
        <v>7</v>
      </c>
      <c r="B17" s="87"/>
      <c r="C17" s="10">
        <f>SUBTOTAL(9,C3:C16)</f>
        <v>377194911</v>
      </c>
      <c r="D17" s="11"/>
      <c r="E17" s="10">
        <f>SUM(E3:E16)</f>
        <v>-22420474</v>
      </c>
      <c r="F17" s="13"/>
    </row>
    <row r="18" spans="1:6" ht="15.65" x14ac:dyDescent="0.3">
      <c r="A18" s="3"/>
      <c r="B18" s="14" t="s">
        <v>44</v>
      </c>
      <c r="D18" s="43">
        <v>-3848534</v>
      </c>
      <c r="E18" s="19"/>
      <c r="F18" s="19"/>
    </row>
    <row r="19" spans="1:6" ht="15.65" x14ac:dyDescent="0.3">
      <c r="A19" s="3"/>
      <c r="B19" s="14" t="s">
        <v>45</v>
      </c>
      <c r="C19" s="19"/>
      <c r="D19" s="40">
        <v>-6593901</v>
      </c>
      <c r="E19" s="19"/>
      <c r="F19" s="19"/>
    </row>
    <row r="20" spans="1:6" ht="15.65" x14ac:dyDescent="0.3">
      <c r="A20" s="3"/>
      <c r="B20" s="14" t="s">
        <v>46</v>
      </c>
      <c r="C20" s="19"/>
      <c r="D20" s="43">
        <v>-7209183</v>
      </c>
      <c r="E20" s="19"/>
      <c r="F20" s="19"/>
    </row>
    <row r="21" spans="1:6" ht="15.65" x14ac:dyDescent="0.3">
      <c r="A21" s="3"/>
      <c r="B21" s="14" t="s">
        <v>51</v>
      </c>
      <c r="C21" s="19"/>
      <c r="D21" s="43">
        <v>-3558956</v>
      </c>
      <c r="E21" s="19"/>
      <c r="F21" s="19"/>
    </row>
    <row r="22" spans="1:6" ht="15.65" x14ac:dyDescent="0.3">
      <c r="A22" s="3"/>
      <c r="B22" s="14" t="s">
        <v>52</v>
      </c>
      <c r="C22" s="19"/>
      <c r="D22" s="43">
        <v>-5174091</v>
      </c>
      <c r="E22" s="19"/>
      <c r="F22" s="19"/>
    </row>
    <row r="23" spans="1:6" ht="15.65" x14ac:dyDescent="0.3">
      <c r="A23" s="3"/>
      <c r="B23" s="14" t="s">
        <v>131</v>
      </c>
      <c r="C23" s="19"/>
      <c r="D23" s="40">
        <v>-2423351</v>
      </c>
      <c r="E23" s="19"/>
      <c r="F23" s="19"/>
    </row>
    <row r="24" spans="1:6" ht="15.65" x14ac:dyDescent="0.3">
      <c r="A24" s="3"/>
      <c r="B24" s="14" t="s">
        <v>217</v>
      </c>
      <c r="C24" s="19"/>
      <c r="D24" s="40">
        <v>-2038218</v>
      </c>
      <c r="E24" s="19"/>
      <c r="F24" s="19"/>
    </row>
    <row r="25" spans="1:6" ht="15.65" x14ac:dyDescent="0.3">
      <c r="A25" s="3"/>
      <c r="B25" s="14" t="s">
        <v>218</v>
      </c>
      <c r="C25" s="19"/>
      <c r="D25" s="40">
        <v>-503167</v>
      </c>
      <c r="E25" s="19"/>
      <c r="F25" s="19"/>
    </row>
    <row r="26" spans="1:6" ht="15.65" x14ac:dyDescent="0.3">
      <c r="A26" s="3"/>
      <c r="B26" s="14" t="s">
        <v>219</v>
      </c>
      <c r="C26" s="19"/>
      <c r="D26" s="43">
        <v>-215896</v>
      </c>
      <c r="E26" s="19"/>
      <c r="F26" s="19"/>
    </row>
    <row r="27" spans="1:6" ht="15.65" x14ac:dyDescent="0.3">
      <c r="A27" s="3"/>
      <c r="B27" s="14" t="s">
        <v>220</v>
      </c>
      <c r="C27" s="19"/>
      <c r="D27" s="43"/>
      <c r="E27" s="19"/>
      <c r="F27" s="19"/>
    </row>
    <row r="28" spans="1:6" ht="15.65" x14ac:dyDescent="0.3">
      <c r="A28" s="3"/>
      <c r="B28" s="14" t="s">
        <v>221</v>
      </c>
      <c r="C28" s="19"/>
      <c r="D28" s="43">
        <v>-323844</v>
      </c>
      <c r="E28" s="19"/>
      <c r="F28" s="19"/>
    </row>
    <row r="29" spans="1:6" ht="15.65" x14ac:dyDescent="0.3">
      <c r="A29" s="3"/>
      <c r="B29" s="14" t="s">
        <v>222</v>
      </c>
      <c r="C29" s="19"/>
      <c r="D29" s="43">
        <v>-346817</v>
      </c>
      <c r="E29" s="19"/>
      <c r="F29" s="19"/>
    </row>
    <row r="30" spans="1:6" ht="15.65" x14ac:dyDescent="0.3">
      <c r="A30" s="3"/>
      <c r="B30" s="14"/>
      <c r="C30" s="19"/>
      <c r="D30" s="40"/>
      <c r="E30" s="19"/>
      <c r="F30" s="19"/>
    </row>
    <row r="31" spans="1:6" ht="15.65" x14ac:dyDescent="0.3">
      <c r="A31" s="86" t="s">
        <v>8</v>
      </c>
      <c r="B31" s="87"/>
      <c r="C31" s="10">
        <f>SUM(C23:C30)</f>
        <v>0</v>
      </c>
      <c r="D31" s="10">
        <f>SUBTOTAL(9,D18:D30)</f>
        <v>-32235958</v>
      </c>
      <c r="E31" s="12"/>
      <c r="F31" s="13"/>
    </row>
    <row r="32" spans="1:6" ht="15.65" x14ac:dyDescent="0.3">
      <c r="A32" s="3"/>
      <c r="B32" s="15" t="s">
        <v>47</v>
      </c>
      <c r="C32" s="19"/>
      <c r="D32" s="19"/>
      <c r="E32" s="19"/>
      <c r="F32" s="40">
        <v>-183911854</v>
      </c>
    </row>
    <row r="33" spans="1:7" ht="15.65" x14ac:dyDescent="0.3">
      <c r="A33" s="3"/>
      <c r="B33" s="15" t="s">
        <v>48</v>
      </c>
      <c r="C33" s="19"/>
      <c r="D33" s="19"/>
      <c r="E33" s="19"/>
      <c r="F33" s="40">
        <v>-23681313</v>
      </c>
    </row>
    <row r="34" spans="1:7" ht="15.65" x14ac:dyDescent="0.3">
      <c r="A34" s="3"/>
      <c r="B34" s="15" t="s">
        <v>223</v>
      </c>
      <c r="C34" s="19"/>
      <c r="D34" s="19"/>
      <c r="E34" s="19"/>
      <c r="F34" s="40">
        <v>-10423548</v>
      </c>
    </row>
    <row r="35" spans="1:7" ht="15.65" x14ac:dyDescent="0.3">
      <c r="A35" s="3"/>
      <c r="B35" s="15" t="s">
        <v>266</v>
      </c>
      <c r="C35" s="19"/>
      <c r="D35" s="19"/>
      <c r="E35" s="19"/>
      <c r="F35" s="40">
        <v>-22437997</v>
      </c>
    </row>
    <row r="36" spans="1:7" ht="16.45" customHeight="1" x14ac:dyDescent="0.3">
      <c r="A36" s="3"/>
      <c r="B36" s="15" t="s">
        <v>284</v>
      </c>
      <c r="C36" s="19"/>
      <c r="D36" s="19"/>
      <c r="E36" s="19"/>
      <c r="F36" s="40">
        <v>-8019200</v>
      </c>
    </row>
    <row r="37" spans="1:7" ht="15.65" x14ac:dyDescent="0.3">
      <c r="A37" s="3"/>
      <c r="B37" s="15" t="s">
        <v>283</v>
      </c>
      <c r="C37" s="19"/>
      <c r="D37" s="19"/>
      <c r="E37" s="19"/>
      <c r="F37" s="43">
        <v>-12331414</v>
      </c>
    </row>
    <row r="38" spans="1:7" ht="15.65" x14ac:dyDescent="0.3">
      <c r="A38" s="3"/>
      <c r="B38" s="15" t="s">
        <v>285</v>
      </c>
      <c r="C38" s="19"/>
      <c r="D38" s="19"/>
      <c r="E38" s="19"/>
      <c r="F38" s="43">
        <v>-5156715</v>
      </c>
    </row>
    <row r="39" spans="1:7" ht="15.65" x14ac:dyDescent="0.3">
      <c r="A39" s="3"/>
      <c r="B39" s="15" t="s">
        <v>286</v>
      </c>
      <c r="C39" s="19"/>
      <c r="D39" s="19"/>
      <c r="E39" s="19"/>
      <c r="F39" s="44">
        <v>-2329431</v>
      </c>
    </row>
    <row r="40" spans="1:7" ht="15.65" x14ac:dyDescent="0.3">
      <c r="A40" s="3"/>
      <c r="B40" s="15"/>
      <c r="C40" s="19"/>
      <c r="D40" s="19"/>
      <c r="E40" s="19"/>
      <c r="F40" s="19"/>
    </row>
    <row r="41" spans="1:7" ht="15.65" x14ac:dyDescent="0.3">
      <c r="A41" s="3"/>
      <c r="B41" s="15"/>
      <c r="C41" s="19"/>
      <c r="D41" s="19"/>
      <c r="E41" s="19"/>
      <c r="F41" s="19"/>
    </row>
    <row r="42" spans="1:7" ht="15.65" x14ac:dyDescent="0.3">
      <c r="A42" s="86" t="s">
        <v>9</v>
      </c>
      <c r="B42" s="87"/>
      <c r="C42" s="16"/>
      <c r="D42" s="11"/>
      <c r="E42" s="13"/>
      <c r="F42" s="17">
        <f>SUBTOTAL(9,F32:F41)</f>
        <v>-268291472</v>
      </c>
    </row>
    <row r="43" spans="1:7" ht="15.65" x14ac:dyDescent="0.3">
      <c r="A43" s="88" t="s">
        <v>35</v>
      </c>
      <c r="B43" s="89"/>
      <c r="C43" s="89"/>
      <c r="D43" s="89"/>
      <c r="E43" s="90"/>
      <c r="F43" s="18">
        <f>C17+E17+D31+F42</f>
        <v>54247007</v>
      </c>
      <c r="G43" s="30">
        <f>+C17+E17+D31+F42-F43</f>
        <v>0</v>
      </c>
    </row>
    <row r="44" spans="1:7" x14ac:dyDescent="0.3">
      <c r="F44" s="45">
        <v>51867663.960000001</v>
      </c>
    </row>
    <row r="45" spans="1:7" x14ac:dyDescent="0.3">
      <c r="F45" s="30">
        <f>+F43-F44</f>
        <v>2379343.0399999991</v>
      </c>
    </row>
  </sheetData>
  <mergeCells count="5">
    <mergeCell ref="A1:F1"/>
    <mergeCell ref="A17:B17"/>
    <mergeCell ref="A31:B31"/>
    <mergeCell ref="A42:B42"/>
    <mergeCell ref="A43:E43"/>
  </mergeCells>
  <conditionalFormatting sqref="A43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07"/>
  <sheetViews>
    <sheetView workbookViewId="0">
      <pane xSplit="4" ySplit="2" topLeftCell="I199" activePane="bottomRight" state="frozen"/>
      <selection pane="topRight" activeCell="E1" sqref="E1"/>
      <selection pane="bottomLeft" activeCell="A3" sqref="A3"/>
      <selection pane="bottomRight" activeCell="G214" sqref="G214"/>
    </sheetView>
  </sheetViews>
  <sheetFormatPr defaultRowHeight="15.05" x14ac:dyDescent="0.3"/>
  <cols>
    <col min="1" max="1" width="7" customWidth="1"/>
    <col min="2" max="3" width="11.6640625" customWidth="1"/>
    <col min="4" max="4" width="17" style="24" bestFit="1" customWidth="1"/>
    <col min="5" max="5" width="49.33203125" customWidth="1"/>
    <col min="6" max="6" width="12.88671875" customWidth="1"/>
    <col min="7" max="7" width="32.6640625" customWidth="1"/>
    <col min="8" max="9" width="12.88671875" style="29" customWidth="1"/>
    <col min="10" max="10" width="18.33203125" style="29" customWidth="1"/>
    <col min="11" max="11" width="14.88671875" style="24" customWidth="1"/>
  </cols>
  <sheetData>
    <row r="1" spans="1:10" ht="26.3" x14ac:dyDescent="0.3">
      <c r="A1" s="27" t="s">
        <v>10</v>
      </c>
      <c r="B1" s="20" t="s">
        <v>11</v>
      </c>
      <c r="C1" s="20" t="s">
        <v>12</v>
      </c>
      <c r="D1" s="22" t="s">
        <v>13</v>
      </c>
      <c r="E1" s="20" t="s">
        <v>14</v>
      </c>
      <c r="F1" s="20" t="s">
        <v>15</v>
      </c>
      <c r="G1" s="20" t="s">
        <v>16</v>
      </c>
      <c r="H1" s="28" t="s">
        <v>17</v>
      </c>
      <c r="I1" s="28" t="s">
        <v>18</v>
      </c>
      <c r="J1" s="28" t="s">
        <v>19</v>
      </c>
    </row>
    <row r="2" spans="1:10" s="36" customFormat="1" ht="16.45" customHeight="1" x14ac:dyDescent="0.3">
      <c r="A2" s="32"/>
      <c r="B2" s="33"/>
      <c r="C2" s="33"/>
      <c r="D2" s="34"/>
      <c r="E2" s="33" t="s">
        <v>38</v>
      </c>
      <c r="F2" s="33"/>
      <c r="G2" s="33"/>
      <c r="H2" s="35"/>
      <c r="I2" s="35"/>
      <c r="J2" s="35">
        <v>234137481.59999999</v>
      </c>
    </row>
    <row r="3" spans="1:10" ht="26.3" x14ac:dyDescent="0.3">
      <c r="A3" s="26">
        <v>1</v>
      </c>
      <c r="B3" s="21" t="s">
        <v>132</v>
      </c>
      <c r="C3" s="21" t="s">
        <v>39</v>
      </c>
      <c r="D3" s="23">
        <v>45293</v>
      </c>
      <c r="E3" s="21" t="s">
        <v>20</v>
      </c>
      <c r="F3" s="21" t="s">
        <v>21</v>
      </c>
      <c r="G3" s="21" t="s">
        <v>33</v>
      </c>
      <c r="H3" s="31">
        <v>786222</v>
      </c>
      <c r="I3" s="31">
        <v>62898</v>
      </c>
      <c r="J3" s="31">
        <v>849120</v>
      </c>
    </row>
    <row r="4" spans="1:10" ht="26.3" x14ac:dyDescent="0.3">
      <c r="A4" s="26">
        <v>2</v>
      </c>
      <c r="B4" s="21" t="s">
        <v>133</v>
      </c>
      <c r="C4" s="21" t="s">
        <v>39</v>
      </c>
      <c r="D4" s="23">
        <v>45294</v>
      </c>
      <c r="E4" s="21" t="s">
        <v>20</v>
      </c>
      <c r="F4" s="21" t="s">
        <v>21</v>
      </c>
      <c r="G4" s="21" t="s">
        <v>32</v>
      </c>
      <c r="H4" s="31">
        <v>795848</v>
      </c>
      <c r="I4" s="31">
        <v>63668</v>
      </c>
      <c r="J4" s="31">
        <v>859516</v>
      </c>
    </row>
    <row r="5" spans="1:10" ht="26.3" x14ac:dyDescent="0.3">
      <c r="A5" s="26">
        <v>3</v>
      </c>
      <c r="B5" s="21" t="s">
        <v>134</v>
      </c>
      <c r="C5" s="21" t="s">
        <v>39</v>
      </c>
      <c r="D5" s="23">
        <v>45294</v>
      </c>
      <c r="E5" s="21" t="s">
        <v>20</v>
      </c>
      <c r="F5" s="21" t="s">
        <v>21</v>
      </c>
      <c r="G5" s="21" t="s">
        <v>23</v>
      </c>
      <c r="H5" s="31">
        <v>1196504</v>
      </c>
      <c r="I5" s="31">
        <v>95720</v>
      </c>
      <c r="J5" s="31">
        <v>1292224</v>
      </c>
    </row>
    <row r="6" spans="1:10" x14ac:dyDescent="0.3">
      <c r="A6" s="26"/>
      <c r="B6" s="25"/>
      <c r="C6" s="21"/>
      <c r="D6" s="23">
        <v>45294</v>
      </c>
      <c r="E6" s="21" t="s">
        <v>135</v>
      </c>
      <c r="F6" s="21"/>
      <c r="G6" s="21"/>
      <c r="H6" s="31"/>
      <c r="I6" s="31"/>
      <c r="J6" s="31">
        <v>-28205338</v>
      </c>
    </row>
    <row r="7" spans="1:10" ht="26.3" x14ac:dyDescent="0.3">
      <c r="A7" s="26">
        <v>4</v>
      </c>
      <c r="B7" s="21" t="s">
        <v>136</v>
      </c>
      <c r="C7" s="21" t="s">
        <v>39</v>
      </c>
      <c r="D7" s="23">
        <v>45295</v>
      </c>
      <c r="E7" s="21" t="s">
        <v>20</v>
      </c>
      <c r="F7" s="21" t="s">
        <v>21</v>
      </c>
      <c r="G7" s="21" t="s">
        <v>31</v>
      </c>
      <c r="H7" s="31">
        <v>1337114</v>
      </c>
      <c r="I7" s="31">
        <v>106969</v>
      </c>
      <c r="J7" s="31">
        <v>1444083</v>
      </c>
    </row>
    <row r="8" spans="1:10" ht="26.3" x14ac:dyDescent="0.3">
      <c r="A8" s="26">
        <v>5</v>
      </c>
      <c r="B8" s="21" t="s">
        <v>137</v>
      </c>
      <c r="C8" s="21" t="s">
        <v>39</v>
      </c>
      <c r="D8" s="23">
        <v>45295</v>
      </c>
      <c r="E8" s="21" t="s">
        <v>20</v>
      </c>
      <c r="F8" s="21" t="s">
        <v>21</v>
      </c>
      <c r="G8" s="21" t="s">
        <v>138</v>
      </c>
      <c r="H8" s="31">
        <v>499760</v>
      </c>
      <c r="I8" s="31">
        <v>39981</v>
      </c>
      <c r="J8" s="31">
        <v>539741</v>
      </c>
    </row>
    <row r="9" spans="1:10" ht="26.3" x14ac:dyDescent="0.3">
      <c r="A9" s="26">
        <v>6</v>
      </c>
      <c r="B9" s="21" t="s">
        <v>139</v>
      </c>
      <c r="C9" s="21" t="s">
        <v>39</v>
      </c>
      <c r="D9" s="23">
        <v>45296</v>
      </c>
      <c r="E9" s="21" t="s">
        <v>20</v>
      </c>
      <c r="F9" s="21" t="s">
        <v>21</v>
      </c>
      <c r="G9" s="21" t="s">
        <v>27</v>
      </c>
      <c r="H9" s="31">
        <v>1400596</v>
      </c>
      <c r="I9" s="31">
        <v>112048</v>
      </c>
      <c r="J9" s="31">
        <v>1512644</v>
      </c>
    </row>
    <row r="10" spans="1:10" ht="26.3" x14ac:dyDescent="0.3">
      <c r="A10" s="26">
        <v>51</v>
      </c>
      <c r="B10" s="21" t="s">
        <v>140</v>
      </c>
      <c r="C10" s="21"/>
      <c r="D10" s="23">
        <v>45297</v>
      </c>
      <c r="E10" s="21" t="s">
        <v>141</v>
      </c>
      <c r="F10" s="21" t="s">
        <v>142</v>
      </c>
      <c r="G10" s="21"/>
      <c r="H10" s="31">
        <v>-117830</v>
      </c>
      <c r="I10" s="31">
        <v>-9426</v>
      </c>
      <c r="J10" s="31">
        <v>-127256</v>
      </c>
    </row>
    <row r="11" spans="1:10" ht="26.3" x14ac:dyDescent="0.3">
      <c r="A11" s="26">
        <v>7</v>
      </c>
      <c r="B11" s="21" t="s">
        <v>143</v>
      </c>
      <c r="C11" s="21" t="s">
        <v>39</v>
      </c>
      <c r="D11" s="23">
        <v>45299</v>
      </c>
      <c r="E11" s="21" t="s">
        <v>20</v>
      </c>
      <c r="F11" s="21" t="s">
        <v>21</v>
      </c>
      <c r="G11" s="21" t="s">
        <v>144</v>
      </c>
      <c r="H11" s="31">
        <v>435348</v>
      </c>
      <c r="I11" s="31">
        <v>34828</v>
      </c>
      <c r="J11" s="31">
        <v>470176</v>
      </c>
    </row>
    <row r="12" spans="1:10" ht="26.3" x14ac:dyDescent="0.3">
      <c r="A12" s="26">
        <v>8</v>
      </c>
      <c r="B12" s="21" t="s">
        <v>145</v>
      </c>
      <c r="C12" s="21" t="s">
        <v>39</v>
      </c>
      <c r="D12" s="23">
        <v>45299</v>
      </c>
      <c r="E12" s="21" t="s">
        <v>20</v>
      </c>
      <c r="F12" s="21" t="s">
        <v>21</v>
      </c>
      <c r="G12" s="21" t="s">
        <v>32</v>
      </c>
      <c r="H12" s="31">
        <v>1215072</v>
      </c>
      <c r="I12" s="31">
        <v>97206</v>
      </c>
      <c r="J12" s="31">
        <v>1312278</v>
      </c>
    </row>
    <row r="13" spans="1:10" x14ac:dyDescent="0.3">
      <c r="A13" s="26"/>
      <c r="B13" s="25" t="s">
        <v>146</v>
      </c>
      <c r="C13" s="21"/>
      <c r="D13" s="23">
        <v>45300</v>
      </c>
      <c r="E13" s="21" t="s">
        <v>141</v>
      </c>
      <c r="F13" s="21" t="s">
        <v>21</v>
      </c>
      <c r="G13" s="21"/>
      <c r="H13" s="31">
        <v>-2043122</v>
      </c>
      <c r="I13" s="31">
        <v>-163450</v>
      </c>
      <c r="J13" s="31">
        <v>-2206572</v>
      </c>
    </row>
    <row r="14" spans="1:10" ht="26.3" x14ac:dyDescent="0.3">
      <c r="A14" s="26">
        <v>9</v>
      </c>
      <c r="B14" s="21" t="s">
        <v>147</v>
      </c>
      <c r="C14" s="21" t="s">
        <v>39</v>
      </c>
      <c r="D14" s="23">
        <v>45303</v>
      </c>
      <c r="E14" s="21" t="s">
        <v>20</v>
      </c>
      <c r="F14" s="21" t="s">
        <v>21</v>
      </c>
      <c r="G14" s="21" t="s">
        <v>144</v>
      </c>
      <c r="H14" s="31">
        <v>330440</v>
      </c>
      <c r="I14" s="31">
        <v>26435</v>
      </c>
      <c r="J14" s="31">
        <v>356875</v>
      </c>
    </row>
    <row r="15" spans="1:10" ht="26.3" x14ac:dyDescent="0.3">
      <c r="A15" s="26">
        <v>10</v>
      </c>
      <c r="B15" s="21" t="s">
        <v>148</v>
      </c>
      <c r="C15" s="21" t="s">
        <v>39</v>
      </c>
      <c r="D15" s="23">
        <v>45303</v>
      </c>
      <c r="E15" s="21" t="s">
        <v>20</v>
      </c>
      <c r="F15" s="21" t="s">
        <v>21</v>
      </c>
      <c r="G15" s="21" t="s">
        <v>25</v>
      </c>
      <c r="H15" s="31">
        <v>887612</v>
      </c>
      <c r="I15" s="31">
        <v>71009</v>
      </c>
      <c r="J15" s="31">
        <v>958621</v>
      </c>
    </row>
    <row r="16" spans="1:10" ht="26.3" x14ac:dyDescent="0.3">
      <c r="A16" s="26">
        <v>11</v>
      </c>
      <c r="B16" s="21" t="s">
        <v>149</v>
      </c>
      <c r="C16" s="21" t="s">
        <v>39</v>
      </c>
      <c r="D16" s="23">
        <v>45303</v>
      </c>
      <c r="E16" s="21" t="s">
        <v>20</v>
      </c>
      <c r="F16" s="21" t="s">
        <v>21</v>
      </c>
      <c r="G16" s="21" t="s">
        <v>30</v>
      </c>
      <c r="H16" s="31">
        <v>462616</v>
      </c>
      <c r="I16" s="31">
        <v>37009</v>
      </c>
      <c r="J16" s="31">
        <v>499625</v>
      </c>
    </row>
    <row r="17" spans="1:10" x14ac:dyDescent="0.3">
      <c r="A17" s="26"/>
      <c r="B17" s="21"/>
      <c r="C17" s="21"/>
      <c r="D17" s="23">
        <v>45303</v>
      </c>
      <c r="E17" s="21" t="s">
        <v>135</v>
      </c>
      <c r="F17" s="21"/>
      <c r="G17" s="21"/>
      <c r="H17" s="31"/>
      <c r="I17" s="31"/>
      <c r="J17" s="31">
        <v>-30018675</v>
      </c>
    </row>
    <row r="18" spans="1:10" ht="26.3" x14ac:dyDescent="0.3">
      <c r="A18" s="26">
        <v>12</v>
      </c>
      <c r="B18" s="21" t="s">
        <v>150</v>
      </c>
      <c r="C18" s="21" t="s">
        <v>39</v>
      </c>
      <c r="D18" s="23">
        <v>45306</v>
      </c>
      <c r="E18" s="21" t="s">
        <v>20</v>
      </c>
      <c r="F18" s="21" t="s">
        <v>21</v>
      </c>
      <c r="G18" s="21" t="s">
        <v>33</v>
      </c>
      <c r="H18" s="31">
        <v>1218910</v>
      </c>
      <c r="I18" s="31">
        <v>97513</v>
      </c>
      <c r="J18" s="31">
        <v>1316423</v>
      </c>
    </row>
    <row r="19" spans="1:10" ht="26.3" x14ac:dyDescent="0.3">
      <c r="A19" s="26">
        <v>13</v>
      </c>
      <c r="B19" s="21" t="s">
        <v>151</v>
      </c>
      <c r="C19" s="21" t="s">
        <v>39</v>
      </c>
      <c r="D19" s="23">
        <v>45306</v>
      </c>
      <c r="E19" s="21" t="s">
        <v>20</v>
      </c>
      <c r="F19" s="21" t="s">
        <v>21</v>
      </c>
      <c r="G19" s="21" t="s">
        <v>26</v>
      </c>
      <c r="H19" s="31">
        <v>816280</v>
      </c>
      <c r="I19" s="31">
        <v>65302</v>
      </c>
      <c r="J19" s="31">
        <v>881582</v>
      </c>
    </row>
    <row r="20" spans="1:10" x14ac:dyDescent="0.3">
      <c r="A20" s="26">
        <v>52</v>
      </c>
      <c r="B20" s="21" t="s">
        <v>152</v>
      </c>
      <c r="C20" s="21"/>
      <c r="D20" s="23">
        <v>45306</v>
      </c>
      <c r="E20" s="21" t="s">
        <v>141</v>
      </c>
      <c r="F20" s="21" t="s">
        <v>21</v>
      </c>
      <c r="G20" s="21"/>
      <c r="H20" s="31">
        <v>-370086</v>
      </c>
      <c r="I20" s="31">
        <v>-29607</v>
      </c>
      <c r="J20" s="31">
        <v>-399693</v>
      </c>
    </row>
    <row r="21" spans="1:10" x14ac:dyDescent="0.3">
      <c r="A21" s="26">
        <v>53</v>
      </c>
      <c r="B21" s="21" t="s">
        <v>152</v>
      </c>
      <c r="C21" s="21"/>
      <c r="D21" s="23">
        <v>45307</v>
      </c>
      <c r="E21" s="21" t="s">
        <v>141</v>
      </c>
      <c r="F21" s="21" t="s">
        <v>21</v>
      </c>
      <c r="G21" s="21"/>
      <c r="H21" s="31">
        <v>-31977</v>
      </c>
      <c r="I21" s="31">
        <v>-2558</v>
      </c>
      <c r="J21" s="31">
        <v>-34535</v>
      </c>
    </row>
    <row r="22" spans="1:10" x14ac:dyDescent="0.3">
      <c r="A22" s="26">
        <v>54</v>
      </c>
      <c r="B22" s="21" t="s">
        <v>153</v>
      </c>
      <c r="C22" s="21"/>
      <c r="D22" s="23">
        <v>45307</v>
      </c>
      <c r="E22" s="21" t="s">
        <v>141</v>
      </c>
      <c r="F22" s="21" t="s">
        <v>21</v>
      </c>
      <c r="G22" s="21"/>
      <c r="H22" s="31">
        <v>-95931</v>
      </c>
      <c r="I22" s="31">
        <v>-7674</v>
      </c>
      <c r="J22" s="31">
        <v>-103605</v>
      </c>
    </row>
    <row r="23" spans="1:10" ht="26.3" x14ac:dyDescent="0.3">
      <c r="A23" s="26">
        <v>14</v>
      </c>
      <c r="B23" s="21" t="s">
        <v>154</v>
      </c>
      <c r="C23" s="21" t="s">
        <v>39</v>
      </c>
      <c r="D23" s="23">
        <v>45308</v>
      </c>
      <c r="E23" s="21" t="s">
        <v>20</v>
      </c>
      <c r="F23" s="21" t="s">
        <v>21</v>
      </c>
      <c r="G23" s="21" t="s">
        <v>29</v>
      </c>
      <c r="H23" s="31">
        <v>756164</v>
      </c>
      <c r="I23" s="31">
        <v>60493</v>
      </c>
      <c r="J23" s="31">
        <v>816657</v>
      </c>
    </row>
    <row r="24" spans="1:10" x14ac:dyDescent="0.3">
      <c r="A24" s="26">
        <v>55</v>
      </c>
      <c r="B24" s="21" t="s">
        <v>140</v>
      </c>
      <c r="C24" s="21"/>
      <c r="D24" s="23">
        <v>45308</v>
      </c>
      <c r="E24" s="21" t="s">
        <v>141</v>
      </c>
      <c r="F24" s="21" t="s">
        <v>21</v>
      </c>
      <c r="G24" s="21"/>
      <c r="H24" s="31">
        <v>-1021685</v>
      </c>
      <c r="I24" s="31">
        <v>-81735</v>
      </c>
      <c r="J24" s="31">
        <v>-1103420</v>
      </c>
    </row>
    <row r="25" spans="1:10" x14ac:dyDescent="0.3">
      <c r="A25" s="26"/>
      <c r="B25" s="21"/>
      <c r="C25" s="21"/>
      <c r="D25" s="23">
        <v>45308</v>
      </c>
      <c r="E25" s="21" t="s">
        <v>135</v>
      </c>
      <c r="F25" s="21"/>
      <c r="G25" s="21"/>
      <c r="H25" s="31"/>
      <c r="I25" s="31"/>
      <c r="J25" s="31">
        <v>-50526113</v>
      </c>
    </row>
    <row r="26" spans="1:10" ht="26.3" x14ac:dyDescent="0.3">
      <c r="A26" s="26">
        <v>15</v>
      </c>
      <c r="B26" s="21" t="s">
        <v>155</v>
      </c>
      <c r="C26" s="21" t="s">
        <v>39</v>
      </c>
      <c r="D26" s="23">
        <v>45309</v>
      </c>
      <c r="E26" s="21" t="s">
        <v>20</v>
      </c>
      <c r="F26" s="21" t="s">
        <v>21</v>
      </c>
      <c r="G26" s="21" t="s">
        <v>32</v>
      </c>
      <c r="H26" s="31">
        <v>1994193</v>
      </c>
      <c r="I26" s="31">
        <v>159535</v>
      </c>
      <c r="J26" s="31">
        <v>2153728</v>
      </c>
    </row>
    <row r="27" spans="1:10" ht="26.3" x14ac:dyDescent="0.3">
      <c r="A27" s="26">
        <v>16</v>
      </c>
      <c r="B27" s="21" t="s">
        <v>156</v>
      </c>
      <c r="C27" s="21" t="s">
        <v>39</v>
      </c>
      <c r="D27" s="23">
        <v>45309</v>
      </c>
      <c r="E27" s="21" t="s">
        <v>20</v>
      </c>
      <c r="F27" s="21" t="s">
        <v>21</v>
      </c>
      <c r="G27" s="21" t="s">
        <v>22</v>
      </c>
      <c r="H27" s="31">
        <v>1972800</v>
      </c>
      <c r="I27" s="31">
        <v>157824</v>
      </c>
      <c r="J27" s="31">
        <v>2130624</v>
      </c>
    </row>
    <row r="28" spans="1:10" ht="26.3" x14ac:dyDescent="0.3">
      <c r="A28" s="26">
        <v>17</v>
      </c>
      <c r="B28" s="21" t="s">
        <v>157</v>
      </c>
      <c r="C28" s="21" t="s">
        <v>39</v>
      </c>
      <c r="D28" s="23">
        <v>45310</v>
      </c>
      <c r="E28" s="21" t="s">
        <v>20</v>
      </c>
      <c r="F28" s="21" t="s">
        <v>21</v>
      </c>
      <c r="G28" s="21" t="s">
        <v>28</v>
      </c>
      <c r="H28" s="31">
        <v>1990550</v>
      </c>
      <c r="I28" s="31">
        <v>159244</v>
      </c>
      <c r="J28" s="31">
        <v>2149794</v>
      </c>
    </row>
    <row r="29" spans="1:10" x14ac:dyDescent="0.3">
      <c r="A29" s="26">
        <v>56</v>
      </c>
      <c r="B29" s="21" t="s">
        <v>158</v>
      </c>
      <c r="C29" s="21"/>
      <c r="D29" s="23">
        <v>45312</v>
      </c>
      <c r="E29" s="21" t="s">
        <v>141</v>
      </c>
      <c r="F29" s="21" t="s">
        <v>21</v>
      </c>
      <c r="G29" s="21"/>
      <c r="H29" s="31">
        <v>-842532</v>
      </c>
      <c r="I29" s="31">
        <v>-67403</v>
      </c>
      <c r="J29" s="31">
        <v>-909935</v>
      </c>
    </row>
    <row r="30" spans="1:10" ht="26.3" x14ac:dyDescent="0.3">
      <c r="A30" s="26">
        <v>18</v>
      </c>
      <c r="B30" s="21" t="s">
        <v>159</v>
      </c>
      <c r="C30" s="21" t="s">
        <v>39</v>
      </c>
      <c r="D30" s="23">
        <v>45313</v>
      </c>
      <c r="E30" s="21" t="s">
        <v>20</v>
      </c>
      <c r="F30" s="21" t="s">
        <v>21</v>
      </c>
      <c r="G30" s="21" t="s">
        <v>27</v>
      </c>
      <c r="H30" s="31">
        <v>1296456</v>
      </c>
      <c r="I30" s="31">
        <v>103716</v>
      </c>
      <c r="J30" s="31">
        <v>1400172</v>
      </c>
    </row>
    <row r="31" spans="1:10" ht="26.3" x14ac:dyDescent="0.3">
      <c r="A31" s="26">
        <v>19</v>
      </c>
      <c r="B31" s="21" t="s">
        <v>160</v>
      </c>
      <c r="C31" s="21" t="s">
        <v>39</v>
      </c>
      <c r="D31" s="23">
        <v>45314</v>
      </c>
      <c r="E31" s="21" t="s">
        <v>20</v>
      </c>
      <c r="F31" s="21" t="s">
        <v>21</v>
      </c>
      <c r="G31" s="21" t="s">
        <v>24</v>
      </c>
      <c r="H31" s="31">
        <v>820696</v>
      </c>
      <c r="I31" s="31">
        <v>65656</v>
      </c>
      <c r="J31" s="31">
        <v>886352</v>
      </c>
    </row>
    <row r="32" spans="1:10" x14ac:dyDescent="0.3">
      <c r="A32" s="26">
        <v>57</v>
      </c>
      <c r="B32" s="25" t="s">
        <v>161</v>
      </c>
      <c r="C32" s="21"/>
      <c r="D32" s="23">
        <v>45315</v>
      </c>
      <c r="E32" s="21" t="s">
        <v>141</v>
      </c>
      <c r="F32" s="21" t="s">
        <v>21</v>
      </c>
      <c r="G32" s="21"/>
      <c r="H32" s="31">
        <v>-1083417</v>
      </c>
      <c r="I32" s="31">
        <v>-86673</v>
      </c>
      <c r="J32" s="31">
        <v>-1170090</v>
      </c>
    </row>
    <row r="33" spans="1:10" x14ac:dyDescent="0.3">
      <c r="A33" s="26"/>
      <c r="B33" s="25" t="s">
        <v>162</v>
      </c>
      <c r="C33" s="21"/>
      <c r="D33" s="23">
        <v>45315</v>
      </c>
      <c r="E33" s="21" t="s">
        <v>141</v>
      </c>
      <c r="F33" s="21" t="s">
        <v>21</v>
      </c>
      <c r="G33" s="21"/>
      <c r="H33" s="31">
        <v>-195883</v>
      </c>
      <c r="I33" s="31">
        <v>-15671</v>
      </c>
      <c r="J33" s="31">
        <v>-211554</v>
      </c>
    </row>
    <row r="34" spans="1:10" x14ac:dyDescent="0.3">
      <c r="A34" s="26"/>
      <c r="B34" s="21"/>
      <c r="C34" s="21"/>
      <c r="D34" s="23">
        <v>45315</v>
      </c>
      <c r="E34" s="21" t="s">
        <v>135</v>
      </c>
      <c r="F34" s="21"/>
      <c r="G34" s="21"/>
      <c r="H34" s="31"/>
      <c r="I34" s="31"/>
      <c r="J34" s="31">
        <v>-25643758</v>
      </c>
    </row>
    <row r="35" spans="1:10" ht="26.3" x14ac:dyDescent="0.3">
      <c r="A35" s="26">
        <v>20</v>
      </c>
      <c r="B35" s="21" t="s">
        <v>163</v>
      </c>
      <c r="C35" s="21" t="s">
        <v>39</v>
      </c>
      <c r="D35" s="23">
        <v>45317</v>
      </c>
      <c r="E35" s="21" t="s">
        <v>20</v>
      </c>
      <c r="F35" s="21" t="s">
        <v>21</v>
      </c>
      <c r="G35" s="21" t="s">
        <v>23</v>
      </c>
      <c r="H35" s="31">
        <v>1589270</v>
      </c>
      <c r="I35" s="31">
        <v>127142</v>
      </c>
      <c r="J35" s="31">
        <v>1716412</v>
      </c>
    </row>
    <row r="36" spans="1:10" ht="26.3" x14ac:dyDescent="0.3">
      <c r="A36" s="26">
        <v>21</v>
      </c>
      <c r="B36" s="21" t="s">
        <v>164</v>
      </c>
      <c r="C36" s="21" t="s">
        <v>39</v>
      </c>
      <c r="D36" s="23">
        <v>45317</v>
      </c>
      <c r="E36" s="21" t="s">
        <v>20</v>
      </c>
      <c r="F36" s="21" t="s">
        <v>21</v>
      </c>
      <c r="G36" s="21" t="s">
        <v>34</v>
      </c>
      <c r="H36" s="31">
        <v>1271564</v>
      </c>
      <c r="I36" s="31">
        <v>101725</v>
      </c>
      <c r="J36" s="31">
        <v>1373289</v>
      </c>
    </row>
    <row r="37" spans="1:10" x14ac:dyDescent="0.3">
      <c r="A37" s="26"/>
      <c r="B37" s="21"/>
      <c r="C37" s="21"/>
      <c r="D37" s="23">
        <v>45320</v>
      </c>
      <c r="E37" s="21" t="s">
        <v>135</v>
      </c>
      <c r="F37" s="21"/>
      <c r="G37" s="21"/>
      <c r="H37" s="31"/>
      <c r="I37" s="31"/>
      <c r="J37" s="31">
        <v>-24427332</v>
      </c>
    </row>
    <row r="38" spans="1:10" ht="26.3" x14ac:dyDescent="0.3">
      <c r="A38" s="26">
        <v>22</v>
      </c>
      <c r="B38" s="21" t="s">
        <v>165</v>
      </c>
      <c r="C38" s="21" t="s">
        <v>39</v>
      </c>
      <c r="D38" s="23">
        <v>45321</v>
      </c>
      <c r="E38" s="21" t="s">
        <v>20</v>
      </c>
      <c r="F38" s="21" t="s">
        <v>21</v>
      </c>
      <c r="G38" s="21" t="s">
        <v>144</v>
      </c>
      <c r="H38" s="31">
        <v>596432</v>
      </c>
      <c r="I38" s="31">
        <v>47715</v>
      </c>
      <c r="J38" s="31">
        <v>644147</v>
      </c>
    </row>
    <row r="39" spans="1:10" ht="26.3" x14ac:dyDescent="0.3">
      <c r="A39" s="26">
        <v>23</v>
      </c>
      <c r="B39" s="21" t="s">
        <v>166</v>
      </c>
      <c r="C39" s="21" t="s">
        <v>39</v>
      </c>
      <c r="D39" s="23">
        <v>45321</v>
      </c>
      <c r="E39" s="21" t="s">
        <v>20</v>
      </c>
      <c r="F39" s="21" t="s">
        <v>21</v>
      </c>
      <c r="G39" s="21" t="s">
        <v>31</v>
      </c>
      <c r="H39" s="31">
        <v>2721044</v>
      </c>
      <c r="I39" s="31">
        <v>217684</v>
      </c>
      <c r="J39" s="31">
        <v>2938728</v>
      </c>
    </row>
    <row r="40" spans="1:10" x14ac:dyDescent="0.3">
      <c r="A40" s="26"/>
      <c r="B40" s="21"/>
      <c r="C40" s="21"/>
      <c r="D40" s="23">
        <v>45321</v>
      </c>
      <c r="E40" s="21" t="s">
        <v>135</v>
      </c>
      <c r="F40" s="21"/>
      <c r="G40" s="21"/>
      <c r="H40" s="31"/>
      <c r="I40" s="31"/>
      <c r="J40" s="31">
        <v>-25090638</v>
      </c>
    </row>
    <row r="41" spans="1:10" ht="26.3" x14ac:dyDescent="0.3">
      <c r="A41" s="26">
        <v>24</v>
      </c>
      <c r="B41" s="21" t="s">
        <v>167</v>
      </c>
      <c r="C41" s="21" t="s">
        <v>39</v>
      </c>
      <c r="D41" s="23">
        <v>45322</v>
      </c>
      <c r="E41" s="21" t="s">
        <v>20</v>
      </c>
      <c r="F41" s="21" t="s">
        <v>21</v>
      </c>
      <c r="G41" s="21" t="s">
        <v>28</v>
      </c>
      <c r="H41" s="31">
        <v>1219389</v>
      </c>
      <c r="I41" s="31">
        <v>97551</v>
      </c>
      <c r="J41" s="31">
        <v>1316940</v>
      </c>
    </row>
    <row r="42" spans="1:10" ht="26.3" x14ac:dyDescent="0.3">
      <c r="A42" s="26">
        <v>25</v>
      </c>
      <c r="B42" s="21" t="s">
        <v>168</v>
      </c>
      <c r="C42" s="21" t="s">
        <v>39</v>
      </c>
      <c r="D42" s="23">
        <v>45323</v>
      </c>
      <c r="E42" s="21" t="s">
        <v>20</v>
      </c>
      <c r="F42" s="21" t="s">
        <v>21</v>
      </c>
      <c r="G42" s="21" t="s">
        <v>34</v>
      </c>
      <c r="H42" s="31">
        <v>1321760</v>
      </c>
      <c r="I42" s="31">
        <v>105741</v>
      </c>
      <c r="J42" s="31">
        <v>1427501</v>
      </c>
    </row>
    <row r="43" spans="1:10" ht="26.3" x14ac:dyDescent="0.3">
      <c r="A43" s="26">
        <v>26</v>
      </c>
      <c r="B43" s="21" t="s">
        <v>169</v>
      </c>
      <c r="C43" s="21" t="s">
        <v>39</v>
      </c>
      <c r="D43" s="23">
        <v>45323</v>
      </c>
      <c r="E43" s="21" t="s">
        <v>20</v>
      </c>
      <c r="F43" s="21" t="s">
        <v>21</v>
      </c>
      <c r="G43" s="21" t="s">
        <v>26</v>
      </c>
      <c r="H43" s="31">
        <v>435564</v>
      </c>
      <c r="I43" s="31">
        <v>34845</v>
      </c>
      <c r="J43" s="31">
        <v>470409</v>
      </c>
    </row>
    <row r="44" spans="1:10" ht="26.3" x14ac:dyDescent="0.3">
      <c r="A44" s="26">
        <v>27</v>
      </c>
      <c r="B44" s="21" t="s">
        <v>170</v>
      </c>
      <c r="C44" s="21" t="s">
        <v>39</v>
      </c>
      <c r="D44" s="23">
        <v>45324</v>
      </c>
      <c r="E44" s="21" t="s">
        <v>20</v>
      </c>
      <c r="F44" s="21" t="s">
        <v>21</v>
      </c>
      <c r="G44" s="21" t="s">
        <v>25</v>
      </c>
      <c r="H44" s="31">
        <v>3968662</v>
      </c>
      <c r="I44" s="31">
        <v>317493</v>
      </c>
      <c r="J44" s="31">
        <v>4286155</v>
      </c>
    </row>
    <row r="45" spans="1:10" ht="26.3" x14ac:dyDescent="0.3">
      <c r="A45" s="26">
        <v>28</v>
      </c>
      <c r="B45" s="21" t="s">
        <v>171</v>
      </c>
      <c r="C45" s="21" t="s">
        <v>39</v>
      </c>
      <c r="D45" s="23">
        <v>45325</v>
      </c>
      <c r="E45" s="21" t="s">
        <v>20</v>
      </c>
      <c r="F45" s="21" t="s">
        <v>21</v>
      </c>
      <c r="G45" s="21" t="s">
        <v>24</v>
      </c>
      <c r="H45" s="31">
        <v>1203136</v>
      </c>
      <c r="I45" s="31">
        <v>96251</v>
      </c>
      <c r="J45" s="31">
        <v>1299387</v>
      </c>
    </row>
    <row r="46" spans="1:10" ht="26.3" x14ac:dyDescent="0.3">
      <c r="A46" s="26">
        <v>29</v>
      </c>
      <c r="B46" s="21" t="s">
        <v>172</v>
      </c>
      <c r="C46" s="21" t="s">
        <v>39</v>
      </c>
      <c r="D46" s="23">
        <v>45327</v>
      </c>
      <c r="E46" s="21" t="s">
        <v>20</v>
      </c>
      <c r="F46" s="21" t="s">
        <v>21</v>
      </c>
      <c r="G46" s="21" t="s">
        <v>138</v>
      </c>
      <c r="H46" s="31">
        <v>2112640</v>
      </c>
      <c r="I46" s="31">
        <v>169011</v>
      </c>
      <c r="J46" s="31">
        <v>2281651</v>
      </c>
    </row>
    <row r="47" spans="1:10" ht="26.3" x14ac:dyDescent="0.3">
      <c r="A47" s="26">
        <v>30</v>
      </c>
      <c r="B47" s="21" t="s">
        <v>173</v>
      </c>
      <c r="C47" s="21" t="s">
        <v>39</v>
      </c>
      <c r="D47" s="23">
        <v>45329</v>
      </c>
      <c r="E47" s="21" t="s">
        <v>20</v>
      </c>
      <c r="F47" s="21" t="s">
        <v>21</v>
      </c>
      <c r="G47" s="21" t="s">
        <v>32</v>
      </c>
      <c r="H47" s="31">
        <v>2328576</v>
      </c>
      <c r="I47" s="31">
        <v>186286</v>
      </c>
      <c r="J47" s="31">
        <v>2514862</v>
      </c>
    </row>
    <row r="48" spans="1:10" ht="26.3" x14ac:dyDescent="0.3">
      <c r="A48" s="26">
        <v>31</v>
      </c>
      <c r="B48" s="21" t="s">
        <v>174</v>
      </c>
      <c r="C48" s="21" t="s">
        <v>39</v>
      </c>
      <c r="D48" s="23">
        <v>45329</v>
      </c>
      <c r="E48" s="21" t="s">
        <v>20</v>
      </c>
      <c r="F48" s="21" t="s">
        <v>21</v>
      </c>
      <c r="G48" s="21" t="s">
        <v>26</v>
      </c>
      <c r="H48" s="31">
        <v>1304890</v>
      </c>
      <c r="I48" s="31">
        <v>104391</v>
      </c>
      <c r="J48" s="31">
        <v>1409281</v>
      </c>
    </row>
    <row r="49" spans="1:10" ht="26.3" x14ac:dyDescent="0.3">
      <c r="A49" s="26">
        <v>32</v>
      </c>
      <c r="B49" s="21" t="s">
        <v>175</v>
      </c>
      <c r="C49" s="21" t="s">
        <v>39</v>
      </c>
      <c r="D49" s="23">
        <v>45329</v>
      </c>
      <c r="E49" s="21" t="s">
        <v>20</v>
      </c>
      <c r="F49" s="21" t="s">
        <v>21</v>
      </c>
      <c r="G49" s="21" t="s">
        <v>23</v>
      </c>
      <c r="H49" s="31">
        <v>499760</v>
      </c>
      <c r="I49" s="31">
        <v>39981</v>
      </c>
      <c r="J49" s="31">
        <v>539741</v>
      </c>
    </row>
    <row r="50" spans="1:10" ht="26.3" x14ac:dyDescent="0.3">
      <c r="A50" s="26">
        <v>33</v>
      </c>
      <c r="B50" s="21" t="s">
        <v>176</v>
      </c>
      <c r="C50" s="21" t="s">
        <v>39</v>
      </c>
      <c r="D50" s="23">
        <v>45329</v>
      </c>
      <c r="E50" s="21" t="s">
        <v>20</v>
      </c>
      <c r="F50" s="21" t="s">
        <v>21</v>
      </c>
      <c r="G50" s="21" t="s">
        <v>22</v>
      </c>
      <c r="H50" s="31">
        <v>975760</v>
      </c>
      <c r="I50" s="31">
        <v>78061</v>
      </c>
      <c r="J50" s="31">
        <v>1053821</v>
      </c>
    </row>
    <row r="51" spans="1:10" ht="26.3" x14ac:dyDescent="0.3">
      <c r="A51" s="26">
        <v>34</v>
      </c>
      <c r="B51" s="21" t="s">
        <v>177</v>
      </c>
      <c r="C51" s="21" t="s">
        <v>39</v>
      </c>
      <c r="D51" s="23">
        <v>45329</v>
      </c>
      <c r="E51" s="21" t="s">
        <v>20</v>
      </c>
      <c r="F51" s="21" t="s">
        <v>21</v>
      </c>
      <c r="G51" s="21" t="s">
        <v>29</v>
      </c>
      <c r="H51" s="31">
        <v>525676</v>
      </c>
      <c r="I51" s="31">
        <v>42054</v>
      </c>
      <c r="J51" s="31">
        <v>567730</v>
      </c>
    </row>
    <row r="52" spans="1:10" ht="26.3" x14ac:dyDescent="0.3">
      <c r="A52" s="26">
        <v>35</v>
      </c>
      <c r="B52" s="21" t="s">
        <v>178</v>
      </c>
      <c r="C52" s="21" t="s">
        <v>39</v>
      </c>
      <c r="D52" s="23">
        <v>45330</v>
      </c>
      <c r="E52" s="21" t="s">
        <v>20</v>
      </c>
      <c r="F52" s="21" t="s">
        <v>21</v>
      </c>
      <c r="G52" s="21" t="s">
        <v>30</v>
      </c>
      <c r="H52" s="31">
        <v>900168</v>
      </c>
      <c r="I52" s="31">
        <v>72013</v>
      </c>
      <c r="J52" s="31">
        <v>972181</v>
      </c>
    </row>
    <row r="53" spans="1:10" x14ac:dyDescent="0.3">
      <c r="A53" s="26">
        <v>58</v>
      </c>
      <c r="B53" s="21" t="s">
        <v>179</v>
      </c>
      <c r="C53" s="21"/>
      <c r="D53" s="23">
        <v>45348</v>
      </c>
      <c r="E53" s="21" t="s">
        <v>141</v>
      </c>
      <c r="F53" s="21" t="s">
        <v>21</v>
      </c>
      <c r="G53" s="21"/>
      <c r="H53" s="31">
        <v>-3032036</v>
      </c>
      <c r="I53" s="31">
        <v>-242562</v>
      </c>
      <c r="J53" s="31">
        <v>-3274598</v>
      </c>
    </row>
    <row r="54" spans="1:10" x14ac:dyDescent="0.3">
      <c r="A54" s="26">
        <v>59</v>
      </c>
      <c r="B54" s="21" t="s">
        <v>180</v>
      </c>
      <c r="C54" s="21"/>
      <c r="D54" s="23">
        <v>45349</v>
      </c>
      <c r="E54" s="21" t="s">
        <v>141</v>
      </c>
      <c r="F54" s="21" t="s">
        <v>21</v>
      </c>
      <c r="G54" s="21"/>
      <c r="H54" s="31">
        <v>-462726</v>
      </c>
      <c r="I54" s="31">
        <v>-37018</v>
      </c>
      <c r="J54" s="31">
        <v>-499744</v>
      </c>
    </row>
    <row r="55" spans="1:10" x14ac:dyDescent="0.3">
      <c r="A55" s="26"/>
      <c r="B55" s="25" t="s">
        <v>181</v>
      </c>
      <c r="C55" s="21"/>
      <c r="D55" s="23">
        <v>45349</v>
      </c>
      <c r="E55" s="21" t="s">
        <v>182</v>
      </c>
      <c r="F55" s="21" t="s">
        <v>21</v>
      </c>
      <c r="G55" s="21"/>
      <c r="H55" s="31">
        <v>-20759698</v>
      </c>
      <c r="I55" s="31">
        <v>-1660776</v>
      </c>
      <c r="J55" s="31">
        <f>H55+I55</f>
        <v>-22420474</v>
      </c>
    </row>
    <row r="56" spans="1:10" x14ac:dyDescent="0.3">
      <c r="A56" s="26">
        <v>60</v>
      </c>
      <c r="B56" s="21" t="s">
        <v>183</v>
      </c>
      <c r="C56" s="21"/>
      <c r="D56" s="23">
        <v>45350</v>
      </c>
      <c r="E56" s="21" t="s">
        <v>141</v>
      </c>
      <c r="F56" s="21" t="s">
        <v>21</v>
      </c>
      <c r="G56" s="21"/>
      <c r="H56" s="31">
        <v>-469704</v>
      </c>
      <c r="I56" s="31">
        <v>-37576</v>
      </c>
      <c r="J56" s="31">
        <v>-507280</v>
      </c>
    </row>
    <row r="57" spans="1:10" x14ac:dyDescent="0.3">
      <c r="A57" s="26">
        <v>61</v>
      </c>
      <c r="B57" s="21" t="s">
        <v>184</v>
      </c>
      <c r="C57" s="21"/>
      <c r="D57" s="23">
        <v>45350</v>
      </c>
      <c r="E57" s="21" t="s">
        <v>141</v>
      </c>
      <c r="F57" s="21" t="s">
        <v>21</v>
      </c>
      <c r="G57" s="21"/>
      <c r="H57" s="31">
        <v>-1145922</v>
      </c>
      <c r="I57" s="31">
        <v>-91674</v>
      </c>
      <c r="J57" s="31">
        <v>-1237596</v>
      </c>
    </row>
    <row r="58" spans="1:10" x14ac:dyDescent="0.3">
      <c r="A58" s="26">
        <v>62</v>
      </c>
      <c r="B58" s="21" t="s">
        <v>185</v>
      </c>
      <c r="C58" s="21"/>
      <c r="D58" s="23">
        <v>45351</v>
      </c>
      <c r="E58" s="21" t="s">
        <v>141</v>
      </c>
      <c r="F58" s="21" t="s">
        <v>21</v>
      </c>
      <c r="G58" s="21"/>
      <c r="H58" s="31">
        <v>-995077</v>
      </c>
      <c r="I58" s="31">
        <v>-79606</v>
      </c>
      <c r="J58" s="31">
        <v>-1074683</v>
      </c>
    </row>
    <row r="59" spans="1:10" x14ac:dyDescent="0.3">
      <c r="A59" s="26"/>
      <c r="B59" s="21"/>
      <c r="C59" s="21"/>
      <c r="D59" s="23">
        <v>45351</v>
      </c>
      <c r="E59" s="21" t="s">
        <v>135</v>
      </c>
      <c r="F59" s="21"/>
      <c r="G59" s="21"/>
      <c r="H59" s="31"/>
      <c r="I59" s="31"/>
      <c r="J59" s="31">
        <v>-23681313</v>
      </c>
    </row>
    <row r="60" spans="1:10" ht="26.3" x14ac:dyDescent="0.3">
      <c r="A60" s="26">
        <v>36</v>
      </c>
      <c r="B60" s="21" t="s">
        <v>186</v>
      </c>
      <c r="C60" s="21" t="s">
        <v>39</v>
      </c>
      <c r="D60" s="23">
        <v>45360</v>
      </c>
      <c r="E60" s="21" t="s">
        <v>20</v>
      </c>
      <c r="F60" s="21" t="s">
        <v>21</v>
      </c>
      <c r="G60" s="21" t="s">
        <v>32</v>
      </c>
      <c r="H60" s="31">
        <v>986411</v>
      </c>
      <c r="I60" s="31">
        <v>78913</v>
      </c>
      <c r="J60" s="31">
        <v>1065324</v>
      </c>
    </row>
    <row r="61" spans="1:10" ht="26.3" x14ac:dyDescent="0.3">
      <c r="A61" s="26">
        <v>37</v>
      </c>
      <c r="B61" s="21" t="s">
        <v>187</v>
      </c>
      <c r="C61" s="21" t="s">
        <v>39</v>
      </c>
      <c r="D61" s="23">
        <v>45369</v>
      </c>
      <c r="E61" s="21" t="s">
        <v>20</v>
      </c>
      <c r="F61" s="21" t="s">
        <v>21</v>
      </c>
      <c r="G61" s="21" t="s">
        <v>32</v>
      </c>
      <c r="H61" s="31">
        <v>1030464</v>
      </c>
      <c r="I61" s="31">
        <v>82437</v>
      </c>
      <c r="J61" s="31">
        <v>1112901</v>
      </c>
    </row>
    <row r="62" spans="1:10" x14ac:dyDescent="0.3">
      <c r="A62" s="26">
        <v>63</v>
      </c>
      <c r="B62" s="21" t="s">
        <v>188</v>
      </c>
      <c r="C62" s="21"/>
      <c r="D62" s="23">
        <v>45369</v>
      </c>
      <c r="E62" s="21" t="s">
        <v>141</v>
      </c>
      <c r="F62" s="21" t="s">
        <v>21</v>
      </c>
      <c r="G62" s="21"/>
      <c r="H62" s="31">
        <v>-224284</v>
      </c>
      <c r="I62" s="31">
        <v>-17943</v>
      </c>
      <c r="J62" s="31">
        <v>-242227</v>
      </c>
    </row>
    <row r="63" spans="1:10" ht="26.3" x14ac:dyDescent="0.3">
      <c r="A63" s="26">
        <v>38</v>
      </c>
      <c r="B63" s="21" t="s">
        <v>189</v>
      </c>
      <c r="C63" s="21" t="s">
        <v>39</v>
      </c>
      <c r="D63" s="23">
        <v>45371</v>
      </c>
      <c r="E63" s="21" t="s">
        <v>20</v>
      </c>
      <c r="F63" s="21" t="s">
        <v>21</v>
      </c>
      <c r="G63" s="21" t="s">
        <v>144</v>
      </c>
      <c r="H63" s="31">
        <v>1106296</v>
      </c>
      <c r="I63" s="31">
        <v>88504</v>
      </c>
      <c r="J63" s="31">
        <v>1194800</v>
      </c>
    </row>
    <row r="64" spans="1:10" ht="26.3" x14ac:dyDescent="0.3">
      <c r="A64" s="26">
        <v>39</v>
      </c>
      <c r="B64" s="21" t="s">
        <v>190</v>
      </c>
      <c r="C64" s="21" t="s">
        <v>39</v>
      </c>
      <c r="D64" s="23">
        <v>45371</v>
      </c>
      <c r="E64" s="21" t="s">
        <v>20</v>
      </c>
      <c r="F64" s="21" t="s">
        <v>21</v>
      </c>
      <c r="G64" s="21" t="s">
        <v>28</v>
      </c>
      <c r="H64" s="31">
        <v>1867485</v>
      </c>
      <c r="I64" s="31">
        <v>149399</v>
      </c>
      <c r="J64" s="31">
        <v>2016884</v>
      </c>
    </row>
    <row r="65" spans="1:10" ht="26.3" x14ac:dyDescent="0.3">
      <c r="A65" s="26">
        <v>40</v>
      </c>
      <c r="B65" s="21" t="s">
        <v>191</v>
      </c>
      <c r="C65" s="21" t="s">
        <v>39</v>
      </c>
      <c r="D65" s="23">
        <v>45371</v>
      </c>
      <c r="E65" s="21" t="s">
        <v>20</v>
      </c>
      <c r="F65" s="21" t="s">
        <v>21</v>
      </c>
      <c r="G65" s="21" t="s">
        <v>33</v>
      </c>
      <c r="H65" s="31">
        <v>2378315</v>
      </c>
      <c r="I65" s="31">
        <v>190265</v>
      </c>
      <c r="J65" s="31">
        <v>2568580</v>
      </c>
    </row>
    <row r="66" spans="1:10" ht="26.3" x14ac:dyDescent="0.3">
      <c r="A66" s="26">
        <v>41</v>
      </c>
      <c r="B66" s="21" t="s">
        <v>192</v>
      </c>
      <c r="C66" s="21" t="s">
        <v>39</v>
      </c>
      <c r="D66" s="23">
        <v>45371</v>
      </c>
      <c r="E66" s="21" t="s">
        <v>20</v>
      </c>
      <c r="F66" s="21" t="s">
        <v>21</v>
      </c>
      <c r="G66" s="21" t="s">
        <v>29</v>
      </c>
      <c r="H66" s="31">
        <v>1124999</v>
      </c>
      <c r="I66" s="31">
        <v>90000</v>
      </c>
      <c r="J66" s="31">
        <v>1214999</v>
      </c>
    </row>
    <row r="67" spans="1:10" x14ac:dyDescent="0.3">
      <c r="A67" s="26"/>
      <c r="B67" s="25" t="s">
        <v>193</v>
      </c>
      <c r="C67" s="21"/>
      <c r="D67" s="23">
        <v>45371</v>
      </c>
      <c r="E67" s="21" t="s">
        <v>141</v>
      </c>
      <c r="F67" s="21" t="s">
        <v>21</v>
      </c>
      <c r="G67" s="21"/>
      <c r="H67" s="31">
        <v>-966566</v>
      </c>
      <c r="I67" s="31">
        <v>-77325</v>
      </c>
      <c r="J67" s="31">
        <v>-1043891</v>
      </c>
    </row>
    <row r="68" spans="1:10" ht="26.3" x14ac:dyDescent="0.3">
      <c r="A68" s="26">
        <v>42</v>
      </c>
      <c r="B68" s="21" t="s">
        <v>194</v>
      </c>
      <c r="C68" s="21" t="s">
        <v>39</v>
      </c>
      <c r="D68" s="23">
        <v>45372</v>
      </c>
      <c r="E68" s="21" t="s">
        <v>20</v>
      </c>
      <c r="F68" s="21" t="s">
        <v>21</v>
      </c>
      <c r="G68" s="21" t="s">
        <v>26</v>
      </c>
      <c r="H68" s="31">
        <v>580620</v>
      </c>
      <c r="I68" s="31">
        <v>46450</v>
      </c>
      <c r="J68" s="31">
        <v>627070</v>
      </c>
    </row>
    <row r="69" spans="1:10" ht="26.3" x14ac:dyDescent="0.3">
      <c r="A69" s="26">
        <v>43</v>
      </c>
      <c r="B69" s="21" t="s">
        <v>195</v>
      </c>
      <c r="C69" s="21" t="s">
        <v>39</v>
      </c>
      <c r="D69" s="23">
        <v>45372</v>
      </c>
      <c r="E69" s="21" t="s">
        <v>20</v>
      </c>
      <c r="F69" s="21" t="s">
        <v>21</v>
      </c>
      <c r="G69" s="21" t="s">
        <v>23</v>
      </c>
      <c r="H69" s="31">
        <v>961096</v>
      </c>
      <c r="I69" s="31">
        <v>76888</v>
      </c>
      <c r="J69" s="31">
        <v>1037984</v>
      </c>
    </row>
    <row r="70" spans="1:10" ht="26.3" x14ac:dyDescent="0.3">
      <c r="A70" s="26">
        <v>44</v>
      </c>
      <c r="B70" s="21" t="s">
        <v>196</v>
      </c>
      <c r="C70" s="21" t="s">
        <v>39</v>
      </c>
      <c r="D70" s="23">
        <v>45374</v>
      </c>
      <c r="E70" s="21" t="s">
        <v>20</v>
      </c>
      <c r="F70" s="21" t="s">
        <v>21</v>
      </c>
      <c r="G70" s="21" t="s">
        <v>31</v>
      </c>
      <c r="H70" s="31">
        <v>1506104</v>
      </c>
      <c r="I70" s="31">
        <v>120488</v>
      </c>
      <c r="J70" s="31">
        <v>1626592</v>
      </c>
    </row>
    <row r="71" spans="1:10" x14ac:dyDescent="0.3">
      <c r="A71" s="26">
        <v>64</v>
      </c>
      <c r="B71" s="21" t="s">
        <v>197</v>
      </c>
      <c r="C71" s="21"/>
      <c r="D71" s="23">
        <v>45376</v>
      </c>
      <c r="E71" s="21" t="s">
        <v>141</v>
      </c>
      <c r="F71" s="21" t="s">
        <v>21</v>
      </c>
      <c r="G71" s="21"/>
      <c r="H71" s="31">
        <v>-434770</v>
      </c>
      <c r="I71" s="31">
        <v>-34782</v>
      </c>
      <c r="J71" s="31">
        <v>-469552</v>
      </c>
    </row>
    <row r="72" spans="1:10" x14ac:dyDescent="0.3">
      <c r="A72" s="26">
        <v>65</v>
      </c>
      <c r="B72" s="21" t="s">
        <v>198</v>
      </c>
      <c r="C72" s="21"/>
      <c r="D72" s="23">
        <v>45376</v>
      </c>
      <c r="E72" s="21" t="s">
        <v>141</v>
      </c>
      <c r="F72" s="21" t="s">
        <v>21</v>
      </c>
      <c r="G72" s="21"/>
      <c r="H72" s="31">
        <v>-1465294</v>
      </c>
      <c r="I72" s="31">
        <v>-117223</v>
      </c>
      <c r="J72" s="31">
        <v>-1582517</v>
      </c>
    </row>
    <row r="73" spans="1:10" ht="26.3" x14ac:dyDescent="0.3">
      <c r="A73" s="26">
        <v>45</v>
      </c>
      <c r="B73" s="21" t="s">
        <v>199</v>
      </c>
      <c r="C73" s="21" t="s">
        <v>39</v>
      </c>
      <c r="D73" s="23">
        <v>45377</v>
      </c>
      <c r="E73" s="21" t="s">
        <v>20</v>
      </c>
      <c r="F73" s="21" t="s">
        <v>21</v>
      </c>
      <c r="G73" s="21" t="s">
        <v>30</v>
      </c>
      <c r="H73" s="31">
        <v>533082</v>
      </c>
      <c r="I73" s="31">
        <v>42647</v>
      </c>
      <c r="J73" s="31">
        <v>575729</v>
      </c>
    </row>
    <row r="74" spans="1:10" ht="26.3" x14ac:dyDescent="0.3">
      <c r="A74" s="26">
        <v>46</v>
      </c>
      <c r="B74" s="21" t="s">
        <v>200</v>
      </c>
      <c r="C74" s="21" t="s">
        <v>39</v>
      </c>
      <c r="D74" s="23">
        <v>45378</v>
      </c>
      <c r="E74" s="21" t="s">
        <v>20</v>
      </c>
      <c r="F74" s="21" t="s">
        <v>21</v>
      </c>
      <c r="G74" s="21" t="s">
        <v>34</v>
      </c>
      <c r="H74" s="31">
        <v>1718670</v>
      </c>
      <c r="I74" s="31">
        <v>137494</v>
      </c>
      <c r="J74" s="31">
        <v>1856164</v>
      </c>
    </row>
    <row r="75" spans="1:10" x14ac:dyDescent="0.3">
      <c r="A75" s="26">
        <v>66</v>
      </c>
      <c r="B75" s="21" t="s">
        <v>201</v>
      </c>
      <c r="C75" s="21"/>
      <c r="D75" s="23">
        <v>45378</v>
      </c>
      <c r="E75" s="21" t="s">
        <v>141</v>
      </c>
      <c r="F75" s="21" t="s">
        <v>21</v>
      </c>
      <c r="G75" s="21"/>
      <c r="H75" s="31">
        <v>-353490</v>
      </c>
      <c r="I75" s="31">
        <v>-28279</v>
      </c>
      <c r="J75" s="31">
        <v>-381769</v>
      </c>
    </row>
    <row r="76" spans="1:10" x14ac:dyDescent="0.3">
      <c r="A76" s="26">
        <v>67</v>
      </c>
      <c r="B76" s="21" t="s">
        <v>202</v>
      </c>
      <c r="C76" s="21"/>
      <c r="D76" s="23">
        <v>45379</v>
      </c>
      <c r="E76" s="21" t="s">
        <v>141</v>
      </c>
      <c r="F76" s="21" t="s">
        <v>21</v>
      </c>
      <c r="G76" s="21"/>
      <c r="H76" s="31">
        <v>-453562</v>
      </c>
      <c r="I76" s="31">
        <v>-36285</v>
      </c>
      <c r="J76" s="31">
        <v>-489847</v>
      </c>
    </row>
    <row r="77" spans="1:10" ht="26.3" x14ac:dyDescent="0.3">
      <c r="A77" s="26">
        <v>47</v>
      </c>
      <c r="B77" s="21" t="s">
        <v>203</v>
      </c>
      <c r="C77" s="21" t="s">
        <v>39</v>
      </c>
      <c r="D77" s="23">
        <v>45380</v>
      </c>
      <c r="E77" s="21" t="s">
        <v>20</v>
      </c>
      <c r="F77" s="21" t="s">
        <v>21</v>
      </c>
      <c r="G77" s="21" t="s">
        <v>25</v>
      </c>
      <c r="H77" s="31">
        <v>332080</v>
      </c>
      <c r="I77" s="31">
        <v>26566</v>
      </c>
      <c r="J77" s="31">
        <v>358646</v>
      </c>
    </row>
    <row r="78" spans="1:10" ht="26.3" x14ac:dyDescent="0.3">
      <c r="A78" s="26">
        <v>48</v>
      </c>
      <c r="B78" s="25" t="s">
        <v>204</v>
      </c>
      <c r="C78" s="21" t="s">
        <v>39</v>
      </c>
      <c r="D78" s="23">
        <v>45380</v>
      </c>
      <c r="E78" s="21" t="s">
        <v>20</v>
      </c>
      <c r="F78" s="21" t="s">
        <v>21</v>
      </c>
      <c r="G78" s="21" t="s">
        <v>27</v>
      </c>
      <c r="H78" s="31">
        <v>1467488</v>
      </c>
      <c r="I78" s="31">
        <v>117399</v>
      </c>
      <c r="J78" s="31">
        <v>1584887</v>
      </c>
    </row>
    <row r="79" spans="1:10" x14ac:dyDescent="0.3">
      <c r="A79" s="26">
        <v>68</v>
      </c>
      <c r="B79" s="21" t="s">
        <v>205</v>
      </c>
      <c r="C79" s="21"/>
      <c r="D79" s="23">
        <v>45380</v>
      </c>
      <c r="E79" s="21" t="s">
        <v>141</v>
      </c>
      <c r="F79" s="21" t="s">
        <v>21</v>
      </c>
      <c r="G79" s="21"/>
      <c r="H79" s="31">
        <v>-1276101</v>
      </c>
      <c r="I79" s="31">
        <v>-102088</v>
      </c>
      <c r="J79" s="31">
        <v>-1378189</v>
      </c>
    </row>
    <row r="80" spans="1:10" x14ac:dyDescent="0.3">
      <c r="A80" s="26">
        <v>69</v>
      </c>
      <c r="B80" s="21" t="s">
        <v>205</v>
      </c>
      <c r="C80" s="21"/>
      <c r="D80" s="23">
        <v>45380</v>
      </c>
      <c r="E80" s="21" t="s">
        <v>141</v>
      </c>
      <c r="F80" s="21" t="s">
        <v>21</v>
      </c>
      <c r="G80" s="21"/>
      <c r="H80" s="31">
        <v>-794175</v>
      </c>
      <c r="I80" s="31">
        <v>-63534</v>
      </c>
      <c r="J80" s="31">
        <v>-857709</v>
      </c>
    </row>
    <row r="81" spans="1:10" ht="26.3" x14ac:dyDescent="0.3">
      <c r="A81" s="26">
        <v>49</v>
      </c>
      <c r="B81" s="21" t="s">
        <v>206</v>
      </c>
      <c r="C81" s="21" t="s">
        <v>207</v>
      </c>
      <c r="D81" s="23">
        <v>45381</v>
      </c>
      <c r="E81" s="21" t="s">
        <v>20</v>
      </c>
      <c r="F81" s="21" t="s">
        <v>21</v>
      </c>
      <c r="G81" s="21" t="s">
        <v>144</v>
      </c>
      <c r="H81" s="31">
        <v>225820</v>
      </c>
      <c r="I81" s="31">
        <v>18066</v>
      </c>
      <c r="J81" s="31">
        <v>243886</v>
      </c>
    </row>
    <row r="82" spans="1:10" ht="26.3" x14ac:dyDescent="0.3">
      <c r="A82" s="26">
        <v>50</v>
      </c>
      <c r="B82" s="21" t="s">
        <v>208</v>
      </c>
      <c r="C82" s="21" t="s">
        <v>39</v>
      </c>
      <c r="D82" s="23">
        <v>45381</v>
      </c>
      <c r="E82" s="21" t="s">
        <v>20</v>
      </c>
      <c r="F82" s="21" t="s">
        <v>21</v>
      </c>
      <c r="G82" s="21" t="s">
        <v>24</v>
      </c>
      <c r="H82" s="31">
        <v>638604</v>
      </c>
      <c r="I82" s="31">
        <v>51088</v>
      </c>
      <c r="J82" s="31">
        <v>689692</v>
      </c>
    </row>
    <row r="83" spans="1:10" x14ac:dyDescent="0.3">
      <c r="A83" s="26">
        <v>70</v>
      </c>
      <c r="B83" s="25" t="s">
        <v>209</v>
      </c>
      <c r="C83" s="21"/>
      <c r="D83" s="23">
        <v>45381</v>
      </c>
      <c r="E83" s="21" t="s">
        <v>141</v>
      </c>
      <c r="F83" s="21" t="s">
        <v>21</v>
      </c>
      <c r="G83" s="21"/>
      <c r="H83" s="31">
        <v>-1373638</v>
      </c>
      <c r="I83" s="31">
        <v>-109891</v>
      </c>
      <c r="J83" s="31">
        <v>-1483529</v>
      </c>
    </row>
    <row r="84" spans="1:10" x14ac:dyDescent="0.3">
      <c r="A84" s="26">
        <v>71</v>
      </c>
      <c r="B84" s="21" t="s">
        <v>210</v>
      </c>
      <c r="C84" s="21"/>
      <c r="D84" s="23">
        <v>45381</v>
      </c>
      <c r="E84" s="21" t="s">
        <v>141</v>
      </c>
      <c r="F84" s="21" t="s">
        <v>21</v>
      </c>
      <c r="G84" s="21"/>
      <c r="H84" s="31">
        <v>-299856</v>
      </c>
      <c r="I84" s="31">
        <v>-23988</v>
      </c>
      <c r="J84" s="31">
        <v>-323844</v>
      </c>
    </row>
    <row r="85" spans="1:10" ht="26.3" x14ac:dyDescent="0.3">
      <c r="A85" s="26"/>
      <c r="B85" s="21" t="s">
        <v>53</v>
      </c>
      <c r="C85" s="21" t="s">
        <v>39</v>
      </c>
      <c r="D85" s="23">
        <v>45383</v>
      </c>
      <c r="E85" s="21" t="s">
        <v>20</v>
      </c>
      <c r="F85" s="21" t="s">
        <v>21</v>
      </c>
      <c r="G85" s="21" t="s">
        <v>22</v>
      </c>
      <c r="H85" s="31">
        <v>1824211</v>
      </c>
      <c r="I85" s="31">
        <v>145937</v>
      </c>
      <c r="J85" s="31">
        <v>1970148</v>
      </c>
    </row>
    <row r="86" spans="1:10" ht="26.3" x14ac:dyDescent="0.3">
      <c r="A86" s="26"/>
      <c r="B86" s="21" t="s">
        <v>54</v>
      </c>
      <c r="C86" s="21" t="s">
        <v>39</v>
      </c>
      <c r="D86" s="23">
        <v>45385</v>
      </c>
      <c r="E86" s="21" t="s">
        <v>20</v>
      </c>
      <c r="F86" s="21" t="s">
        <v>21</v>
      </c>
      <c r="G86" s="21" t="s">
        <v>29</v>
      </c>
      <c r="H86" s="31">
        <v>832938</v>
      </c>
      <c r="I86" s="31">
        <v>66635</v>
      </c>
      <c r="J86" s="31">
        <v>899573</v>
      </c>
    </row>
    <row r="87" spans="1:10" ht="26.3" x14ac:dyDescent="0.3">
      <c r="A87" s="26"/>
      <c r="B87" s="21" t="s">
        <v>55</v>
      </c>
      <c r="C87" s="21" t="s">
        <v>39</v>
      </c>
      <c r="D87" s="23">
        <v>45385</v>
      </c>
      <c r="E87" s="21" t="s">
        <v>20</v>
      </c>
      <c r="F87" s="21" t="s">
        <v>21</v>
      </c>
      <c r="G87" s="21" t="s">
        <v>30</v>
      </c>
      <c r="H87" s="31">
        <v>444303</v>
      </c>
      <c r="I87" s="31">
        <v>35544</v>
      </c>
      <c r="J87" s="31">
        <v>479847</v>
      </c>
    </row>
    <row r="88" spans="1:10" ht="26.3" x14ac:dyDescent="0.3">
      <c r="A88" s="26"/>
      <c r="B88" s="25" t="s">
        <v>56</v>
      </c>
      <c r="C88" s="21" t="s">
        <v>39</v>
      </c>
      <c r="D88" s="23">
        <v>45386</v>
      </c>
      <c r="E88" s="21" t="s">
        <v>20</v>
      </c>
      <c r="F88" s="21" t="s">
        <v>21</v>
      </c>
      <c r="G88" s="21" t="s">
        <v>26</v>
      </c>
      <c r="H88" s="31">
        <v>198264</v>
      </c>
      <c r="I88" s="31">
        <v>15861</v>
      </c>
      <c r="J88" s="31">
        <v>214125</v>
      </c>
    </row>
    <row r="89" spans="1:10" ht="26.3" x14ac:dyDescent="0.3">
      <c r="A89" s="26"/>
      <c r="B89" s="21" t="s">
        <v>57</v>
      </c>
      <c r="C89" s="21" t="s">
        <v>39</v>
      </c>
      <c r="D89" s="23">
        <v>45387</v>
      </c>
      <c r="E89" s="21" t="s">
        <v>20</v>
      </c>
      <c r="F89" s="21" t="s">
        <v>21</v>
      </c>
      <c r="G89" s="21" t="s">
        <v>32</v>
      </c>
      <c r="H89" s="31">
        <v>665258</v>
      </c>
      <c r="I89" s="31">
        <v>53221</v>
      </c>
      <c r="J89" s="31">
        <v>718479</v>
      </c>
    </row>
    <row r="90" spans="1:10" ht="26.3" x14ac:dyDescent="0.3">
      <c r="A90" s="26"/>
      <c r="B90" s="25" t="s">
        <v>100</v>
      </c>
      <c r="C90" s="21"/>
      <c r="D90" s="42">
        <v>45420</v>
      </c>
      <c r="E90" s="21" t="s">
        <v>20</v>
      </c>
      <c r="F90" s="21" t="s">
        <v>21</v>
      </c>
      <c r="G90" s="21" t="s">
        <v>101</v>
      </c>
      <c r="H90" s="31">
        <v>-438850</v>
      </c>
      <c r="I90" s="31">
        <v>-35108</v>
      </c>
      <c r="J90" s="31">
        <v>-473958</v>
      </c>
    </row>
    <row r="91" spans="1:10" ht="26.3" x14ac:dyDescent="0.3">
      <c r="A91" s="26"/>
      <c r="B91" s="21" t="s">
        <v>58</v>
      </c>
      <c r="C91" s="21" t="s">
        <v>39</v>
      </c>
      <c r="D91" s="23">
        <v>45392</v>
      </c>
      <c r="E91" s="21" t="s">
        <v>20</v>
      </c>
      <c r="F91" s="21" t="s">
        <v>21</v>
      </c>
      <c r="G91" s="21" t="s">
        <v>25</v>
      </c>
      <c r="H91" s="31">
        <v>996240</v>
      </c>
      <c r="I91" s="31">
        <v>79699</v>
      </c>
      <c r="J91" s="31">
        <v>1075939</v>
      </c>
    </row>
    <row r="92" spans="1:10" ht="26.3" x14ac:dyDescent="0.3">
      <c r="A92" s="26"/>
      <c r="B92" s="21" t="s">
        <v>59</v>
      </c>
      <c r="C92" s="21" t="s">
        <v>39</v>
      </c>
      <c r="D92" s="23">
        <v>45392</v>
      </c>
      <c r="E92" s="21" t="s">
        <v>20</v>
      </c>
      <c r="F92" s="21" t="s">
        <v>21</v>
      </c>
      <c r="G92" s="21" t="s">
        <v>28</v>
      </c>
      <c r="H92" s="31">
        <v>2194670</v>
      </c>
      <c r="I92" s="31">
        <v>175574</v>
      </c>
      <c r="J92" s="31">
        <v>2370244</v>
      </c>
    </row>
    <row r="93" spans="1:10" x14ac:dyDescent="0.3">
      <c r="A93" s="26"/>
      <c r="B93" s="21" t="s">
        <v>224</v>
      </c>
      <c r="C93" s="21"/>
      <c r="D93" s="23">
        <v>45394</v>
      </c>
      <c r="E93" s="21" t="s">
        <v>141</v>
      </c>
      <c r="F93" s="21" t="s">
        <v>21</v>
      </c>
      <c r="G93" s="21"/>
      <c r="H93" s="31">
        <v>-288699.07407407404</v>
      </c>
      <c r="I93" s="31">
        <v>-23095.925925925923</v>
      </c>
      <c r="J93" s="31">
        <v>-311795</v>
      </c>
    </row>
    <row r="94" spans="1:10" ht="26.3" x14ac:dyDescent="0.3">
      <c r="A94" s="26"/>
      <c r="B94" s="21" t="s">
        <v>60</v>
      </c>
      <c r="C94" s="21" t="s">
        <v>39</v>
      </c>
      <c r="D94" s="23">
        <v>45394</v>
      </c>
      <c r="E94" s="21" t="s">
        <v>20</v>
      </c>
      <c r="F94" s="21" t="s">
        <v>21</v>
      </c>
      <c r="G94" s="21" t="s">
        <v>31</v>
      </c>
      <c r="H94" s="31">
        <v>1306200</v>
      </c>
      <c r="I94" s="31">
        <v>104496</v>
      </c>
      <c r="J94" s="31">
        <v>1410696</v>
      </c>
    </row>
    <row r="95" spans="1:10" ht="26.3" x14ac:dyDescent="0.3">
      <c r="A95" s="26"/>
      <c r="B95" s="21" t="s">
        <v>61</v>
      </c>
      <c r="C95" s="21" t="s">
        <v>39</v>
      </c>
      <c r="D95" s="23">
        <v>45395</v>
      </c>
      <c r="E95" s="21" t="s">
        <v>20</v>
      </c>
      <c r="F95" s="21" t="s">
        <v>21</v>
      </c>
      <c r="G95" s="21" t="s">
        <v>33</v>
      </c>
      <c r="H95" s="31">
        <v>1548115</v>
      </c>
      <c r="I95" s="31">
        <v>123849</v>
      </c>
      <c r="J95" s="31">
        <v>1671964</v>
      </c>
    </row>
    <row r="96" spans="1:10" ht="26.3" x14ac:dyDescent="0.3">
      <c r="A96" s="26"/>
      <c r="B96" s="21" t="s">
        <v>62</v>
      </c>
      <c r="C96" s="21" t="s">
        <v>39</v>
      </c>
      <c r="D96" s="23">
        <v>45397</v>
      </c>
      <c r="E96" s="21" t="s">
        <v>20</v>
      </c>
      <c r="F96" s="21" t="s">
        <v>21</v>
      </c>
      <c r="G96" s="21" t="s">
        <v>23</v>
      </c>
      <c r="H96" s="31">
        <v>1410820</v>
      </c>
      <c r="I96" s="31">
        <v>112866</v>
      </c>
      <c r="J96" s="31">
        <v>1523686</v>
      </c>
    </row>
    <row r="97" spans="1:10" ht="26.3" x14ac:dyDescent="0.3">
      <c r="A97" s="26"/>
      <c r="B97" s="25" t="s">
        <v>63</v>
      </c>
      <c r="C97" s="21" t="s">
        <v>39</v>
      </c>
      <c r="D97" s="23">
        <v>45397</v>
      </c>
      <c r="E97" s="21" t="s">
        <v>20</v>
      </c>
      <c r="F97" s="21" t="s">
        <v>21</v>
      </c>
      <c r="G97" s="21" t="s">
        <v>29</v>
      </c>
      <c r="H97" s="31">
        <v>777213</v>
      </c>
      <c r="I97" s="31">
        <v>62177</v>
      </c>
      <c r="J97" s="31">
        <v>839390</v>
      </c>
    </row>
    <row r="98" spans="1:10" ht="26.3" x14ac:dyDescent="0.3">
      <c r="A98" s="26"/>
      <c r="B98" s="21" t="s">
        <v>64</v>
      </c>
      <c r="C98" s="21" t="s">
        <v>39</v>
      </c>
      <c r="D98" s="23">
        <v>45397</v>
      </c>
      <c r="E98" s="21" t="s">
        <v>20</v>
      </c>
      <c r="F98" s="21" t="s">
        <v>21</v>
      </c>
      <c r="G98" s="21" t="s">
        <v>32</v>
      </c>
      <c r="H98" s="31">
        <v>1486900</v>
      </c>
      <c r="I98" s="31">
        <v>118952</v>
      </c>
      <c r="J98" s="31">
        <v>1605852</v>
      </c>
    </row>
    <row r="99" spans="1:10" ht="26.3" x14ac:dyDescent="0.3">
      <c r="A99" s="26"/>
      <c r="B99" s="21" t="s">
        <v>102</v>
      </c>
      <c r="C99" s="21"/>
      <c r="D99" s="23">
        <v>45397</v>
      </c>
      <c r="E99" s="21" t="s">
        <v>20</v>
      </c>
      <c r="F99" s="21" t="s">
        <v>21</v>
      </c>
      <c r="G99" s="21" t="s">
        <v>103</v>
      </c>
      <c r="H99" s="31">
        <v>-1692464</v>
      </c>
      <c r="I99" s="31">
        <v>-135397</v>
      </c>
      <c r="J99" s="31">
        <v>-1827861</v>
      </c>
    </row>
    <row r="100" spans="1:10" ht="26.3" x14ac:dyDescent="0.3">
      <c r="A100" s="26"/>
      <c r="B100" s="21" t="s">
        <v>104</v>
      </c>
      <c r="C100" s="21"/>
      <c r="D100" s="23">
        <v>45397</v>
      </c>
      <c r="E100" s="21" t="s">
        <v>20</v>
      </c>
      <c r="F100" s="21" t="s">
        <v>21</v>
      </c>
      <c r="G100" s="21" t="s">
        <v>103</v>
      </c>
      <c r="H100" s="31">
        <v>-235660</v>
      </c>
      <c r="I100" s="31">
        <v>-18853</v>
      </c>
      <c r="J100" s="31">
        <v>-254513</v>
      </c>
    </row>
    <row r="101" spans="1:10" ht="26.3" x14ac:dyDescent="0.3">
      <c r="A101" s="26"/>
      <c r="B101" s="21" t="s">
        <v>105</v>
      </c>
      <c r="C101" s="21"/>
      <c r="D101" s="23">
        <v>45399</v>
      </c>
      <c r="E101" s="21" t="s">
        <v>20</v>
      </c>
      <c r="F101" s="21" t="s">
        <v>21</v>
      </c>
      <c r="G101" s="21" t="s">
        <v>106</v>
      </c>
      <c r="H101" s="31">
        <v>-91935</v>
      </c>
      <c r="I101" s="31">
        <v>-7355</v>
      </c>
      <c r="J101" s="31">
        <v>-99290</v>
      </c>
    </row>
    <row r="102" spans="1:10" ht="26.3" x14ac:dyDescent="0.3">
      <c r="A102" s="26"/>
      <c r="B102" s="21" t="s">
        <v>107</v>
      </c>
      <c r="C102" s="21"/>
      <c r="D102" s="23">
        <v>45399</v>
      </c>
      <c r="E102" s="21" t="s">
        <v>20</v>
      </c>
      <c r="F102" s="21" t="s">
        <v>21</v>
      </c>
      <c r="G102" s="21" t="s">
        <v>103</v>
      </c>
      <c r="H102" s="31">
        <v>-529970</v>
      </c>
      <c r="I102" s="31">
        <v>-42398</v>
      </c>
      <c r="J102" s="31">
        <v>-572368</v>
      </c>
    </row>
    <row r="103" spans="1:10" ht="26.3" x14ac:dyDescent="0.3">
      <c r="A103" s="26"/>
      <c r="B103" s="21" t="s">
        <v>65</v>
      </c>
      <c r="C103" s="21" t="s">
        <v>39</v>
      </c>
      <c r="D103" s="23">
        <v>45399</v>
      </c>
      <c r="E103" s="21" t="s">
        <v>20</v>
      </c>
      <c r="F103" s="21" t="s">
        <v>21</v>
      </c>
      <c r="G103" s="21" t="s">
        <v>24</v>
      </c>
      <c r="H103" s="31">
        <v>532020</v>
      </c>
      <c r="I103" s="31">
        <v>42562</v>
      </c>
      <c r="J103" s="31">
        <v>574582</v>
      </c>
    </row>
    <row r="104" spans="1:10" ht="26.3" x14ac:dyDescent="0.3">
      <c r="A104" s="26"/>
      <c r="B104" s="21" t="s">
        <v>108</v>
      </c>
      <c r="C104" s="21"/>
      <c r="D104" s="23">
        <v>45401</v>
      </c>
      <c r="E104" s="21" t="s">
        <v>20</v>
      </c>
      <c r="F104" s="21" t="s">
        <v>21</v>
      </c>
      <c r="G104" s="21" t="s">
        <v>103</v>
      </c>
      <c r="H104" s="31">
        <v>-306450</v>
      </c>
      <c r="I104" s="31">
        <v>-24516</v>
      </c>
      <c r="J104" s="31">
        <v>-330966</v>
      </c>
    </row>
    <row r="105" spans="1:10" x14ac:dyDescent="0.3">
      <c r="A105" s="26"/>
      <c r="B105" s="21" t="s">
        <v>66</v>
      </c>
      <c r="C105" s="21" t="s">
        <v>39</v>
      </c>
      <c r="D105" s="23">
        <v>45407</v>
      </c>
      <c r="E105" s="21" t="s">
        <v>67</v>
      </c>
      <c r="F105" s="21" t="s">
        <v>68</v>
      </c>
      <c r="G105" s="21" t="s">
        <v>67</v>
      </c>
      <c r="H105" s="31">
        <v>1491080</v>
      </c>
      <c r="I105" s="31">
        <v>119286</v>
      </c>
      <c r="J105" s="31">
        <v>1610366</v>
      </c>
    </row>
    <row r="106" spans="1:10" ht="26.3" x14ac:dyDescent="0.3">
      <c r="A106" s="26"/>
      <c r="B106" s="21" t="s">
        <v>109</v>
      </c>
      <c r="C106" s="21"/>
      <c r="D106" s="23">
        <v>45415</v>
      </c>
      <c r="E106" s="21" t="s">
        <v>20</v>
      </c>
      <c r="F106" s="21" t="s">
        <v>21</v>
      </c>
      <c r="G106" s="21" t="s">
        <v>110</v>
      </c>
      <c r="H106" s="31">
        <v>-757934</v>
      </c>
      <c r="I106" s="31">
        <v>-60635</v>
      </c>
      <c r="J106" s="31">
        <v>-818569</v>
      </c>
    </row>
    <row r="107" spans="1:10" ht="26.3" x14ac:dyDescent="0.3">
      <c r="A107" s="26"/>
      <c r="B107" s="21" t="s">
        <v>111</v>
      </c>
      <c r="C107" s="21"/>
      <c r="D107" s="23">
        <v>45420</v>
      </c>
      <c r="E107" s="21" t="s">
        <v>20</v>
      </c>
      <c r="F107" s="21" t="s">
        <v>21</v>
      </c>
      <c r="G107" s="21" t="s">
        <v>112</v>
      </c>
      <c r="H107" s="31">
        <v>-546376</v>
      </c>
      <c r="I107" s="31">
        <v>-43710</v>
      </c>
      <c r="J107" s="31">
        <v>-590086</v>
      </c>
    </row>
    <row r="108" spans="1:10" ht="26.3" x14ac:dyDescent="0.3">
      <c r="A108" s="26"/>
      <c r="B108" s="21" t="s">
        <v>69</v>
      </c>
      <c r="C108" s="21" t="s">
        <v>39</v>
      </c>
      <c r="D108" s="23">
        <v>45421</v>
      </c>
      <c r="E108" s="21" t="s">
        <v>20</v>
      </c>
      <c r="F108" s="21" t="s">
        <v>21</v>
      </c>
      <c r="G108" s="21" t="s">
        <v>23</v>
      </c>
      <c r="H108" s="31">
        <v>793056</v>
      </c>
      <c r="I108" s="31">
        <v>63444</v>
      </c>
      <c r="J108" s="31">
        <v>856500</v>
      </c>
    </row>
    <row r="109" spans="1:10" ht="26.3" x14ac:dyDescent="0.3">
      <c r="A109" s="26"/>
      <c r="B109" s="21" t="s">
        <v>70</v>
      </c>
      <c r="C109" s="21" t="s">
        <v>39</v>
      </c>
      <c r="D109" s="23">
        <v>45421</v>
      </c>
      <c r="E109" s="21" t="s">
        <v>20</v>
      </c>
      <c r="F109" s="21" t="s">
        <v>21</v>
      </c>
      <c r="G109" s="21" t="s">
        <v>30</v>
      </c>
      <c r="H109" s="31">
        <v>830200</v>
      </c>
      <c r="I109" s="31">
        <v>66416</v>
      </c>
      <c r="J109" s="31">
        <v>896616</v>
      </c>
    </row>
    <row r="110" spans="1:10" ht="26.3" x14ac:dyDescent="0.3">
      <c r="A110" s="26"/>
      <c r="B110" s="21" t="s">
        <v>71</v>
      </c>
      <c r="C110" s="21" t="s">
        <v>39</v>
      </c>
      <c r="D110" s="23">
        <v>45421</v>
      </c>
      <c r="E110" s="21" t="s">
        <v>20</v>
      </c>
      <c r="F110" s="21" t="s">
        <v>21</v>
      </c>
      <c r="G110" s="21" t="s">
        <v>27</v>
      </c>
      <c r="H110" s="31">
        <v>960736</v>
      </c>
      <c r="I110" s="31">
        <v>76859</v>
      </c>
      <c r="J110" s="31">
        <v>1037595</v>
      </c>
    </row>
    <row r="111" spans="1:10" ht="26.3" x14ac:dyDescent="0.3">
      <c r="A111" s="26"/>
      <c r="B111" s="21" t="s">
        <v>72</v>
      </c>
      <c r="C111" s="21" t="s">
        <v>39</v>
      </c>
      <c r="D111" s="23">
        <v>45421</v>
      </c>
      <c r="E111" s="21" t="s">
        <v>20</v>
      </c>
      <c r="F111" s="21" t="s">
        <v>21</v>
      </c>
      <c r="G111" s="21" t="s">
        <v>32</v>
      </c>
      <c r="H111" s="31">
        <v>1328320</v>
      </c>
      <c r="I111" s="31">
        <v>106266</v>
      </c>
      <c r="J111" s="31">
        <v>1434586</v>
      </c>
    </row>
    <row r="112" spans="1:10" ht="26.3" x14ac:dyDescent="0.3">
      <c r="A112" s="26"/>
      <c r="B112" s="21" t="s">
        <v>73</v>
      </c>
      <c r="C112" s="21" t="s">
        <v>39</v>
      </c>
      <c r="D112" s="23">
        <v>45422</v>
      </c>
      <c r="E112" s="21" t="s">
        <v>20</v>
      </c>
      <c r="F112" s="21" t="s">
        <v>21</v>
      </c>
      <c r="G112" s="21" t="s">
        <v>31</v>
      </c>
      <c r="H112" s="31">
        <v>830200</v>
      </c>
      <c r="I112" s="31">
        <v>66416</v>
      </c>
      <c r="J112" s="31">
        <v>896616</v>
      </c>
    </row>
    <row r="113" spans="1:10" ht="26.3" x14ac:dyDescent="0.3">
      <c r="A113" s="26"/>
      <c r="B113" s="21" t="s">
        <v>113</v>
      </c>
      <c r="C113" s="21"/>
      <c r="D113" s="23">
        <v>45425</v>
      </c>
      <c r="E113" s="21" t="s">
        <v>20</v>
      </c>
      <c r="F113" s="21" t="s">
        <v>21</v>
      </c>
      <c r="G113" s="21" t="s">
        <v>103</v>
      </c>
      <c r="H113" s="31">
        <v>-400048</v>
      </c>
      <c r="I113" s="31">
        <v>-32004</v>
      </c>
      <c r="J113" s="31">
        <v>-432052</v>
      </c>
    </row>
    <row r="114" spans="1:10" ht="26.3" x14ac:dyDescent="0.3">
      <c r="A114" s="26"/>
      <c r="B114" s="21" t="s">
        <v>74</v>
      </c>
      <c r="C114" s="21" t="s">
        <v>39</v>
      </c>
      <c r="D114" s="23">
        <v>45426</v>
      </c>
      <c r="E114" s="21" t="s">
        <v>20</v>
      </c>
      <c r="F114" s="21" t="s">
        <v>21</v>
      </c>
      <c r="G114" s="21" t="s">
        <v>34</v>
      </c>
      <c r="H114" s="31">
        <v>830200</v>
      </c>
      <c r="I114" s="31">
        <v>66416</v>
      </c>
      <c r="J114" s="31">
        <v>896616</v>
      </c>
    </row>
    <row r="115" spans="1:10" ht="26.3" x14ac:dyDescent="0.3">
      <c r="A115" s="26"/>
      <c r="B115" s="21" t="s">
        <v>75</v>
      </c>
      <c r="C115" s="21" t="s">
        <v>39</v>
      </c>
      <c r="D115" s="23">
        <v>45428</v>
      </c>
      <c r="E115" s="21" t="s">
        <v>20</v>
      </c>
      <c r="F115" s="21" t="s">
        <v>21</v>
      </c>
      <c r="G115" s="21" t="s">
        <v>26</v>
      </c>
      <c r="H115" s="31">
        <v>630296</v>
      </c>
      <c r="I115" s="31">
        <v>50424</v>
      </c>
      <c r="J115" s="31">
        <v>680720</v>
      </c>
    </row>
    <row r="116" spans="1:10" ht="26.3" x14ac:dyDescent="0.3">
      <c r="A116" s="26"/>
      <c r="B116" s="21" t="s">
        <v>76</v>
      </c>
      <c r="C116" s="21" t="s">
        <v>39</v>
      </c>
      <c r="D116" s="23">
        <v>45428</v>
      </c>
      <c r="E116" s="21" t="s">
        <v>20</v>
      </c>
      <c r="F116" s="21" t="s">
        <v>21</v>
      </c>
      <c r="G116" s="21" t="s">
        <v>25</v>
      </c>
      <c r="H116" s="31">
        <v>199904</v>
      </c>
      <c r="I116" s="31">
        <v>15992</v>
      </c>
      <c r="J116" s="31">
        <v>215896</v>
      </c>
    </row>
    <row r="117" spans="1:10" ht="26.3" x14ac:dyDescent="0.3">
      <c r="A117" s="26"/>
      <c r="B117" s="21" t="s">
        <v>77</v>
      </c>
      <c r="C117" s="21" t="s">
        <v>39</v>
      </c>
      <c r="D117" s="23">
        <v>45429</v>
      </c>
      <c r="E117" s="21" t="s">
        <v>20</v>
      </c>
      <c r="F117" s="21" t="s">
        <v>21</v>
      </c>
      <c r="G117" s="21" t="s">
        <v>28</v>
      </c>
      <c r="H117" s="31">
        <v>1160640</v>
      </c>
      <c r="I117" s="31">
        <v>92851</v>
      </c>
      <c r="J117" s="31">
        <v>1253491</v>
      </c>
    </row>
    <row r="118" spans="1:10" ht="26.3" x14ac:dyDescent="0.3">
      <c r="A118" s="26"/>
      <c r="B118" s="21" t="s">
        <v>78</v>
      </c>
      <c r="C118" s="21" t="s">
        <v>39</v>
      </c>
      <c r="D118" s="23">
        <v>45429</v>
      </c>
      <c r="E118" s="21" t="s">
        <v>20</v>
      </c>
      <c r="F118" s="21" t="s">
        <v>21</v>
      </c>
      <c r="G118" s="21" t="s">
        <v>29</v>
      </c>
      <c r="H118" s="31">
        <v>1160640</v>
      </c>
      <c r="I118" s="31">
        <v>92851</v>
      </c>
      <c r="J118" s="31">
        <v>1253491</v>
      </c>
    </row>
    <row r="119" spans="1:10" ht="26.3" x14ac:dyDescent="0.3">
      <c r="A119" s="26"/>
      <c r="B119" s="21" t="s">
        <v>79</v>
      </c>
      <c r="C119" s="21" t="s">
        <v>39</v>
      </c>
      <c r="D119" s="23">
        <v>45429</v>
      </c>
      <c r="E119" s="21" t="s">
        <v>20</v>
      </c>
      <c r="F119" s="21" t="s">
        <v>21</v>
      </c>
      <c r="G119" s="21" t="s">
        <v>30</v>
      </c>
      <c r="H119" s="31">
        <v>930152</v>
      </c>
      <c r="I119" s="31">
        <v>74412</v>
      </c>
      <c r="J119" s="31">
        <v>1004564</v>
      </c>
    </row>
    <row r="120" spans="1:10" ht="26.3" x14ac:dyDescent="0.3">
      <c r="A120" s="26"/>
      <c r="B120" s="21" t="s">
        <v>80</v>
      </c>
      <c r="C120" s="21" t="s">
        <v>39</v>
      </c>
      <c r="D120" s="23">
        <v>45430</v>
      </c>
      <c r="E120" s="21" t="s">
        <v>20</v>
      </c>
      <c r="F120" s="21" t="s">
        <v>21</v>
      </c>
      <c r="G120" s="21" t="s">
        <v>22</v>
      </c>
      <c r="H120" s="31">
        <v>996240</v>
      </c>
      <c r="I120" s="31">
        <v>79699</v>
      </c>
      <c r="J120" s="31">
        <v>1075939</v>
      </c>
    </row>
    <row r="121" spans="1:10" ht="26.3" x14ac:dyDescent="0.3">
      <c r="A121" s="26"/>
      <c r="B121" s="21" t="s">
        <v>114</v>
      </c>
      <c r="C121" s="21"/>
      <c r="D121" s="23">
        <v>45431</v>
      </c>
      <c r="E121" s="21" t="s">
        <v>20</v>
      </c>
      <c r="F121" s="21" t="s">
        <v>21</v>
      </c>
      <c r="G121" s="21" t="s">
        <v>103</v>
      </c>
      <c r="H121" s="31">
        <v>-305225</v>
      </c>
      <c r="I121" s="31">
        <v>-24418</v>
      </c>
      <c r="J121" s="31">
        <v>-329643</v>
      </c>
    </row>
    <row r="122" spans="1:10" ht="26.3" x14ac:dyDescent="0.3">
      <c r="A122" s="26"/>
      <c r="B122" s="21" t="s">
        <v>81</v>
      </c>
      <c r="C122" s="21" t="s">
        <v>39</v>
      </c>
      <c r="D122" s="23">
        <v>45433</v>
      </c>
      <c r="E122" s="21" t="s">
        <v>20</v>
      </c>
      <c r="F122" s="21" t="s">
        <v>21</v>
      </c>
      <c r="G122" s="21" t="s">
        <v>32</v>
      </c>
      <c r="H122" s="31">
        <v>698024</v>
      </c>
      <c r="I122" s="31">
        <v>55842</v>
      </c>
      <c r="J122" s="31">
        <v>753866</v>
      </c>
    </row>
    <row r="123" spans="1:10" ht="26.3" x14ac:dyDescent="0.3">
      <c r="A123" s="26"/>
      <c r="B123" s="21" t="s">
        <v>82</v>
      </c>
      <c r="C123" s="21" t="s">
        <v>39</v>
      </c>
      <c r="D123" s="23">
        <v>45434</v>
      </c>
      <c r="E123" s="21" t="s">
        <v>20</v>
      </c>
      <c r="F123" s="21" t="s">
        <v>21</v>
      </c>
      <c r="G123" s="21" t="s">
        <v>23</v>
      </c>
      <c r="H123" s="31">
        <v>1160640</v>
      </c>
      <c r="I123" s="31">
        <v>92851</v>
      </c>
      <c r="J123" s="31">
        <v>1253491</v>
      </c>
    </row>
    <row r="124" spans="1:10" ht="26.3" x14ac:dyDescent="0.3">
      <c r="A124" s="26"/>
      <c r="B124" s="21" t="s">
        <v>83</v>
      </c>
      <c r="C124" s="21" t="s">
        <v>39</v>
      </c>
      <c r="D124" s="23">
        <v>45435</v>
      </c>
      <c r="E124" s="21" t="s">
        <v>20</v>
      </c>
      <c r="F124" s="21" t="s">
        <v>21</v>
      </c>
      <c r="G124" s="21" t="s">
        <v>27</v>
      </c>
      <c r="H124" s="31">
        <v>960736</v>
      </c>
      <c r="I124" s="31">
        <v>76859</v>
      </c>
      <c r="J124" s="31">
        <v>1037595</v>
      </c>
    </row>
    <row r="125" spans="1:10" ht="26.3" x14ac:dyDescent="0.3">
      <c r="A125" s="26"/>
      <c r="B125" s="25" t="s">
        <v>84</v>
      </c>
      <c r="C125" s="21" t="s">
        <v>39</v>
      </c>
      <c r="D125" s="23">
        <v>45436</v>
      </c>
      <c r="E125" s="21" t="s">
        <v>20</v>
      </c>
      <c r="F125" s="21" t="s">
        <v>21</v>
      </c>
      <c r="G125" s="21" t="s">
        <v>31</v>
      </c>
      <c r="H125" s="31">
        <v>1660400</v>
      </c>
      <c r="I125" s="31">
        <v>132832</v>
      </c>
      <c r="J125" s="31">
        <v>1793232</v>
      </c>
    </row>
    <row r="126" spans="1:10" ht="26.3" x14ac:dyDescent="0.3">
      <c r="A126" s="26"/>
      <c r="B126" s="25" t="s">
        <v>115</v>
      </c>
      <c r="C126" s="21"/>
      <c r="D126" s="23">
        <v>45437</v>
      </c>
      <c r="E126" s="21" t="s">
        <v>20</v>
      </c>
      <c r="F126" s="21" t="s">
        <v>21</v>
      </c>
      <c r="G126" s="21" t="s">
        <v>116</v>
      </c>
      <c r="H126" s="31">
        <v>-558030</v>
      </c>
      <c r="I126" s="31">
        <v>-44642</v>
      </c>
      <c r="J126" s="31">
        <v>-602672</v>
      </c>
    </row>
    <row r="127" spans="1:10" ht="26.3" x14ac:dyDescent="0.3">
      <c r="A127" s="26"/>
      <c r="B127" s="25" t="s">
        <v>117</v>
      </c>
      <c r="C127" s="21"/>
      <c r="D127" s="23">
        <v>45439</v>
      </c>
      <c r="E127" s="21" t="s">
        <v>20</v>
      </c>
      <c r="F127" s="21" t="s">
        <v>21</v>
      </c>
      <c r="G127" s="21" t="s">
        <v>118</v>
      </c>
      <c r="H127" s="31">
        <v>-199904</v>
      </c>
      <c r="I127" s="31">
        <v>-15992</v>
      </c>
      <c r="J127" s="31">
        <v>-215896</v>
      </c>
    </row>
    <row r="128" spans="1:10" ht="26.3" x14ac:dyDescent="0.3">
      <c r="A128" s="26"/>
      <c r="B128" s="25" t="s">
        <v>85</v>
      </c>
      <c r="C128" s="21" t="s">
        <v>39</v>
      </c>
      <c r="D128" s="23">
        <v>45439</v>
      </c>
      <c r="E128" s="21" t="s">
        <v>20</v>
      </c>
      <c r="F128" s="21" t="s">
        <v>21</v>
      </c>
      <c r="G128" s="21" t="s">
        <v>34</v>
      </c>
      <c r="H128" s="31">
        <v>630296</v>
      </c>
      <c r="I128" s="31">
        <v>50424</v>
      </c>
      <c r="J128" s="31">
        <v>680720</v>
      </c>
    </row>
    <row r="129" spans="1:10" ht="26.3" x14ac:dyDescent="0.3">
      <c r="A129" s="26"/>
      <c r="B129" s="25" t="s">
        <v>119</v>
      </c>
      <c r="C129" s="21"/>
      <c r="D129" s="23">
        <v>45440</v>
      </c>
      <c r="E129" s="21" t="s">
        <v>20</v>
      </c>
      <c r="F129" s="21" t="s">
        <v>21</v>
      </c>
      <c r="G129" s="21" t="s">
        <v>103</v>
      </c>
      <c r="H129" s="31">
        <v>-400048</v>
      </c>
      <c r="I129" s="31">
        <v>-32004</v>
      </c>
      <c r="J129" s="31">
        <v>-432052</v>
      </c>
    </row>
    <row r="130" spans="1:10" ht="26.3" x14ac:dyDescent="0.3">
      <c r="A130" s="26"/>
      <c r="B130" s="25" t="s">
        <v>120</v>
      </c>
      <c r="C130" s="21"/>
      <c r="D130" s="23">
        <v>45441</v>
      </c>
      <c r="E130" s="21" t="s">
        <v>20</v>
      </c>
      <c r="F130" s="21" t="s">
        <v>21</v>
      </c>
      <c r="G130" s="21" t="s">
        <v>121</v>
      </c>
      <c r="H130" s="31">
        <v>-650108</v>
      </c>
      <c r="I130" s="31">
        <v>-52009</v>
      </c>
      <c r="J130" s="31">
        <v>-702117</v>
      </c>
    </row>
    <row r="131" spans="1:10" ht="26.3" x14ac:dyDescent="0.3">
      <c r="A131" s="26"/>
      <c r="B131" s="25" t="s">
        <v>122</v>
      </c>
      <c r="C131" s="21"/>
      <c r="D131" s="23">
        <v>45442</v>
      </c>
      <c r="E131" s="21" t="s">
        <v>20</v>
      </c>
      <c r="F131" s="21" t="s">
        <v>21</v>
      </c>
      <c r="G131" s="21" t="s">
        <v>123</v>
      </c>
      <c r="H131" s="31">
        <v>-423116</v>
      </c>
      <c r="I131" s="31">
        <v>-33849</v>
      </c>
      <c r="J131" s="31">
        <v>-456965</v>
      </c>
    </row>
    <row r="132" spans="1:10" ht="26.3" x14ac:dyDescent="0.3">
      <c r="A132" s="26"/>
      <c r="B132" s="21" t="s">
        <v>86</v>
      </c>
      <c r="C132" s="21" t="s">
        <v>39</v>
      </c>
      <c r="D132" s="23">
        <v>45442</v>
      </c>
      <c r="E132" s="21" t="s">
        <v>20</v>
      </c>
      <c r="F132" s="21" t="s">
        <v>21</v>
      </c>
      <c r="G132" s="21" t="s">
        <v>29</v>
      </c>
      <c r="H132" s="31">
        <v>599712</v>
      </c>
      <c r="I132" s="31">
        <v>47977</v>
      </c>
      <c r="J132" s="31">
        <v>647689</v>
      </c>
    </row>
    <row r="133" spans="1:10" ht="26.3" x14ac:dyDescent="0.3">
      <c r="A133" s="26"/>
      <c r="B133" s="21" t="s">
        <v>87</v>
      </c>
      <c r="C133" s="21" t="s">
        <v>39</v>
      </c>
      <c r="D133" s="23">
        <v>45442</v>
      </c>
      <c r="E133" s="21" t="s">
        <v>20</v>
      </c>
      <c r="F133" s="21" t="s">
        <v>21</v>
      </c>
      <c r="G133" s="21" t="s">
        <v>25</v>
      </c>
      <c r="H133" s="31">
        <v>398168</v>
      </c>
      <c r="I133" s="31">
        <v>31853</v>
      </c>
      <c r="J133" s="31">
        <v>430021</v>
      </c>
    </row>
    <row r="134" spans="1:10" x14ac:dyDescent="0.3">
      <c r="A134" s="26"/>
      <c r="B134" s="21"/>
      <c r="C134" s="21"/>
      <c r="D134" s="23">
        <v>45442</v>
      </c>
      <c r="E134" s="21" t="s">
        <v>135</v>
      </c>
      <c r="F134" s="21"/>
      <c r="G134" s="21"/>
      <c r="H134" s="31"/>
      <c r="I134" s="31"/>
      <c r="J134" s="31">
        <v>-10423548</v>
      </c>
    </row>
    <row r="135" spans="1:10" ht="26.3" x14ac:dyDescent="0.3">
      <c r="A135" s="26"/>
      <c r="B135" s="21" t="s">
        <v>124</v>
      </c>
      <c r="C135" s="21"/>
      <c r="D135" s="23">
        <v>45443</v>
      </c>
      <c r="E135" s="21" t="s">
        <v>20</v>
      </c>
      <c r="F135" s="21" t="s">
        <v>21</v>
      </c>
      <c r="G135" s="21" t="s">
        <v>103</v>
      </c>
      <c r="H135" s="31">
        <v>-550036</v>
      </c>
      <c r="I135" s="31">
        <v>-44003</v>
      </c>
      <c r="J135" s="31">
        <v>-594039</v>
      </c>
    </row>
    <row r="136" spans="1:10" ht="26.3" x14ac:dyDescent="0.3">
      <c r="A136" s="26"/>
      <c r="B136" s="21" t="s">
        <v>88</v>
      </c>
      <c r="C136" s="21" t="s">
        <v>39</v>
      </c>
      <c r="D136" s="23">
        <v>45449</v>
      </c>
      <c r="E136" s="21" t="s">
        <v>20</v>
      </c>
      <c r="F136" s="21" t="s">
        <v>21</v>
      </c>
      <c r="G136" s="21" t="s">
        <v>32</v>
      </c>
      <c r="H136" s="31">
        <v>730248</v>
      </c>
      <c r="I136" s="31">
        <v>58420</v>
      </c>
      <c r="J136" s="31">
        <v>788668</v>
      </c>
    </row>
    <row r="137" spans="1:10" ht="26.3" x14ac:dyDescent="0.3">
      <c r="A137" s="26"/>
      <c r="B137" s="21" t="s">
        <v>89</v>
      </c>
      <c r="C137" s="21" t="s">
        <v>39</v>
      </c>
      <c r="D137" s="23">
        <v>45450</v>
      </c>
      <c r="E137" s="21" t="s">
        <v>20</v>
      </c>
      <c r="F137" s="21" t="s">
        <v>21</v>
      </c>
      <c r="G137" s="21" t="s">
        <v>25</v>
      </c>
      <c r="H137" s="31">
        <v>299856</v>
      </c>
      <c r="I137" s="31">
        <v>23988</v>
      </c>
      <c r="J137" s="31">
        <v>323844</v>
      </c>
    </row>
    <row r="138" spans="1:10" ht="26.3" x14ac:dyDescent="0.3">
      <c r="A138" s="26"/>
      <c r="B138" s="21" t="s">
        <v>90</v>
      </c>
      <c r="C138" s="21" t="s">
        <v>39</v>
      </c>
      <c r="D138" s="23">
        <v>45453</v>
      </c>
      <c r="E138" s="21" t="s">
        <v>20</v>
      </c>
      <c r="F138" s="21" t="s">
        <v>21</v>
      </c>
      <c r="G138" s="21" t="s">
        <v>28</v>
      </c>
      <c r="H138" s="31">
        <v>1660400</v>
      </c>
      <c r="I138" s="31">
        <v>132832</v>
      </c>
      <c r="J138" s="31">
        <v>1793232</v>
      </c>
    </row>
    <row r="139" spans="1:10" ht="26.3" x14ac:dyDescent="0.3">
      <c r="A139" s="26"/>
      <c r="B139" s="21" t="s">
        <v>91</v>
      </c>
      <c r="C139" s="21" t="s">
        <v>39</v>
      </c>
      <c r="D139" s="23">
        <v>45454</v>
      </c>
      <c r="E139" s="21" t="s">
        <v>20</v>
      </c>
      <c r="F139" s="21" t="s">
        <v>21</v>
      </c>
      <c r="G139" s="21" t="s">
        <v>34</v>
      </c>
      <c r="H139" s="31">
        <v>830200</v>
      </c>
      <c r="I139" s="31">
        <v>66416</v>
      </c>
      <c r="J139" s="31">
        <v>896616</v>
      </c>
    </row>
    <row r="140" spans="1:10" ht="26.3" x14ac:dyDescent="0.3">
      <c r="A140" s="26"/>
      <c r="B140" s="21" t="s">
        <v>92</v>
      </c>
      <c r="C140" s="21" t="s">
        <v>39</v>
      </c>
      <c r="D140" s="23">
        <v>45456</v>
      </c>
      <c r="E140" s="21" t="s">
        <v>20</v>
      </c>
      <c r="F140" s="21" t="s">
        <v>21</v>
      </c>
      <c r="G140" s="21" t="s">
        <v>24</v>
      </c>
      <c r="H140" s="31">
        <v>1060688</v>
      </c>
      <c r="I140" s="31">
        <v>84855</v>
      </c>
      <c r="J140" s="31">
        <v>1145543</v>
      </c>
    </row>
    <row r="141" spans="1:10" ht="26.3" x14ac:dyDescent="0.3">
      <c r="A141" s="26"/>
      <c r="B141" s="21" t="s">
        <v>93</v>
      </c>
      <c r="C141" s="21" t="s">
        <v>39</v>
      </c>
      <c r="D141" s="23">
        <v>45456</v>
      </c>
      <c r="E141" s="21" t="s">
        <v>20</v>
      </c>
      <c r="F141" s="21" t="s">
        <v>21</v>
      </c>
      <c r="G141" s="21" t="s">
        <v>27</v>
      </c>
      <c r="H141" s="31">
        <v>599712</v>
      </c>
      <c r="I141" s="31">
        <v>47977</v>
      </c>
      <c r="J141" s="31">
        <v>647689</v>
      </c>
    </row>
    <row r="142" spans="1:10" ht="26.3" x14ac:dyDescent="0.3">
      <c r="A142" s="26"/>
      <c r="B142" s="21" t="s">
        <v>94</v>
      </c>
      <c r="C142" s="21" t="s">
        <v>39</v>
      </c>
      <c r="D142" s="23">
        <v>45457</v>
      </c>
      <c r="E142" s="21" t="s">
        <v>20</v>
      </c>
      <c r="F142" s="21" t="s">
        <v>21</v>
      </c>
      <c r="G142" s="21" t="s">
        <v>32</v>
      </c>
      <c r="H142" s="31">
        <v>630296</v>
      </c>
      <c r="I142" s="31">
        <v>50424</v>
      </c>
      <c r="J142" s="31">
        <v>680720</v>
      </c>
    </row>
    <row r="143" spans="1:10" ht="26.3" x14ac:dyDescent="0.3">
      <c r="A143" s="26"/>
      <c r="B143" s="21" t="s">
        <v>95</v>
      </c>
      <c r="C143" s="21" t="s">
        <v>39</v>
      </c>
      <c r="D143" s="23">
        <v>45461</v>
      </c>
      <c r="E143" s="21" t="s">
        <v>20</v>
      </c>
      <c r="F143" s="21" t="s">
        <v>21</v>
      </c>
      <c r="G143" s="21" t="s">
        <v>25</v>
      </c>
      <c r="H143" s="31">
        <v>198264</v>
      </c>
      <c r="I143" s="31">
        <v>15861</v>
      </c>
      <c r="J143" s="31">
        <v>214125</v>
      </c>
    </row>
    <row r="144" spans="1:10" ht="26.3" x14ac:dyDescent="0.3">
      <c r="A144" s="26"/>
      <c r="B144" s="21" t="s">
        <v>96</v>
      </c>
      <c r="C144" s="21" t="s">
        <v>39</v>
      </c>
      <c r="D144" s="23">
        <v>45462</v>
      </c>
      <c r="E144" s="21" t="s">
        <v>20</v>
      </c>
      <c r="F144" s="21" t="s">
        <v>21</v>
      </c>
      <c r="G144" s="21" t="s">
        <v>23</v>
      </c>
      <c r="H144" s="31">
        <v>1329960</v>
      </c>
      <c r="I144" s="31">
        <v>106397</v>
      </c>
      <c r="J144" s="31">
        <v>1436357</v>
      </c>
    </row>
    <row r="145" spans="1:10" ht="26.3" x14ac:dyDescent="0.3">
      <c r="A145" s="26"/>
      <c r="B145" s="21" t="s">
        <v>125</v>
      </c>
      <c r="C145" s="21"/>
      <c r="D145" s="23">
        <v>45462</v>
      </c>
      <c r="E145" s="21" t="s">
        <v>20</v>
      </c>
      <c r="F145" s="21" t="s">
        <v>21</v>
      </c>
      <c r="G145" s="21" t="s">
        <v>103</v>
      </c>
      <c r="H145" s="31">
        <v>-511414</v>
      </c>
      <c r="I145" s="31">
        <v>-40913</v>
      </c>
      <c r="J145" s="31">
        <v>-552327</v>
      </c>
    </row>
    <row r="146" spans="1:10" ht="26.3" x14ac:dyDescent="0.3">
      <c r="A146" s="26"/>
      <c r="B146" s="21" t="s">
        <v>126</v>
      </c>
      <c r="C146" s="21"/>
      <c r="D146" s="23">
        <v>45462</v>
      </c>
      <c r="E146" s="21" t="s">
        <v>20</v>
      </c>
      <c r="F146" s="21" t="s">
        <v>21</v>
      </c>
      <c r="G146" s="21" t="s">
        <v>127</v>
      </c>
      <c r="H146" s="31">
        <v>-586342</v>
      </c>
      <c r="I146" s="31">
        <v>-46907</v>
      </c>
      <c r="J146" s="31">
        <v>-633249</v>
      </c>
    </row>
    <row r="147" spans="1:10" ht="26.3" x14ac:dyDescent="0.3">
      <c r="A147" s="26"/>
      <c r="B147" s="21" t="s">
        <v>97</v>
      </c>
      <c r="C147" s="21" t="s">
        <v>39</v>
      </c>
      <c r="D147" s="23">
        <v>45464</v>
      </c>
      <c r="E147" s="21" t="s">
        <v>20</v>
      </c>
      <c r="F147" s="21" t="s">
        <v>21</v>
      </c>
      <c r="G147" s="21" t="s">
        <v>33</v>
      </c>
      <c r="H147" s="31">
        <v>1160640</v>
      </c>
      <c r="I147" s="31">
        <v>92851</v>
      </c>
      <c r="J147" s="31">
        <v>1253491</v>
      </c>
    </row>
    <row r="148" spans="1:10" ht="26.3" x14ac:dyDescent="0.3">
      <c r="A148" s="26"/>
      <c r="B148" s="21" t="s">
        <v>98</v>
      </c>
      <c r="C148" s="21" t="s">
        <v>39</v>
      </c>
      <c r="D148" s="23">
        <v>45468</v>
      </c>
      <c r="E148" s="21" t="s">
        <v>20</v>
      </c>
      <c r="F148" s="21" t="s">
        <v>21</v>
      </c>
      <c r="G148" s="21" t="s">
        <v>27</v>
      </c>
      <c r="H148" s="31">
        <v>960736</v>
      </c>
      <c r="I148" s="31">
        <v>76859</v>
      </c>
      <c r="J148" s="31">
        <v>1037595</v>
      </c>
    </row>
    <row r="149" spans="1:10" ht="26.3" x14ac:dyDescent="0.3">
      <c r="A149" s="26"/>
      <c r="B149" s="21" t="s">
        <v>99</v>
      </c>
      <c r="C149" s="21" t="s">
        <v>39</v>
      </c>
      <c r="D149" s="23">
        <v>45469</v>
      </c>
      <c r="E149" s="21" t="s">
        <v>20</v>
      </c>
      <c r="F149" s="21" t="s">
        <v>21</v>
      </c>
      <c r="G149" s="21" t="s">
        <v>28</v>
      </c>
      <c r="H149" s="31">
        <v>1591032</v>
      </c>
      <c r="I149" s="31">
        <v>127283</v>
      </c>
      <c r="J149" s="31">
        <v>1718315</v>
      </c>
    </row>
    <row r="150" spans="1:10" ht="26.3" x14ac:dyDescent="0.3">
      <c r="A150" s="26"/>
      <c r="B150" s="21" t="s">
        <v>128</v>
      </c>
      <c r="C150" s="21"/>
      <c r="D150" s="23">
        <v>45471</v>
      </c>
      <c r="E150" s="21" t="s">
        <v>20</v>
      </c>
      <c r="F150" s="21" t="s">
        <v>21</v>
      </c>
      <c r="G150" s="21" t="s">
        <v>103</v>
      </c>
      <c r="H150" s="31">
        <v>-534722</v>
      </c>
      <c r="I150" s="31">
        <v>-42778</v>
      </c>
      <c r="J150" s="31">
        <v>-577500</v>
      </c>
    </row>
    <row r="151" spans="1:10" ht="26.3" x14ac:dyDescent="0.3">
      <c r="A151" s="26"/>
      <c r="B151" s="21" t="s">
        <v>129</v>
      </c>
      <c r="C151" s="21"/>
      <c r="D151" s="23">
        <v>45471</v>
      </c>
      <c r="E151" s="21" t="s">
        <v>20</v>
      </c>
      <c r="F151" s="21" t="s">
        <v>21</v>
      </c>
      <c r="G151" s="21" t="s">
        <v>103</v>
      </c>
      <c r="H151" s="31">
        <v>-611366</v>
      </c>
      <c r="I151" s="31">
        <v>-48909</v>
      </c>
      <c r="J151" s="31">
        <v>-660275</v>
      </c>
    </row>
    <row r="152" spans="1:10" x14ac:dyDescent="0.3">
      <c r="A152" s="26"/>
      <c r="B152" s="21"/>
      <c r="C152" s="21"/>
      <c r="D152" s="23">
        <v>45475</v>
      </c>
      <c r="E152" s="21" t="s">
        <v>135</v>
      </c>
      <c r="F152" s="21"/>
      <c r="G152" s="21"/>
      <c r="H152" s="31"/>
      <c r="I152" s="31"/>
      <c r="J152" s="31">
        <v>-12925153</v>
      </c>
    </row>
    <row r="153" spans="1:10" ht="26.3" x14ac:dyDescent="0.3">
      <c r="A153" s="26"/>
      <c r="B153" s="21" t="s">
        <v>225</v>
      </c>
      <c r="C153" s="21" t="s">
        <v>39</v>
      </c>
      <c r="D153" s="23">
        <v>45476</v>
      </c>
      <c r="E153" s="21" t="s">
        <v>20</v>
      </c>
      <c r="F153" s="21" t="s">
        <v>21</v>
      </c>
      <c r="G153" s="21" t="s">
        <v>34</v>
      </c>
      <c r="H153" s="31">
        <v>1160640</v>
      </c>
      <c r="I153" s="31">
        <v>92851</v>
      </c>
      <c r="J153" s="31">
        <v>1253491</v>
      </c>
    </row>
    <row r="154" spans="1:10" ht="26.3" x14ac:dyDescent="0.3">
      <c r="A154" s="26"/>
      <c r="B154" s="21" t="s">
        <v>226</v>
      </c>
      <c r="C154" s="21" t="s">
        <v>39</v>
      </c>
      <c r="D154" s="23">
        <v>45479</v>
      </c>
      <c r="E154" s="21" t="s">
        <v>20</v>
      </c>
      <c r="F154" s="21" t="s">
        <v>21</v>
      </c>
      <c r="G154" s="21" t="s">
        <v>32</v>
      </c>
      <c r="H154" s="31">
        <v>630296</v>
      </c>
      <c r="I154" s="31">
        <v>50424</v>
      </c>
      <c r="J154" s="31">
        <v>680720</v>
      </c>
    </row>
    <row r="155" spans="1:10" ht="26.3" x14ac:dyDescent="0.3">
      <c r="A155" s="26"/>
      <c r="B155" s="21" t="s">
        <v>227</v>
      </c>
      <c r="C155" s="21" t="s">
        <v>39</v>
      </c>
      <c r="D155" s="23">
        <v>45482</v>
      </c>
      <c r="E155" s="21" t="s">
        <v>20</v>
      </c>
      <c r="F155" s="21" t="s">
        <v>21</v>
      </c>
      <c r="G155" s="21" t="s">
        <v>25</v>
      </c>
      <c r="H155" s="31">
        <v>399808</v>
      </c>
      <c r="I155" s="31">
        <v>31985</v>
      </c>
      <c r="J155" s="31">
        <v>431793</v>
      </c>
    </row>
    <row r="156" spans="1:10" ht="26.3" x14ac:dyDescent="0.3">
      <c r="A156" s="26"/>
      <c r="B156" s="21" t="s">
        <v>228</v>
      </c>
      <c r="C156" s="21" t="s">
        <v>39</v>
      </c>
      <c r="D156" s="23">
        <v>45482</v>
      </c>
      <c r="E156" s="21" t="s">
        <v>20</v>
      </c>
      <c r="F156" s="21" t="s">
        <v>21</v>
      </c>
      <c r="G156" s="21" t="s">
        <v>29</v>
      </c>
      <c r="H156" s="31">
        <v>830200</v>
      </c>
      <c r="I156" s="31">
        <v>66416</v>
      </c>
      <c r="J156" s="31">
        <v>896616</v>
      </c>
    </row>
    <row r="157" spans="1:10" ht="26.3" x14ac:dyDescent="0.3">
      <c r="A157" s="26"/>
      <c r="B157" s="21" t="s">
        <v>229</v>
      </c>
      <c r="C157" s="21" t="s">
        <v>39</v>
      </c>
      <c r="D157" s="23">
        <v>45482</v>
      </c>
      <c r="E157" s="21" t="s">
        <v>20</v>
      </c>
      <c r="F157" s="21" t="s">
        <v>21</v>
      </c>
      <c r="G157" s="21" t="s">
        <v>26</v>
      </c>
      <c r="H157" s="31">
        <v>498120</v>
      </c>
      <c r="I157" s="31">
        <v>39850</v>
      </c>
      <c r="J157" s="31">
        <v>537970</v>
      </c>
    </row>
    <row r="158" spans="1:10" ht="26.3" x14ac:dyDescent="0.3">
      <c r="A158" s="26"/>
      <c r="B158" s="21" t="s">
        <v>230</v>
      </c>
      <c r="C158" s="21" t="s">
        <v>39</v>
      </c>
      <c r="D158" s="23">
        <v>45484</v>
      </c>
      <c r="E158" s="21" t="s">
        <v>20</v>
      </c>
      <c r="F158" s="21" t="s">
        <v>21</v>
      </c>
      <c r="G158" s="21" t="s">
        <v>22</v>
      </c>
      <c r="H158" s="31">
        <v>1160640</v>
      </c>
      <c r="I158" s="31">
        <v>92851</v>
      </c>
      <c r="J158" s="31">
        <v>1253491</v>
      </c>
    </row>
    <row r="159" spans="1:10" x14ac:dyDescent="0.3">
      <c r="A159" s="26"/>
      <c r="B159" s="21" t="s">
        <v>251</v>
      </c>
      <c r="C159" s="21" t="s">
        <v>252</v>
      </c>
      <c r="D159" s="23">
        <v>45485</v>
      </c>
      <c r="E159" s="21" t="s">
        <v>141</v>
      </c>
      <c r="F159" s="21" t="s">
        <v>21</v>
      </c>
      <c r="G159" s="21"/>
      <c r="H159" s="31">
        <v>-552203</v>
      </c>
      <c r="I159" s="31">
        <v>-44176</v>
      </c>
      <c r="J159" s="31">
        <v>-596379</v>
      </c>
    </row>
    <row r="160" spans="1:10" ht="26.3" x14ac:dyDescent="0.3">
      <c r="A160" s="26"/>
      <c r="B160" s="21" t="s">
        <v>231</v>
      </c>
      <c r="C160" s="21" t="s">
        <v>39</v>
      </c>
      <c r="D160" s="23">
        <v>45485</v>
      </c>
      <c r="E160" s="21" t="s">
        <v>20</v>
      </c>
      <c r="F160" s="21" t="s">
        <v>21</v>
      </c>
      <c r="G160" s="21" t="s">
        <v>23</v>
      </c>
      <c r="H160" s="31">
        <v>660880</v>
      </c>
      <c r="I160" s="31">
        <v>52870</v>
      </c>
      <c r="J160" s="31">
        <v>713750</v>
      </c>
    </row>
    <row r="161" spans="1:10" ht="26.3" x14ac:dyDescent="0.3">
      <c r="A161" s="26"/>
      <c r="B161" s="21" t="s">
        <v>232</v>
      </c>
      <c r="C161" s="21" t="s">
        <v>39</v>
      </c>
      <c r="D161" s="23">
        <v>45491</v>
      </c>
      <c r="E161" s="21" t="s">
        <v>20</v>
      </c>
      <c r="F161" s="21" t="s">
        <v>21</v>
      </c>
      <c r="G161" s="21" t="s">
        <v>32</v>
      </c>
      <c r="H161" s="31">
        <v>660880</v>
      </c>
      <c r="I161" s="31">
        <v>52870</v>
      </c>
      <c r="J161" s="31">
        <v>713750</v>
      </c>
    </row>
    <row r="162" spans="1:10" x14ac:dyDescent="0.3">
      <c r="A162" s="26"/>
      <c r="B162" s="21" t="s">
        <v>253</v>
      </c>
      <c r="C162" s="21" t="s">
        <v>254</v>
      </c>
      <c r="D162" s="23">
        <v>45490</v>
      </c>
      <c r="E162" s="21" t="s">
        <v>141</v>
      </c>
      <c r="F162" s="21" t="s">
        <v>21</v>
      </c>
      <c r="G162" s="21"/>
      <c r="H162" s="31">
        <v>-399808</v>
      </c>
      <c r="I162" s="31">
        <v>-31985</v>
      </c>
      <c r="J162" s="31">
        <v>-431793</v>
      </c>
    </row>
    <row r="163" spans="1:10" x14ac:dyDescent="0.3">
      <c r="A163" s="26"/>
      <c r="B163" s="21" t="s">
        <v>255</v>
      </c>
      <c r="C163" s="21" t="s">
        <v>256</v>
      </c>
      <c r="D163" s="23">
        <v>45491</v>
      </c>
      <c r="E163" s="21" t="s">
        <v>141</v>
      </c>
      <c r="F163" s="21" t="s">
        <v>21</v>
      </c>
      <c r="G163" s="21"/>
      <c r="H163" s="31">
        <v>-599712</v>
      </c>
      <c r="I163" s="31">
        <v>-47977</v>
      </c>
      <c r="J163" s="31">
        <v>-647689</v>
      </c>
    </row>
    <row r="164" spans="1:10" ht="26.3" x14ac:dyDescent="0.3">
      <c r="A164" s="26"/>
      <c r="B164" s="21" t="s">
        <v>233</v>
      </c>
      <c r="C164" s="21" t="s">
        <v>39</v>
      </c>
      <c r="D164" s="23">
        <v>45496</v>
      </c>
      <c r="E164" s="21" t="s">
        <v>20</v>
      </c>
      <c r="F164" s="21" t="s">
        <v>21</v>
      </c>
      <c r="G164" s="21" t="s">
        <v>23</v>
      </c>
      <c r="H164" s="31">
        <v>991320</v>
      </c>
      <c r="I164" s="31">
        <v>79306</v>
      </c>
      <c r="J164" s="31">
        <v>1070626</v>
      </c>
    </row>
    <row r="165" spans="1:10" ht="26.3" x14ac:dyDescent="0.3">
      <c r="A165" s="26"/>
      <c r="B165" s="21" t="s">
        <v>234</v>
      </c>
      <c r="C165" s="21" t="s">
        <v>39</v>
      </c>
      <c r="D165" s="23">
        <v>45496</v>
      </c>
      <c r="E165" s="21" t="s">
        <v>20</v>
      </c>
      <c r="F165" s="21" t="s">
        <v>21</v>
      </c>
      <c r="G165" s="21" t="s">
        <v>24</v>
      </c>
      <c r="H165" s="31">
        <v>498120</v>
      </c>
      <c r="I165" s="31">
        <v>39850</v>
      </c>
      <c r="J165" s="31">
        <v>537970</v>
      </c>
    </row>
    <row r="166" spans="1:10" ht="26.3" x14ac:dyDescent="0.3">
      <c r="A166" s="26"/>
      <c r="B166" s="21" t="s">
        <v>235</v>
      </c>
      <c r="C166" s="21" t="s">
        <v>39</v>
      </c>
      <c r="D166" s="23">
        <v>45498</v>
      </c>
      <c r="E166" s="21" t="s">
        <v>20</v>
      </c>
      <c r="F166" s="21" t="s">
        <v>21</v>
      </c>
      <c r="G166" s="21" t="s">
        <v>27</v>
      </c>
      <c r="H166" s="31">
        <v>660880</v>
      </c>
      <c r="I166" s="31">
        <v>52870</v>
      </c>
      <c r="J166" s="31">
        <v>713750</v>
      </c>
    </row>
    <row r="167" spans="1:10" ht="26.3" x14ac:dyDescent="0.3">
      <c r="A167" s="26"/>
      <c r="B167" s="21" t="s">
        <v>236</v>
      </c>
      <c r="C167" s="21" t="s">
        <v>39</v>
      </c>
      <c r="D167" s="23">
        <v>45500</v>
      </c>
      <c r="E167" s="21" t="s">
        <v>20</v>
      </c>
      <c r="F167" s="21" t="s">
        <v>21</v>
      </c>
      <c r="G167" s="21" t="s">
        <v>34</v>
      </c>
      <c r="H167" s="31">
        <v>1160640</v>
      </c>
      <c r="I167" s="31">
        <v>92851</v>
      </c>
      <c r="J167" s="31">
        <v>1253491</v>
      </c>
    </row>
    <row r="168" spans="1:10" x14ac:dyDescent="0.3">
      <c r="A168" s="26"/>
      <c r="B168" s="21" t="s">
        <v>257</v>
      </c>
      <c r="C168" s="21" t="s">
        <v>258</v>
      </c>
      <c r="D168" s="23">
        <v>45503</v>
      </c>
      <c r="E168" s="21" t="s">
        <v>141</v>
      </c>
      <c r="F168" s="21" t="s">
        <v>21</v>
      </c>
      <c r="G168" s="21"/>
      <c r="H168" s="31">
        <v>-335516</v>
      </c>
      <c r="I168" s="31">
        <v>-26841</v>
      </c>
      <c r="J168" s="31">
        <v>-362357</v>
      </c>
    </row>
    <row r="169" spans="1:10" x14ac:dyDescent="0.3">
      <c r="A169" s="26"/>
      <c r="B169" s="21"/>
      <c r="C169" s="21"/>
      <c r="D169" s="23">
        <v>45503</v>
      </c>
      <c r="E169" s="21" t="s">
        <v>135</v>
      </c>
      <c r="F169" s="21"/>
      <c r="G169" s="21"/>
      <c r="H169" s="31"/>
      <c r="I169" s="31"/>
      <c r="J169" s="31">
        <v>-9512844</v>
      </c>
    </row>
    <row r="170" spans="1:10" ht="26.3" x14ac:dyDescent="0.3">
      <c r="A170" s="26"/>
      <c r="B170" s="21" t="s">
        <v>237</v>
      </c>
      <c r="C170" s="21" t="s">
        <v>39</v>
      </c>
      <c r="D170" s="23">
        <v>45507</v>
      </c>
      <c r="E170" s="21" t="s">
        <v>20</v>
      </c>
      <c r="F170" s="21" t="s">
        <v>21</v>
      </c>
      <c r="G170" s="21" t="s">
        <v>28</v>
      </c>
      <c r="H170" s="31">
        <v>1660400</v>
      </c>
      <c r="I170" s="31">
        <v>132832</v>
      </c>
      <c r="J170" s="31">
        <v>1793232</v>
      </c>
    </row>
    <row r="171" spans="1:10" ht="26.3" x14ac:dyDescent="0.3">
      <c r="A171" s="26"/>
      <c r="B171" s="21" t="s">
        <v>238</v>
      </c>
      <c r="C171" s="21" t="s">
        <v>39</v>
      </c>
      <c r="D171" s="23">
        <v>45510</v>
      </c>
      <c r="E171" s="21" t="s">
        <v>20</v>
      </c>
      <c r="F171" s="21" t="s">
        <v>21</v>
      </c>
      <c r="G171" s="21" t="s">
        <v>25</v>
      </c>
      <c r="H171" s="31">
        <v>299856</v>
      </c>
      <c r="I171" s="31">
        <v>23988</v>
      </c>
      <c r="J171" s="31">
        <v>323844</v>
      </c>
    </row>
    <row r="172" spans="1:10" ht="26.3" x14ac:dyDescent="0.3">
      <c r="A172" s="26"/>
      <c r="B172" s="21" t="s">
        <v>239</v>
      </c>
      <c r="C172" s="21" t="s">
        <v>39</v>
      </c>
      <c r="D172" s="23">
        <v>45510</v>
      </c>
      <c r="E172" s="21" t="s">
        <v>20</v>
      </c>
      <c r="F172" s="21" t="s">
        <v>21</v>
      </c>
      <c r="G172" s="21" t="s">
        <v>29</v>
      </c>
      <c r="H172" s="31">
        <v>930152</v>
      </c>
      <c r="I172" s="31">
        <v>74412</v>
      </c>
      <c r="J172" s="31">
        <v>1004564</v>
      </c>
    </row>
    <row r="173" spans="1:10" x14ac:dyDescent="0.3">
      <c r="A173" s="26"/>
      <c r="B173" s="25" t="s">
        <v>261</v>
      </c>
      <c r="C173" s="21" t="s">
        <v>259</v>
      </c>
      <c r="D173" s="23">
        <v>45517</v>
      </c>
      <c r="E173" s="21" t="s">
        <v>141</v>
      </c>
      <c r="F173" s="21" t="s">
        <v>21</v>
      </c>
      <c r="G173" s="21"/>
      <c r="H173" s="31">
        <v>-199904</v>
      </c>
      <c r="I173" s="31">
        <v>-15992</v>
      </c>
      <c r="J173" s="31">
        <v>-215896</v>
      </c>
    </row>
    <row r="174" spans="1:10" x14ac:dyDescent="0.3">
      <c r="A174" s="26"/>
      <c r="B174" s="25" t="s">
        <v>262</v>
      </c>
      <c r="C174" s="21" t="s">
        <v>260</v>
      </c>
      <c r="D174" s="23">
        <v>45516</v>
      </c>
      <c r="E174" s="21" t="s">
        <v>141</v>
      </c>
      <c r="F174" s="21" t="s">
        <v>21</v>
      </c>
      <c r="G174" s="21"/>
      <c r="H174" s="31">
        <v>-265992</v>
      </c>
      <c r="I174" s="31">
        <v>-21279</v>
      </c>
      <c r="J174" s="31">
        <v>-287271</v>
      </c>
    </row>
    <row r="175" spans="1:10" ht="26.3" x14ac:dyDescent="0.3">
      <c r="A175" s="26"/>
      <c r="B175" s="21" t="s">
        <v>240</v>
      </c>
      <c r="C175" s="21" t="s">
        <v>39</v>
      </c>
      <c r="D175" s="23">
        <v>45518</v>
      </c>
      <c r="E175" s="21" t="s">
        <v>20</v>
      </c>
      <c r="F175" s="21" t="s">
        <v>21</v>
      </c>
      <c r="G175" s="21" t="s">
        <v>34</v>
      </c>
      <c r="H175" s="31">
        <v>960736</v>
      </c>
      <c r="I175" s="31">
        <v>76859</v>
      </c>
      <c r="J175" s="31">
        <v>1037595</v>
      </c>
    </row>
    <row r="176" spans="1:10" ht="26.3" x14ac:dyDescent="0.3">
      <c r="A176" s="26"/>
      <c r="B176" s="21" t="s">
        <v>241</v>
      </c>
      <c r="C176" s="21" t="s">
        <v>39</v>
      </c>
      <c r="D176" s="23">
        <v>45520</v>
      </c>
      <c r="E176" s="21" t="s">
        <v>20</v>
      </c>
      <c r="F176" s="21" t="s">
        <v>21</v>
      </c>
      <c r="G176" s="21" t="s">
        <v>23</v>
      </c>
      <c r="H176" s="31">
        <v>1160640</v>
      </c>
      <c r="I176" s="31">
        <v>92851</v>
      </c>
      <c r="J176" s="31">
        <v>1253491</v>
      </c>
    </row>
    <row r="177" spans="1:10" ht="26.3" x14ac:dyDescent="0.3">
      <c r="A177" s="26"/>
      <c r="B177" s="21" t="s">
        <v>242</v>
      </c>
      <c r="C177" s="21" t="s">
        <v>39</v>
      </c>
      <c r="D177" s="23">
        <v>45526</v>
      </c>
      <c r="E177" s="21" t="s">
        <v>20</v>
      </c>
      <c r="F177" s="21" t="s">
        <v>21</v>
      </c>
      <c r="G177" s="21" t="s">
        <v>25</v>
      </c>
      <c r="H177" s="31">
        <v>299856</v>
      </c>
      <c r="I177" s="31">
        <v>23988</v>
      </c>
      <c r="J177" s="31">
        <v>323844</v>
      </c>
    </row>
    <row r="178" spans="1:10" ht="26.3" x14ac:dyDescent="0.3">
      <c r="A178" s="26"/>
      <c r="B178" s="21" t="s">
        <v>243</v>
      </c>
      <c r="C178" s="21" t="s">
        <v>39</v>
      </c>
      <c r="D178" s="23">
        <v>45532</v>
      </c>
      <c r="E178" s="21" t="s">
        <v>20</v>
      </c>
      <c r="F178" s="21" t="s">
        <v>21</v>
      </c>
      <c r="G178" s="21" t="s">
        <v>34</v>
      </c>
      <c r="H178" s="31">
        <v>830200</v>
      </c>
      <c r="I178" s="31">
        <v>66416</v>
      </c>
      <c r="J178" s="31">
        <v>896616</v>
      </c>
    </row>
    <row r="179" spans="1:10" ht="26.3" x14ac:dyDescent="0.3">
      <c r="A179" s="26"/>
      <c r="B179" s="21" t="s">
        <v>244</v>
      </c>
      <c r="C179" s="21" t="s">
        <v>39</v>
      </c>
      <c r="D179" s="23">
        <v>45532</v>
      </c>
      <c r="E179" s="21" t="s">
        <v>20</v>
      </c>
      <c r="F179" s="21" t="s">
        <v>21</v>
      </c>
      <c r="G179" s="21" t="s">
        <v>29</v>
      </c>
      <c r="H179" s="31">
        <v>930152</v>
      </c>
      <c r="I179" s="31">
        <v>74412</v>
      </c>
      <c r="J179" s="31">
        <v>1004564</v>
      </c>
    </row>
    <row r="180" spans="1:10" x14ac:dyDescent="0.3">
      <c r="A180" s="26"/>
      <c r="B180" s="21"/>
      <c r="C180" s="21"/>
      <c r="D180" s="23">
        <v>45534</v>
      </c>
      <c r="E180" s="21" t="s">
        <v>135</v>
      </c>
      <c r="F180" s="21"/>
      <c r="G180" s="21"/>
      <c r="H180" s="31"/>
      <c r="I180" s="31"/>
      <c r="J180" s="31">
        <v>-8019200</v>
      </c>
    </row>
    <row r="181" spans="1:10" ht="26.3" x14ac:dyDescent="0.3">
      <c r="A181" s="26"/>
      <c r="B181" s="21" t="s">
        <v>245</v>
      </c>
      <c r="C181" s="21" t="s">
        <v>39</v>
      </c>
      <c r="D181" s="23">
        <v>45541</v>
      </c>
      <c r="E181" s="21" t="s">
        <v>20</v>
      </c>
      <c r="F181" s="21" t="s">
        <v>21</v>
      </c>
      <c r="G181" s="21" t="s">
        <v>34</v>
      </c>
      <c r="H181" s="31">
        <v>528704</v>
      </c>
      <c r="I181" s="31">
        <v>42296</v>
      </c>
      <c r="J181" s="31">
        <v>571000</v>
      </c>
    </row>
    <row r="182" spans="1:10" ht="26.3" x14ac:dyDescent="0.3">
      <c r="A182" s="26"/>
      <c r="B182" s="21" t="s">
        <v>246</v>
      </c>
      <c r="C182" s="21" t="s">
        <v>39</v>
      </c>
      <c r="D182" s="23">
        <v>45542</v>
      </c>
      <c r="E182" s="21" t="s">
        <v>20</v>
      </c>
      <c r="F182" s="21" t="s">
        <v>21</v>
      </c>
      <c r="G182" s="21" t="s">
        <v>28</v>
      </c>
      <c r="H182" s="31">
        <v>1360544</v>
      </c>
      <c r="I182" s="31">
        <v>108844</v>
      </c>
      <c r="J182" s="31">
        <v>1469388</v>
      </c>
    </row>
    <row r="183" spans="1:10" x14ac:dyDescent="0.3">
      <c r="A183" s="26"/>
      <c r="B183" s="25" t="s">
        <v>253</v>
      </c>
      <c r="C183" s="21" t="s">
        <v>264</v>
      </c>
      <c r="D183" s="23">
        <v>45545</v>
      </c>
      <c r="E183" s="21" t="s">
        <v>141</v>
      </c>
      <c r="F183" s="21" t="s">
        <v>21</v>
      </c>
      <c r="G183" s="21"/>
      <c r="H183" s="31">
        <v>-199904</v>
      </c>
      <c r="I183" s="31">
        <v>-15992</v>
      </c>
      <c r="J183" s="31">
        <v>-215896</v>
      </c>
    </row>
    <row r="184" spans="1:10" x14ac:dyDescent="0.3">
      <c r="A184" s="26"/>
      <c r="B184" s="25" t="s">
        <v>265</v>
      </c>
      <c r="C184" s="21" t="s">
        <v>263</v>
      </c>
      <c r="D184" s="23">
        <v>45547</v>
      </c>
      <c r="E184" s="21" t="s">
        <v>141</v>
      </c>
      <c r="F184" s="21" t="s">
        <v>21</v>
      </c>
      <c r="G184" s="21"/>
      <c r="H184" s="31">
        <v>-199904</v>
      </c>
      <c r="I184" s="31">
        <v>-15992</v>
      </c>
      <c r="J184" s="31">
        <v>-215896</v>
      </c>
    </row>
    <row r="185" spans="1:10" ht="26.3" x14ac:dyDescent="0.3">
      <c r="A185" s="26"/>
      <c r="B185" s="21" t="s">
        <v>247</v>
      </c>
      <c r="C185" s="21" t="s">
        <v>39</v>
      </c>
      <c r="D185" s="23">
        <v>45549</v>
      </c>
      <c r="E185" s="21" t="s">
        <v>20</v>
      </c>
      <c r="F185" s="21" t="s">
        <v>21</v>
      </c>
      <c r="G185" s="21" t="s">
        <v>23</v>
      </c>
      <c r="H185" s="31">
        <v>1160640</v>
      </c>
      <c r="I185" s="31">
        <v>92851</v>
      </c>
      <c r="J185" s="31">
        <v>1253491</v>
      </c>
    </row>
    <row r="186" spans="1:10" ht="26.3" x14ac:dyDescent="0.3">
      <c r="A186" s="26"/>
      <c r="B186" s="21" t="s">
        <v>248</v>
      </c>
      <c r="C186" s="21" t="s">
        <v>39</v>
      </c>
      <c r="D186" s="23">
        <v>45554</v>
      </c>
      <c r="E186" s="21" t="s">
        <v>20</v>
      </c>
      <c r="F186" s="21" t="s">
        <v>21</v>
      </c>
      <c r="G186" s="21" t="s">
        <v>34</v>
      </c>
      <c r="H186" s="31">
        <v>599712</v>
      </c>
      <c r="I186" s="31">
        <v>47977</v>
      </c>
      <c r="J186" s="31">
        <v>647689</v>
      </c>
    </row>
    <row r="187" spans="1:10" ht="26.3" x14ac:dyDescent="0.3">
      <c r="A187" s="26"/>
      <c r="B187" s="21" t="s">
        <v>249</v>
      </c>
      <c r="C187" s="21" t="s">
        <v>39</v>
      </c>
      <c r="D187" s="23">
        <v>45561</v>
      </c>
      <c r="E187" s="21" t="s">
        <v>20</v>
      </c>
      <c r="F187" s="21" t="s">
        <v>21</v>
      </c>
      <c r="G187" s="21" t="s">
        <v>25</v>
      </c>
      <c r="H187" s="31">
        <v>399808</v>
      </c>
      <c r="I187" s="31">
        <v>31985</v>
      </c>
      <c r="J187" s="31">
        <v>431793</v>
      </c>
    </row>
    <row r="188" spans="1:10" ht="26.3" x14ac:dyDescent="0.3">
      <c r="A188" s="26"/>
      <c r="B188" s="21" t="s">
        <v>250</v>
      </c>
      <c r="C188" s="21" t="s">
        <v>39</v>
      </c>
      <c r="D188" s="23">
        <v>45561</v>
      </c>
      <c r="E188" s="21" t="s">
        <v>20</v>
      </c>
      <c r="F188" s="21" t="s">
        <v>21</v>
      </c>
      <c r="G188" s="21" t="s">
        <v>28</v>
      </c>
      <c r="H188" s="31">
        <v>1162280</v>
      </c>
      <c r="I188" s="31">
        <v>92982</v>
      </c>
      <c r="J188" s="31">
        <v>1255262</v>
      </c>
    </row>
    <row r="189" spans="1:10" x14ac:dyDescent="0.3">
      <c r="A189" s="26"/>
      <c r="B189" s="21"/>
      <c r="C189" s="21"/>
      <c r="D189" s="23">
        <v>45566</v>
      </c>
      <c r="E189" s="21" t="s">
        <v>135</v>
      </c>
      <c r="F189" s="21"/>
      <c r="G189" s="21"/>
      <c r="H189" s="31"/>
      <c r="I189" s="31"/>
      <c r="J189" s="31">
        <v>-7134583</v>
      </c>
    </row>
    <row r="190" spans="1:10" ht="26.3" x14ac:dyDescent="0.3">
      <c r="A190" s="26"/>
      <c r="B190" s="21" t="s">
        <v>267</v>
      </c>
      <c r="C190" s="21" t="s">
        <v>39</v>
      </c>
      <c r="D190" s="23">
        <v>45569</v>
      </c>
      <c r="E190" s="21" t="s">
        <v>20</v>
      </c>
      <c r="F190" s="21" t="s">
        <v>21</v>
      </c>
      <c r="G190" s="21" t="s">
        <v>23</v>
      </c>
      <c r="H190" s="31">
        <v>830200</v>
      </c>
      <c r="I190" s="31">
        <v>66416</v>
      </c>
      <c r="J190" s="31">
        <v>896616</v>
      </c>
    </row>
    <row r="191" spans="1:10" ht="26.3" x14ac:dyDescent="0.3">
      <c r="A191" s="26"/>
      <c r="B191" s="21" t="s">
        <v>268</v>
      </c>
      <c r="C191" s="21" t="s">
        <v>39</v>
      </c>
      <c r="D191" s="23">
        <v>45570</v>
      </c>
      <c r="E191" s="21" t="s">
        <v>20</v>
      </c>
      <c r="F191" s="21" t="s">
        <v>21</v>
      </c>
      <c r="G191" s="21" t="s">
        <v>30</v>
      </c>
      <c r="H191" s="31">
        <v>830200</v>
      </c>
      <c r="I191" s="31">
        <v>66416</v>
      </c>
      <c r="J191" s="31">
        <v>896616</v>
      </c>
    </row>
    <row r="192" spans="1:10" ht="26.3" x14ac:dyDescent="0.3">
      <c r="A192" s="26"/>
      <c r="B192" s="21" t="s">
        <v>269</v>
      </c>
      <c r="C192" s="21" t="s">
        <v>39</v>
      </c>
      <c r="D192" s="23">
        <v>45574</v>
      </c>
      <c r="E192" s="21" t="s">
        <v>20</v>
      </c>
      <c r="F192" s="21" t="s">
        <v>21</v>
      </c>
      <c r="G192" s="21" t="s">
        <v>28</v>
      </c>
      <c r="H192" s="31">
        <v>962376</v>
      </c>
      <c r="I192" s="31">
        <v>76990</v>
      </c>
      <c r="J192" s="31">
        <v>1039366</v>
      </c>
    </row>
    <row r="193" spans="1:10" ht="26.3" x14ac:dyDescent="0.3">
      <c r="A193" s="26"/>
      <c r="B193" s="21" t="s">
        <v>270</v>
      </c>
      <c r="C193" s="21" t="s">
        <v>39</v>
      </c>
      <c r="D193" s="23">
        <v>45586</v>
      </c>
      <c r="E193" s="21" t="s">
        <v>20</v>
      </c>
      <c r="F193" s="21" t="s">
        <v>21</v>
      </c>
      <c r="G193" s="21" t="s">
        <v>34</v>
      </c>
      <c r="H193" s="31">
        <v>830200</v>
      </c>
      <c r="I193" s="31">
        <v>66416</v>
      </c>
      <c r="J193" s="31">
        <v>896616</v>
      </c>
    </row>
    <row r="194" spans="1:10" ht="26.3" x14ac:dyDescent="0.3">
      <c r="A194" s="26"/>
      <c r="B194" s="21" t="s">
        <v>271</v>
      </c>
      <c r="C194" s="21" t="s">
        <v>39</v>
      </c>
      <c r="D194" s="23">
        <v>45589</v>
      </c>
      <c r="E194" s="21" t="s">
        <v>20</v>
      </c>
      <c r="F194" s="21" t="s">
        <v>21</v>
      </c>
      <c r="G194" s="21" t="s">
        <v>23</v>
      </c>
      <c r="H194" s="31">
        <v>1321760</v>
      </c>
      <c r="I194" s="31">
        <v>105741</v>
      </c>
      <c r="J194" s="31">
        <v>1427501</v>
      </c>
    </row>
    <row r="195" spans="1:10" x14ac:dyDescent="0.3">
      <c r="A195" s="26"/>
      <c r="B195" s="21"/>
      <c r="C195" s="21"/>
      <c r="D195" s="23">
        <v>45595</v>
      </c>
      <c r="E195" s="21" t="s">
        <v>135</v>
      </c>
      <c r="F195" s="21"/>
      <c r="G195" s="21"/>
      <c r="H195" s="31"/>
      <c r="I195" s="31"/>
      <c r="J195" s="31">
        <v>-5196831</v>
      </c>
    </row>
    <row r="196" spans="1:10" ht="26.3" x14ac:dyDescent="0.3">
      <c r="A196" s="26"/>
      <c r="B196" s="21" t="s">
        <v>272</v>
      </c>
      <c r="C196" s="21" t="s">
        <v>39</v>
      </c>
      <c r="D196" s="23">
        <v>45602</v>
      </c>
      <c r="E196" s="21" t="s">
        <v>20</v>
      </c>
      <c r="F196" s="21" t="s">
        <v>21</v>
      </c>
      <c r="G196" s="21" t="s">
        <v>34</v>
      </c>
      <c r="H196" s="31">
        <v>630296</v>
      </c>
      <c r="I196" s="31">
        <v>50424</v>
      </c>
      <c r="J196" s="31">
        <v>680720</v>
      </c>
    </row>
    <row r="197" spans="1:10" ht="26.3" x14ac:dyDescent="0.3">
      <c r="A197" s="26"/>
      <c r="B197" s="21" t="s">
        <v>273</v>
      </c>
      <c r="C197" s="21" t="s">
        <v>39</v>
      </c>
      <c r="D197" s="23">
        <v>45615</v>
      </c>
      <c r="E197" s="21" t="s">
        <v>20</v>
      </c>
      <c r="F197" s="21" t="s">
        <v>21</v>
      </c>
      <c r="G197" s="21" t="s">
        <v>28</v>
      </c>
      <c r="H197" s="31">
        <v>996240</v>
      </c>
      <c r="I197" s="31">
        <v>79699</v>
      </c>
      <c r="J197" s="31">
        <v>1075939</v>
      </c>
    </row>
    <row r="198" spans="1:10" ht="26.3" x14ac:dyDescent="0.3">
      <c r="A198" s="26"/>
      <c r="B198" s="21" t="s">
        <v>274</v>
      </c>
      <c r="C198" s="21" t="s">
        <v>39</v>
      </c>
      <c r="D198" s="23">
        <v>45617</v>
      </c>
      <c r="E198" s="21" t="s">
        <v>20</v>
      </c>
      <c r="F198" s="21" t="s">
        <v>21</v>
      </c>
      <c r="G198" s="21" t="s">
        <v>29</v>
      </c>
      <c r="H198" s="31">
        <v>499760</v>
      </c>
      <c r="I198" s="31">
        <v>39981</v>
      </c>
      <c r="J198" s="31">
        <v>539741</v>
      </c>
    </row>
    <row r="199" spans="1:10" ht="26.3" x14ac:dyDescent="0.3">
      <c r="A199" s="26"/>
      <c r="B199" s="21" t="s">
        <v>275</v>
      </c>
      <c r="C199" s="21" t="s">
        <v>39</v>
      </c>
      <c r="D199" s="23">
        <v>45622</v>
      </c>
      <c r="E199" s="21" t="s">
        <v>20</v>
      </c>
      <c r="F199" s="21" t="s">
        <v>21</v>
      </c>
      <c r="G199" s="21" t="s">
        <v>34</v>
      </c>
      <c r="H199" s="31">
        <v>330440</v>
      </c>
      <c r="I199" s="31">
        <v>26435</v>
      </c>
      <c r="J199" s="31">
        <v>356875</v>
      </c>
    </row>
    <row r="200" spans="1:10" x14ac:dyDescent="0.3">
      <c r="A200" s="26"/>
      <c r="B200" s="25" t="s">
        <v>279</v>
      </c>
      <c r="C200" s="21" t="s">
        <v>280</v>
      </c>
      <c r="D200" s="23">
        <v>45623</v>
      </c>
      <c r="E200" s="21" t="s">
        <v>141</v>
      </c>
      <c r="F200" s="21"/>
      <c r="G200" s="21"/>
      <c r="H200" s="31">
        <v>-299856</v>
      </c>
      <c r="I200" s="31">
        <v>-23988.48</v>
      </c>
      <c r="J200" s="31">
        <v>-323844.47999999998</v>
      </c>
    </row>
    <row r="201" spans="1:10" x14ac:dyDescent="0.3">
      <c r="A201" s="26"/>
      <c r="B201" s="25"/>
      <c r="C201" s="21"/>
      <c r="D201" s="23">
        <v>45625</v>
      </c>
      <c r="E201" s="21" t="s">
        <v>135</v>
      </c>
      <c r="F201" s="21"/>
      <c r="G201" s="21"/>
      <c r="H201" s="31"/>
      <c r="I201" s="31"/>
      <c r="J201" s="31">
        <v>-5156715</v>
      </c>
    </row>
    <row r="202" spans="1:10" x14ac:dyDescent="0.3">
      <c r="A202" s="26"/>
      <c r="B202" s="25" t="s">
        <v>281</v>
      </c>
      <c r="C202" s="21" t="s">
        <v>282</v>
      </c>
      <c r="D202" s="23">
        <v>45635</v>
      </c>
      <c r="E202" s="21" t="s">
        <v>141</v>
      </c>
      <c r="F202" s="21"/>
      <c r="G202" s="21"/>
      <c r="H202" s="31">
        <v>-321127</v>
      </c>
      <c r="I202" s="31">
        <v>-25690.16</v>
      </c>
      <c r="J202" s="31">
        <v>-346817.16</v>
      </c>
    </row>
    <row r="203" spans="1:10" ht="26.3" x14ac:dyDescent="0.3">
      <c r="A203" s="26"/>
      <c r="B203" s="21" t="s">
        <v>276</v>
      </c>
      <c r="C203" s="21" t="s">
        <v>39</v>
      </c>
      <c r="D203" s="23">
        <v>45636</v>
      </c>
      <c r="E203" s="21" t="s">
        <v>20</v>
      </c>
      <c r="F203" s="21" t="s">
        <v>21</v>
      </c>
      <c r="G203" s="21" t="s">
        <v>34</v>
      </c>
      <c r="H203" s="31">
        <v>599712</v>
      </c>
      <c r="I203" s="31">
        <v>47977</v>
      </c>
      <c r="J203" s="31">
        <v>647689</v>
      </c>
    </row>
    <row r="204" spans="1:10" ht="26.3" x14ac:dyDescent="0.3">
      <c r="A204" s="26"/>
      <c r="B204" s="21" t="s">
        <v>277</v>
      </c>
      <c r="C204" s="21" t="s">
        <v>39</v>
      </c>
      <c r="D204" s="23">
        <v>45650</v>
      </c>
      <c r="E204" s="21" t="s">
        <v>20</v>
      </c>
      <c r="F204" s="21" t="s">
        <v>21</v>
      </c>
      <c r="G204" s="21" t="s">
        <v>28</v>
      </c>
      <c r="H204" s="31">
        <v>699664</v>
      </c>
      <c r="I204" s="31">
        <v>55973</v>
      </c>
      <c r="J204" s="31">
        <v>755637</v>
      </c>
    </row>
    <row r="205" spans="1:10" ht="26.3" x14ac:dyDescent="0.3">
      <c r="A205" s="26"/>
      <c r="B205" s="21" t="s">
        <v>278</v>
      </c>
      <c r="C205" s="21" t="s">
        <v>39</v>
      </c>
      <c r="D205" s="23">
        <v>45652</v>
      </c>
      <c r="E205" s="21" t="s">
        <v>20</v>
      </c>
      <c r="F205" s="21" t="s">
        <v>21</v>
      </c>
      <c r="G205" s="21" t="s">
        <v>34</v>
      </c>
      <c r="H205" s="31">
        <v>660880</v>
      </c>
      <c r="I205" s="31">
        <v>52870</v>
      </c>
      <c r="J205" s="31">
        <v>713750</v>
      </c>
    </row>
    <row r="206" spans="1:10" x14ac:dyDescent="0.3">
      <c r="A206" s="26"/>
      <c r="B206" s="21"/>
      <c r="C206" s="21"/>
      <c r="D206" s="23">
        <v>45656</v>
      </c>
      <c r="E206" s="21" t="s">
        <v>135</v>
      </c>
      <c r="F206" s="21"/>
      <c r="G206" s="21"/>
      <c r="H206" s="31"/>
      <c r="I206" s="31"/>
      <c r="J206" s="31">
        <v>-2329431</v>
      </c>
    </row>
    <row r="207" spans="1:10" s="36" customFormat="1" ht="15.05" customHeight="1" x14ac:dyDescent="0.3">
      <c r="A207" s="91" t="s">
        <v>36</v>
      </c>
      <c r="B207" s="92"/>
      <c r="C207" s="92"/>
      <c r="D207" s="92"/>
      <c r="E207" s="92"/>
      <c r="F207" s="93"/>
      <c r="G207" s="37"/>
      <c r="H207" s="38"/>
      <c r="I207" s="38"/>
      <c r="J207" s="38">
        <f>SUBTOTAL(9,J2:J206)</f>
        <v>51867663.960000001</v>
      </c>
    </row>
  </sheetData>
  <autoFilter ref="A1:J206" xr:uid="{00000000-0009-0000-0000-000001000000}">
    <sortState xmlns:xlrd2="http://schemas.microsoft.com/office/spreadsheetml/2017/richdata2" ref="A3:J84">
      <sortCondition ref="D1:D85"/>
    </sortState>
  </autoFilter>
  <mergeCells count="1">
    <mergeCell ref="A207:F207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Tra_lai_hang_ban</vt:lpstr>
      <vt:lpstr>Tổng hợp (huong)</vt:lpstr>
      <vt:lpstr>Tổng hợp</vt:lpstr>
      <vt:lpstr>CTHĐ chưa thanh toán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2023-04-13T02:43:36Z</dcterms:created>
  <dcterms:modified xsi:type="dcterms:W3CDTF">2025-09-23T03:00:21Z</dcterms:modified>
</cp:coreProperties>
</file>