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3\"/>
    </mc:Choice>
  </mc:AlternateContent>
  <bookViews>
    <workbookView xWindow="-120" yWindow="-120" windowWidth="24270" windowHeight="13020"/>
  </bookViews>
  <sheets>
    <sheet name="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H18" i="1"/>
  <c r="I12" i="1"/>
  <c r="F36" i="1"/>
  <c r="K33" i="1"/>
  <c r="I30" i="1"/>
  <c r="J27" i="1"/>
  <c r="K24" i="1"/>
  <c r="L21" i="1"/>
  <c r="H15" i="1"/>
  <c r="J6" i="1"/>
  <c r="K3" i="1"/>
</calcChain>
</file>

<file path=xl/sharedStrings.xml><?xml version="1.0" encoding="utf-8"?>
<sst xmlns="http://schemas.openxmlformats.org/spreadsheetml/2006/main" count="129" uniqueCount="88">
  <si>
    <t>LOTTE</t>
  </si>
  <si>
    <t>MEGA</t>
  </si>
  <si>
    <t>WIN</t>
  </si>
  <si>
    <t>SATRA</t>
  </si>
  <si>
    <t>COOP</t>
  </si>
  <si>
    <t>AEON</t>
  </si>
  <si>
    <t>Chiết khấu cơ bản</t>
  </si>
  <si>
    <t>Phí mở mã NCC mới</t>
  </si>
  <si>
    <t>Chiết khấu doanh số năm</t>
  </si>
  <si>
    <t>Listing</t>
  </si>
  <si>
    <t>Hỗ trợ sinh nhật</t>
  </si>
  <si>
    <t>Hỗ trợ khai trương</t>
  </si>
  <si>
    <t>Phí dịch vụ bán hàng</t>
  </si>
  <si>
    <t>Phí HĐ dùng thử sản phẩm</t>
  </si>
  <si>
    <t>Phí vận chuyển</t>
  </si>
  <si>
    <t>tính tỷ lệ riêng</t>
  </si>
  <si>
    <t>Tỷ lệ chiết khấu cố định</t>
  </si>
  <si>
    <t>Hỗ trợ thêm</t>
  </si>
  <si>
    <t>Hỗ trợ tiếp thị</t>
  </si>
  <si>
    <t>Hỗ trợ trưng bày</t>
  </si>
  <si>
    <t>Hỗ trợ cung cấp thông tin</t>
  </si>
  <si>
    <t>Hỗ trợ cùng hợp tác</t>
  </si>
  <si>
    <t>Hỗ trợ nhóm hàng trọng điểm</t>
  </si>
  <si>
    <t>Hỗ trợ hàng dùng thử</t>
  </si>
  <si>
    <t>Tỷ lệ tính riêng</t>
  </si>
  <si>
    <t>Hỗ trợ CT KHTV</t>
  </si>
  <si>
    <t>Hỗ trợ cẩm nang mua sắm</t>
  </si>
  <si>
    <t>Hỗ trợ PT SP mới</t>
  </si>
  <si>
    <t>Hỗ trợ HTBH</t>
  </si>
  <si>
    <t>Hỗ trợ hệ thống  bán hàng/năm</t>
  </si>
  <si>
    <t>BIGC (EB)</t>
  </si>
  <si>
    <t>Tỷ lệ chiết khấu năm</t>
  </si>
  <si>
    <t>Hỗ trợ hoạt động cửa hàng</t>
  </si>
  <si>
    <t>CK từng siêu thị</t>
  </si>
  <si>
    <t>Hỗ trợ thưởng thẻ khách hàng</t>
  </si>
  <si>
    <t>Phí thuê diện tích quảng cáo</t>
  </si>
  <si>
    <t>Phí tham gia CT thẻ KHTT</t>
  </si>
  <si>
    <t>CIRCLE K</t>
  </si>
  <si>
    <t>Phí chào hàng</t>
  </si>
  <si>
    <t>Hỗ trợ bán hàng</t>
  </si>
  <si>
    <t>Hỗ trợ VSATTP</t>
  </si>
  <si>
    <t>Hỗ trợ tiền điện</t>
  </si>
  <si>
    <t>hỗ trợ trao đổi dữ liệu điện tử</t>
  </si>
  <si>
    <t>BRG</t>
  </si>
  <si>
    <t>Chiếu khấu doanh số năm</t>
  </si>
  <si>
    <t>Thưởng thanh toán đúng hạn</t>
  </si>
  <si>
    <t>Hỗ trợ đơn tập trung</t>
  </si>
  <si>
    <t>Hỗ trợ CTKM</t>
  </si>
  <si>
    <t>Chiết khấu DS KĐK</t>
  </si>
  <si>
    <t>GS25</t>
  </si>
  <si>
    <t>Chiết khấu cho từng cửa hàng</t>
  </si>
  <si>
    <t>Chi phí CT thẻ thành viên</t>
  </si>
  <si>
    <t>CP quảng cáo và KM</t>
  </si>
  <si>
    <t>Chi phí Trưng bày</t>
  </si>
  <si>
    <t>Hỗ trợ vận chuyển</t>
  </si>
  <si>
    <t>KINGFOOD</t>
  </si>
  <si>
    <t>Thưởng DS có ĐK</t>
  </si>
  <si>
    <t>Khai trương cửa hàng</t>
  </si>
  <si>
    <t>Hỗ trợ vận hành cửa hàng</t>
  </si>
  <si>
    <t>Hỗ trợ CT KHTT</t>
  </si>
  <si>
    <t>Phí vận hành kho TT</t>
  </si>
  <si>
    <t>Hỗ trợ in ấn</t>
  </si>
  <si>
    <t>SÀNH ĐIỆU</t>
  </si>
  <si>
    <t>Chiết khấu KĐK</t>
  </si>
  <si>
    <t>CK có điều kiện</t>
  </si>
  <si>
    <t>Chi phí trưng bày</t>
  </si>
  <si>
    <t>listing</t>
  </si>
  <si>
    <t>Chiết khấu trên giá</t>
  </si>
  <si>
    <t>Chương trình thẻ thành viên</t>
  </si>
  <si>
    <t>Hỗ trợ quảng cáo</t>
  </si>
  <si>
    <t>Hỗ trợ Catalouge</t>
  </si>
  <si>
    <t xml:space="preserve">Hỗ trợ hoạt động </t>
  </si>
  <si>
    <t>Hỗ trợ PT hệ thống</t>
  </si>
  <si>
    <t>Hỗ trợ hao hụt thất thoát</t>
  </si>
  <si>
    <t>Hỗ trợ thanh toán</t>
  </si>
  <si>
    <t>Hỗ trợ kiểm tra CLSP</t>
  </si>
  <si>
    <t>Hỗ trợ đặt đơn hàng tập chung</t>
  </si>
  <si>
    <t>Hỗ trợ hợp tác chiến lược</t>
  </si>
  <si>
    <t>Hỗ trợ phát triển nhãn hàng</t>
  </si>
  <si>
    <t>Hỗ trợ KHTT</t>
  </si>
  <si>
    <t>Hỗ trợ cẩm nang KM</t>
  </si>
  <si>
    <t>Hỗ trợ quảng cáo tiếp thị</t>
  </si>
  <si>
    <t xml:space="preserve">Hỗ trợ sự kiện sinh nhật </t>
  </si>
  <si>
    <t>Hỗ trợ quỹ KM</t>
  </si>
  <si>
    <t>Thường DS KĐK</t>
  </si>
  <si>
    <t>30tr cho ST, 2tr cho WMP</t>
  </si>
  <si>
    <t>20tr cho ST, tùy theo gói cho WMP</t>
  </si>
  <si>
    <t>Phí tham gia CTKM/catalog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</si>
</sst>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2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2" fillId="0" borderId="0" xfId="2" applyNumberFormat="1" applyFont="1" applyAlignment="1">
      <alignment vertical="center"/>
    </xf>
    <xf numFmtId="10" fontId="2" fillId="0" borderId="0" xfId="2" applyNumberFormat="1" applyFont="1" applyFill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vertical="center"/>
    </xf>
    <xf numFmtId="10" fontId="4" fillId="2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2" borderId="1" xfId="2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topLeftCell="A7" zoomScale="130" zoomScaleNormal="130" workbookViewId="0">
      <selection activeCell="C38" sqref="C38:C49"/>
    </sheetView>
  </sheetViews>
  <sheetFormatPr defaultColWidth="9.140625" defaultRowHeight="15" x14ac:dyDescent="0.25"/>
  <cols>
    <col min="1" max="1" width="13.42578125" style="18" customWidth="1"/>
    <col min="2" max="2" width="13.42578125" style="1" customWidth="1"/>
    <col min="3" max="3" width="15" style="1" customWidth="1"/>
    <col min="4" max="4" width="13.42578125" style="1" customWidth="1"/>
    <col min="5" max="5" width="14.85546875" style="1" customWidth="1"/>
    <col min="6" max="6" width="14.7109375" style="1" customWidth="1"/>
    <col min="7" max="7" width="15.28515625" style="1" customWidth="1"/>
    <col min="8" max="8" width="15.5703125" style="1" customWidth="1"/>
    <col min="9" max="9" width="14.85546875" style="1" customWidth="1"/>
    <col min="10" max="10" width="15" style="2" customWidth="1"/>
    <col min="11" max="11" width="14.28515625" style="2" customWidth="1"/>
    <col min="12" max="12" width="12.42578125" style="2" customWidth="1"/>
    <col min="13" max="13" width="11.140625" style="2" customWidth="1"/>
    <col min="14" max="16" width="13" style="2" customWidth="1"/>
    <col min="17" max="16384" width="9.140625" style="2"/>
  </cols>
  <sheetData>
    <row r="1" spans="1:16" ht="23.45" customHeight="1" x14ac:dyDescent="0.25"/>
    <row r="2" spans="1:16" s="4" customFormat="1" ht="31.5" customHeight="1" x14ac:dyDescent="0.25">
      <c r="A2" s="27" t="s">
        <v>0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8" t="s">
        <v>14</v>
      </c>
      <c r="K2" s="12" t="s">
        <v>16</v>
      </c>
    </row>
    <row r="3" spans="1:16" ht="18.75" customHeight="1" x14ac:dyDescent="0.25">
      <c r="A3" s="27"/>
      <c r="B3" s="9">
        <v>0.06</v>
      </c>
      <c r="C3" s="10">
        <v>20000000</v>
      </c>
      <c r="D3" s="9">
        <v>0.02</v>
      </c>
      <c r="E3" s="10">
        <v>8000000</v>
      </c>
      <c r="F3" s="10">
        <v>1500000</v>
      </c>
      <c r="G3" s="10">
        <v>2000000</v>
      </c>
      <c r="H3" s="9">
        <v>0.05</v>
      </c>
      <c r="I3" s="9">
        <v>1.4999999999999999E-2</v>
      </c>
      <c r="J3" s="11" t="s">
        <v>15</v>
      </c>
      <c r="K3" s="13">
        <f>B3+D3+H3+I3</f>
        <v>0.14500000000000002</v>
      </c>
    </row>
    <row r="4" spans="1:16" ht="18.75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s="4" customFormat="1" ht="29.25" customHeight="1" x14ac:dyDescent="0.25">
      <c r="A5" s="27" t="s">
        <v>1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23</v>
      </c>
      <c r="I5" s="7" t="s">
        <v>14</v>
      </c>
      <c r="J5" s="12" t="s">
        <v>16</v>
      </c>
    </row>
    <row r="6" spans="1:16" ht="18.75" customHeight="1" x14ac:dyDescent="0.25">
      <c r="A6" s="27"/>
      <c r="B6" s="9">
        <v>0.01</v>
      </c>
      <c r="C6" s="9">
        <v>5.2999999999999999E-2</v>
      </c>
      <c r="D6" s="9">
        <v>2.3E-2</v>
      </c>
      <c r="E6" s="9">
        <v>5.0000000000000001E-3</v>
      </c>
      <c r="F6" s="9">
        <v>2.2499999999999999E-2</v>
      </c>
      <c r="G6" s="9">
        <v>0.04</v>
      </c>
      <c r="H6" s="10">
        <v>40000000</v>
      </c>
      <c r="I6" s="9" t="s">
        <v>24</v>
      </c>
      <c r="J6" s="14">
        <f>B6+C6+D6+E6+F6+G6</f>
        <v>0.1535</v>
      </c>
      <c r="K6" s="5"/>
    </row>
    <row r="7" spans="1:16" ht="18.75" customHeight="1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s="4" customFormat="1" ht="30" customHeight="1" x14ac:dyDescent="0.25">
      <c r="A8" s="27" t="s">
        <v>2</v>
      </c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19</v>
      </c>
      <c r="I8" s="7" t="s">
        <v>81</v>
      </c>
      <c r="J8" s="8" t="s">
        <v>82</v>
      </c>
      <c r="K8" s="8" t="s">
        <v>83</v>
      </c>
      <c r="L8" s="8" t="s">
        <v>84</v>
      </c>
      <c r="M8" s="8" t="s">
        <v>11</v>
      </c>
      <c r="N8" s="8" t="s">
        <v>66</v>
      </c>
      <c r="O8" s="8" t="s">
        <v>14</v>
      </c>
      <c r="P8" s="12" t="s">
        <v>16</v>
      </c>
    </row>
    <row r="9" spans="1:16" ht="48.75" customHeight="1" x14ac:dyDescent="0.25">
      <c r="A9" s="27"/>
      <c r="B9" s="9">
        <v>0.01</v>
      </c>
      <c r="C9" s="9">
        <v>5.0000000000000001E-3</v>
      </c>
      <c r="D9" s="9">
        <v>5.0000000000000001E-3</v>
      </c>
      <c r="E9" s="9">
        <v>0.01</v>
      </c>
      <c r="F9" s="9">
        <v>5.0000000000000001E-3</v>
      </c>
      <c r="G9" s="9">
        <v>2.5000000000000001E-3</v>
      </c>
      <c r="H9" s="9">
        <v>2.5000000000000001E-2</v>
      </c>
      <c r="I9" s="9">
        <v>0.02</v>
      </c>
      <c r="J9" s="9">
        <v>0.01</v>
      </c>
      <c r="K9" s="9">
        <v>2.5000000000000001E-2</v>
      </c>
      <c r="L9" s="16">
        <v>1.4999999999999999E-2</v>
      </c>
      <c r="M9" s="17" t="s">
        <v>85</v>
      </c>
      <c r="N9" s="17" t="s">
        <v>86</v>
      </c>
      <c r="O9" s="17" t="s">
        <v>24</v>
      </c>
      <c r="P9" s="14">
        <f>B9+C9+D9+E9+F9+G9+H9+I9+J9+K9+L9</f>
        <v>0.13250000000000001</v>
      </c>
    </row>
    <row r="10" spans="1:16" ht="21.95" customHeight="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6" s="4" customFormat="1" ht="31.5" customHeight="1" x14ac:dyDescent="0.25">
      <c r="A11" s="27" t="s">
        <v>3</v>
      </c>
      <c r="B11" s="7" t="s">
        <v>67</v>
      </c>
      <c r="C11" s="7" t="s">
        <v>68</v>
      </c>
      <c r="D11" s="7" t="s">
        <v>69</v>
      </c>
      <c r="E11" s="7" t="s">
        <v>70</v>
      </c>
      <c r="F11" s="7" t="s">
        <v>71</v>
      </c>
      <c r="G11" s="7" t="s">
        <v>19</v>
      </c>
      <c r="H11" s="7" t="s">
        <v>72</v>
      </c>
      <c r="I11" s="12" t="s">
        <v>16</v>
      </c>
    </row>
    <row r="12" spans="1:16" ht="18.75" customHeight="1" x14ac:dyDescent="0.25">
      <c r="A12" s="27"/>
      <c r="B12" s="9">
        <v>0.02</v>
      </c>
      <c r="C12" s="9">
        <v>1.7500000000000002E-2</v>
      </c>
      <c r="D12" s="9">
        <v>1.4999999999999999E-2</v>
      </c>
      <c r="E12" s="9">
        <v>0.01</v>
      </c>
      <c r="F12" s="9">
        <v>0.01</v>
      </c>
      <c r="G12" s="9">
        <v>0.01</v>
      </c>
      <c r="H12" s="9">
        <v>0.01</v>
      </c>
      <c r="I12" s="14">
        <f>H12+G12+F12+E12+D12+C12+B12</f>
        <v>9.2500000000000013E-2</v>
      </c>
    </row>
    <row r="13" spans="1:16" ht="18.75" customHeight="1" x14ac:dyDescent="0.25">
      <c r="A13" s="24"/>
      <c r="B13" s="24"/>
      <c r="C13" s="24"/>
      <c r="D13" s="24"/>
      <c r="E13" s="24"/>
      <c r="F13" s="24"/>
      <c r="G13" s="24"/>
      <c r="H13" s="24"/>
      <c r="I13" s="24"/>
    </row>
    <row r="14" spans="1:16" s="4" customFormat="1" ht="28.5" customHeight="1" x14ac:dyDescent="0.25">
      <c r="A14" s="27" t="s">
        <v>4</v>
      </c>
      <c r="B14" s="7" t="s">
        <v>25</v>
      </c>
      <c r="C14" s="7" t="s">
        <v>26</v>
      </c>
      <c r="D14" s="7" t="s">
        <v>27</v>
      </c>
      <c r="E14" s="7" t="s">
        <v>28</v>
      </c>
      <c r="F14" s="7" t="s">
        <v>29</v>
      </c>
      <c r="G14" s="7" t="s">
        <v>14</v>
      </c>
      <c r="H14" s="12" t="s">
        <v>16</v>
      </c>
      <c r="I14" s="3"/>
    </row>
    <row r="15" spans="1:16" ht="18.75" customHeight="1" x14ac:dyDescent="0.25">
      <c r="A15" s="27"/>
      <c r="B15" s="9">
        <v>0.05</v>
      </c>
      <c r="C15" s="9">
        <v>5.2499999999999998E-2</v>
      </c>
      <c r="D15" s="9">
        <v>2.5000000000000001E-3</v>
      </c>
      <c r="E15" s="9">
        <v>2.5000000000000001E-3</v>
      </c>
      <c r="F15" s="10">
        <v>50000000</v>
      </c>
      <c r="G15" s="9" t="s">
        <v>24</v>
      </c>
      <c r="H15" s="14">
        <f>B15+C15+D15+E15</f>
        <v>0.10750000000000001</v>
      </c>
      <c r="I15" s="5"/>
      <c r="J15" s="6"/>
    </row>
    <row r="16" spans="1:16" ht="18.75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6"/>
    </row>
    <row r="17" spans="1:12" s="4" customFormat="1" ht="31.5" customHeight="1" x14ac:dyDescent="0.25">
      <c r="A17" s="27" t="s">
        <v>5</v>
      </c>
      <c r="B17" s="7" t="s">
        <v>73</v>
      </c>
      <c r="C17" s="7" t="s">
        <v>19</v>
      </c>
      <c r="D17" s="7" t="s">
        <v>74</v>
      </c>
      <c r="E17" s="7" t="s">
        <v>47</v>
      </c>
      <c r="F17" s="7" t="s">
        <v>48</v>
      </c>
      <c r="G17" s="7" t="s">
        <v>10</v>
      </c>
      <c r="H17" s="12" t="s">
        <v>16</v>
      </c>
      <c r="I17" s="3"/>
    </row>
    <row r="18" spans="1:12" ht="18.75" customHeight="1" x14ac:dyDescent="0.25">
      <c r="A18" s="27"/>
      <c r="B18" s="9">
        <v>0.01</v>
      </c>
      <c r="C18" s="9">
        <v>0.01</v>
      </c>
      <c r="D18" s="9">
        <v>0.01</v>
      </c>
      <c r="E18" s="9">
        <v>0.01</v>
      </c>
      <c r="F18" s="9">
        <v>0.01</v>
      </c>
      <c r="G18" s="10">
        <v>5000000</v>
      </c>
      <c r="H18" s="14">
        <f>B18+C18+D18+E18+F18</f>
        <v>0.05</v>
      </c>
    </row>
    <row r="19" spans="1:12" ht="18.75" customHeight="1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pans="1:12" s="4" customFormat="1" ht="42" customHeight="1" x14ac:dyDescent="0.25">
      <c r="A20" s="27" t="s">
        <v>30</v>
      </c>
      <c r="B20" s="7" t="s">
        <v>31</v>
      </c>
      <c r="C20" s="7" t="s">
        <v>9</v>
      </c>
      <c r="D20" s="7" t="s">
        <v>32</v>
      </c>
      <c r="E20" s="7" t="s">
        <v>33</v>
      </c>
      <c r="F20" s="7" t="s">
        <v>34</v>
      </c>
      <c r="G20" s="7" t="s">
        <v>87</v>
      </c>
      <c r="H20" s="7" t="s">
        <v>35</v>
      </c>
      <c r="I20" s="7" t="s">
        <v>36</v>
      </c>
      <c r="J20" s="8" t="s">
        <v>11</v>
      </c>
      <c r="K20" s="8" t="s">
        <v>14</v>
      </c>
      <c r="L20" s="12" t="s">
        <v>16</v>
      </c>
    </row>
    <row r="21" spans="1:12" ht="18.75" customHeight="1" x14ac:dyDescent="0.25">
      <c r="A21" s="27"/>
      <c r="B21" s="9">
        <v>7.4999999999999997E-3</v>
      </c>
      <c r="C21" s="9">
        <v>2.5000000000000001E-2</v>
      </c>
      <c r="D21" s="9">
        <v>0.02</v>
      </c>
      <c r="E21" s="9">
        <v>4.4999999999999998E-2</v>
      </c>
      <c r="F21" s="9">
        <v>0.01</v>
      </c>
      <c r="G21" s="9">
        <v>0.04</v>
      </c>
      <c r="H21" s="9">
        <v>7.0000000000000007E-2</v>
      </c>
      <c r="I21" s="9">
        <v>5.0000000000000001E-3</v>
      </c>
      <c r="J21" s="10">
        <v>1500000</v>
      </c>
      <c r="K21" s="11" t="s">
        <v>24</v>
      </c>
      <c r="L21" s="14">
        <f>B21+C21+D21+E21+F21+G21+H21+I21</f>
        <v>0.2225</v>
      </c>
    </row>
    <row r="22" spans="1:12" ht="18.75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s="4" customFormat="1" ht="31.5" customHeight="1" x14ac:dyDescent="0.25">
      <c r="A23" s="27" t="s">
        <v>37</v>
      </c>
      <c r="B23" s="7" t="s">
        <v>8</v>
      </c>
      <c r="C23" s="7" t="s">
        <v>38</v>
      </c>
      <c r="D23" s="7" t="s">
        <v>19</v>
      </c>
      <c r="E23" s="7" t="s">
        <v>11</v>
      </c>
      <c r="F23" s="7" t="s">
        <v>39</v>
      </c>
      <c r="G23" s="7" t="s">
        <v>40</v>
      </c>
      <c r="H23" s="7" t="s">
        <v>41</v>
      </c>
      <c r="I23" s="7" t="s">
        <v>42</v>
      </c>
      <c r="J23" s="8" t="s">
        <v>14</v>
      </c>
      <c r="K23" s="12" t="s">
        <v>16</v>
      </c>
    </row>
    <row r="24" spans="1:12" ht="18.75" customHeight="1" x14ac:dyDescent="0.25">
      <c r="A24" s="27"/>
      <c r="B24" s="9">
        <v>0.01</v>
      </c>
      <c r="C24" s="10">
        <v>3000000</v>
      </c>
      <c r="D24" s="9">
        <v>5.0000000000000001E-3</v>
      </c>
      <c r="E24" s="10">
        <v>200000</v>
      </c>
      <c r="F24" s="9">
        <v>0.01</v>
      </c>
      <c r="G24" s="9">
        <v>0.01</v>
      </c>
      <c r="H24" s="9">
        <v>0.01</v>
      </c>
      <c r="I24" s="9">
        <v>0.01</v>
      </c>
      <c r="J24" s="11" t="s">
        <v>24</v>
      </c>
      <c r="K24" s="14">
        <f>B24+D24+F24+G24+H24+I24</f>
        <v>5.5000000000000007E-2</v>
      </c>
    </row>
    <row r="25" spans="1:12" ht="18.75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1:12" s="20" customFormat="1" ht="31.5" customHeight="1" x14ac:dyDescent="0.25">
      <c r="A26" s="28" t="s">
        <v>43</v>
      </c>
      <c r="B26" s="19" t="s">
        <v>44</v>
      </c>
      <c r="C26" s="19" t="s">
        <v>45</v>
      </c>
      <c r="D26" s="19" t="s">
        <v>46</v>
      </c>
      <c r="E26" s="19" t="s">
        <v>47</v>
      </c>
      <c r="F26" s="19" t="s">
        <v>9</v>
      </c>
      <c r="G26" s="19" t="s">
        <v>19</v>
      </c>
      <c r="H26" s="19" t="s">
        <v>10</v>
      </c>
      <c r="I26" s="19" t="s">
        <v>48</v>
      </c>
      <c r="J26" s="12" t="s">
        <v>16</v>
      </c>
    </row>
    <row r="27" spans="1:12" s="23" customFormat="1" ht="18.75" customHeight="1" x14ac:dyDescent="0.25">
      <c r="A27" s="28"/>
      <c r="B27" s="21">
        <v>1.4999999999999999E-2</v>
      </c>
      <c r="C27" s="21">
        <v>1.4999999999999999E-2</v>
      </c>
      <c r="D27" s="21">
        <v>5.0000000000000001E-3</v>
      </c>
      <c r="E27" s="21">
        <v>0.01</v>
      </c>
      <c r="F27" s="22">
        <v>10000000</v>
      </c>
      <c r="G27" s="21">
        <v>1.2500000000000001E-2</v>
      </c>
      <c r="H27" s="22">
        <v>1000000</v>
      </c>
      <c r="I27" s="21">
        <v>3.2500000000000001E-2</v>
      </c>
      <c r="J27" s="15">
        <f>B27+C27+D27+E27+G27+I27</f>
        <v>0.09</v>
      </c>
    </row>
    <row r="28" spans="1:12" ht="18.75" customHeight="1" x14ac:dyDescent="0.25">
      <c r="A28" s="29"/>
      <c r="B28" s="29"/>
      <c r="C28" s="29"/>
      <c r="D28" s="29"/>
      <c r="E28" s="29"/>
      <c r="F28" s="29"/>
      <c r="G28" s="29"/>
      <c r="H28" s="29"/>
      <c r="I28" s="29"/>
    </row>
    <row r="29" spans="1:12" s="4" customFormat="1" ht="31.5" customHeight="1" x14ac:dyDescent="0.25">
      <c r="A29" s="27" t="s">
        <v>49</v>
      </c>
      <c r="B29" s="7" t="s">
        <v>48</v>
      </c>
      <c r="C29" s="7" t="s">
        <v>50</v>
      </c>
      <c r="D29" s="7" t="s">
        <v>51</v>
      </c>
      <c r="E29" s="7" t="s">
        <v>52</v>
      </c>
      <c r="F29" s="7" t="s">
        <v>53</v>
      </c>
      <c r="G29" s="7" t="s">
        <v>54</v>
      </c>
      <c r="H29" s="7" t="s">
        <v>9</v>
      </c>
      <c r="I29" s="12" t="s">
        <v>16</v>
      </c>
    </row>
    <row r="30" spans="1:12" ht="18.75" customHeight="1" x14ac:dyDescent="0.25">
      <c r="A30" s="27"/>
      <c r="B30" s="9">
        <v>0.02</v>
      </c>
      <c r="C30" s="9">
        <v>0.01</v>
      </c>
      <c r="D30" s="9">
        <v>0.01</v>
      </c>
      <c r="E30" s="9">
        <v>0.01</v>
      </c>
      <c r="F30" s="9">
        <v>0.01</v>
      </c>
      <c r="G30" s="9">
        <v>0.05</v>
      </c>
      <c r="H30" s="10">
        <v>3000000</v>
      </c>
      <c r="I30" s="15">
        <f>B30+C30+D30+E30+F30+G30</f>
        <v>0.11000000000000001</v>
      </c>
      <c r="J30" s="5"/>
    </row>
    <row r="31" spans="1:12" ht="18.75" customHeight="1" x14ac:dyDescent="0.25">
      <c r="A31" s="29"/>
      <c r="B31" s="29"/>
      <c r="C31" s="29"/>
      <c r="D31" s="29"/>
      <c r="E31" s="29"/>
      <c r="F31" s="29"/>
      <c r="G31" s="29"/>
      <c r="H31" s="29"/>
      <c r="I31" s="29"/>
    </row>
    <row r="32" spans="1:12" s="4" customFormat="1" ht="31.5" customHeight="1" x14ac:dyDescent="0.25">
      <c r="A32" s="27" t="s">
        <v>55</v>
      </c>
      <c r="B32" s="7" t="s">
        <v>56</v>
      </c>
      <c r="C32" s="7" t="s">
        <v>57</v>
      </c>
      <c r="D32" s="7" t="s">
        <v>10</v>
      </c>
      <c r="E32" s="7" t="s">
        <v>58</v>
      </c>
      <c r="F32" s="7" t="s">
        <v>59</v>
      </c>
      <c r="G32" s="7" t="s">
        <v>60</v>
      </c>
      <c r="H32" s="7" t="s">
        <v>19</v>
      </c>
      <c r="I32" s="7" t="s">
        <v>61</v>
      </c>
      <c r="J32" s="8" t="s">
        <v>9</v>
      </c>
      <c r="K32" s="12" t="s">
        <v>16</v>
      </c>
    </row>
    <row r="33" spans="1:11" ht="18.75" customHeight="1" x14ac:dyDescent="0.25">
      <c r="A33" s="27"/>
      <c r="B33" s="9">
        <v>0.02</v>
      </c>
      <c r="C33" s="10">
        <v>500000</v>
      </c>
      <c r="D33" s="10">
        <v>5000000</v>
      </c>
      <c r="E33" s="9">
        <v>2.5000000000000001E-3</v>
      </c>
      <c r="F33" s="9">
        <v>5.0000000000000001E-3</v>
      </c>
      <c r="G33" s="9">
        <v>0.02</v>
      </c>
      <c r="H33" s="9">
        <v>5.0000000000000001E-3</v>
      </c>
      <c r="I33" s="9">
        <v>2.5000000000000001E-3</v>
      </c>
      <c r="J33" s="10">
        <v>3000000</v>
      </c>
      <c r="K33" s="15">
        <f>B33+E33+F33+G33+H33+I33</f>
        <v>5.5E-2</v>
      </c>
    </row>
    <row r="34" spans="1:11" ht="18.2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 s="4" customFormat="1" ht="31.5" customHeight="1" x14ac:dyDescent="0.25">
      <c r="A35" s="27" t="s">
        <v>62</v>
      </c>
      <c r="B35" s="7" t="s">
        <v>63</v>
      </c>
      <c r="C35" s="7" t="s">
        <v>64</v>
      </c>
      <c r="D35" s="7" t="s">
        <v>65</v>
      </c>
      <c r="E35" s="7" t="s">
        <v>66</v>
      </c>
      <c r="F35" s="12" t="s">
        <v>16</v>
      </c>
      <c r="G35" s="3"/>
      <c r="H35" s="3"/>
      <c r="I35" s="3"/>
    </row>
    <row r="36" spans="1:11" ht="22.5" customHeight="1" x14ac:dyDescent="0.25">
      <c r="A36" s="27"/>
      <c r="B36" s="9">
        <v>0.04</v>
      </c>
      <c r="C36" s="9">
        <v>1.4999999999999999E-2</v>
      </c>
      <c r="D36" s="9">
        <v>0.02</v>
      </c>
      <c r="E36" s="10">
        <v>1000000</v>
      </c>
      <c r="F36" s="15">
        <f>B36+C36+D36</f>
        <v>7.4999999999999997E-2</v>
      </c>
      <c r="G36" s="5"/>
      <c r="H36" s="5"/>
      <c r="I36" s="5"/>
      <c r="J36" s="5"/>
    </row>
  </sheetData>
  <mergeCells count="23">
    <mergeCell ref="A2:A3"/>
    <mergeCell ref="A5:A6"/>
    <mergeCell ref="A8:A9"/>
    <mergeCell ref="A11:A12"/>
    <mergeCell ref="A14:A15"/>
    <mergeCell ref="A4:P4"/>
    <mergeCell ref="A10:P10"/>
    <mergeCell ref="A7:P7"/>
    <mergeCell ref="A26:A27"/>
    <mergeCell ref="A29:A30"/>
    <mergeCell ref="A32:A33"/>
    <mergeCell ref="A35:A36"/>
    <mergeCell ref="A34:K34"/>
    <mergeCell ref="A31:I31"/>
    <mergeCell ref="A28:I28"/>
    <mergeCell ref="A25:K25"/>
    <mergeCell ref="A22:L22"/>
    <mergeCell ref="A19:L19"/>
    <mergeCell ref="A16:I16"/>
    <mergeCell ref="A13:I13"/>
    <mergeCell ref="A20:A21"/>
    <mergeCell ref="A23:A24"/>
    <mergeCell ref="A17:A1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2023-11-22T03:56:56Z</dcterms:created>
  <dcterms:modified xsi:type="dcterms:W3CDTF">2024-03-21T06:57:07Z</dcterms:modified>
</cp:coreProperties>
</file>