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3\Công nợ khách lẻ C6\"/>
    </mc:Choice>
  </mc:AlternateContent>
  <xr:revisionPtr revIDLastSave="0" documentId="13_ncr:1_{02708C06-9EDB-4164-9FAE-A8AFB605C42D}" xr6:coauthVersionLast="47" xr6:coauthVersionMax="47" xr10:uidLastSave="{00000000-0000-0000-0000-000000000000}"/>
  <bookViews>
    <workbookView xWindow="-113" yWindow="-113" windowWidth="24267" windowHeight="13023" activeTab="1" xr2:uid="{00000000-000D-0000-FFFF-FFFF00000000}"/>
  </bookViews>
  <sheets>
    <sheet name="Tổng hợp công nợ " sheetId="2" r:id="rId1"/>
    <sheet name="Chi tiết Ban_hang" sheetId="1" r:id="rId2"/>
  </sheets>
  <definedNames>
    <definedName name="_xlnm._FilterDatabase" localSheetId="1" hidden="1">'Chi tiết Ban_hang'!$A$2:$J$38</definedName>
  </definedNames>
  <calcPr calcId="191029"/>
</workbook>
</file>

<file path=xl/calcChain.xml><?xml version="1.0" encoding="utf-8"?>
<calcChain xmlns="http://schemas.openxmlformats.org/spreadsheetml/2006/main">
  <c r="H10" i="1" l="1"/>
  <c r="I10" i="1" s="1"/>
  <c r="H3" i="1" l="1"/>
  <c r="I3" i="1" s="1"/>
  <c r="H20" i="1"/>
  <c r="I20" i="1" s="1"/>
  <c r="H7" i="1"/>
  <c r="I7" i="1" s="1"/>
  <c r="H38" i="1"/>
  <c r="I38" i="1" s="1"/>
  <c r="H26" i="1"/>
  <c r="I26" i="1" s="1"/>
  <c r="D16" i="2" l="1"/>
  <c r="I36" i="1"/>
  <c r="H11" i="1"/>
  <c r="I11" i="1" s="1"/>
  <c r="H12" i="1"/>
  <c r="I12" i="1" s="1"/>
  <c r="H14" i="1"/>
  <c r="I14" i="1" s="1"/>
  <c r="H16" i="1"/>
  <c r="I16" i="1" s="1"/>
  <c r="H18" i="1"/>
  <c r="I18" i="1" s="1"/>
  <c r="H19" i="1"/>
  <c r="I19" i="1" s="1"/>
  <c r="H21" i="1"/>
  <c r="I21" i="1" s="1"/>
  <c r="H28" i="1"/>
  <c r="I28" i="1" s="1"/>
  <c r="H35" i="1"/>
  <c r="I35" i="1" s="1"/>
  <c r="H36" i="1"/>
  <c r="H5" i="1"/>
  <c r="I5" i="1" s="1"/>
  <c r="I57" i="1" l="1"/>
  <c r="F58" i="1"/>
  <c r="G58" i="1"/>
  <c r="H58" i="1"/>
  <c r="D24" i="2" l="1"/>
  <c r="I58" i="1" l="1"/>
  <c r="C16" i="2"/>
  <c r="F25" i="2" s="1"/>
  <c r="F24" i="2"/>
</calcChain>
</file>

<file path=xl/sharedStrings.xml><?xml version="1.0" encoding="utf-8"?>
<sst xmlns="http://schemas.openxmlformats.org/spreadsheetml/2006/main" count="147" uniqueCount="89">
  <si>
    <t>Ngày chứng từ</t>
  </si>
  <si>
    <t>Unit0008</t>
  </si>
  <si>
    <t>Khách hàng</t>
  </si>
  <si>
    <t>Tiền chiết khấu</t>
  </si>
  <si>
    <t>Unit0003</t>
  </si>
  <si>
    <t>Tổng tiền hàng</t>
  </si>
  <si>
    <t>Tiền thuế GTGT</t>
  </si>
  <si>
    <t>Mã khách hàng</t>
  </si>
  <si>
    <t>Ngày hạch toán</t>
  </si>
  <si>
    <t>Unit0001</t>
  </si>
  <si>
    <t>Số chứng từ</t>
  </si>
  <si>
    <t>Tổng tiền thanh toán</t>
  </si>
  <si>
    <t>Unit0009</t>
  </si>
  <si>
    <t>Unit0010</t>
  </si>
  <si>
    <t>Unit0012</t>
  </si>
  <si>
    <t>DANH SÁCH BÁN HÀNG</t>
  </si>
  <si>
    <t>Unit0011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</si>
  <si>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</si>
  <si>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</si>
  <si>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</si>
  <si>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</si>
  <si>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</si>
  <si>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</si>
  <si>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thành tiền</t>
  </si>
  <si>
    <t>Tổng đã thanh toán</t>
  </si>
  <si>
    <t xml:space="preserve">Dư nợ phải thu </t>
  </si>
  <si>
    <t>THEO DÕI CÔNG NỢ / CÔNG TY TNHH HÀNG TIÊU DÙNG UNIT</t>
  </si>
  <si>
    <t>Bảng kê đối chiếu chi tiết kèm theo</t>
  </si>
  <si>
    <t>CÔNG TY TNHH MTV THƯƠNG MẠI VÀ DỊCH VỤ NGỌC THƠM</t>
  </si>
  <si>
    <t>Thông tin thanh toán:</t>
  </si>
  <si>
    <t>Unit0005</t>
  </si>
  <si>
    <t>Ecomart Tầng 1 HUB3 60 Nguyễn Đức Cảnh</t>
  </si>
  <si>
    <t>Ecomart Tầng 1 Sảnh G5 CC Five Star Kim Giang, Thanh Xuân</t>
  </si>
  <si>
    <t>Ecomart Tầng 1 Green Park</t>
  </si>
  <si>
    <t>Ecomart Tầng 1, ct3, KĐT nam cường</t>
  </si>
  <si>
    <t>Ecomart Tầng 1 chung cư Ecolife Tây Hồ</t>
  </si>
  <si>
    <t>Ecomart Helios 75 tam trinh</t>
  </si>
  <si>
    <t>Ecomart An Hưng, Hà Đông</t>
  </si>
  <si>
    <t>Ecomart Tầng 1, CT3, KĐT nam cường</t>
  </si>
  <si>
    <t>STK: 9999585858 - Ngân hàng VCB - Chủ TK Đặng Xuân Ngọc</t>
  </si>
  <si>
    <t>BH2302483</t>
  </si>
  <si>
    <t>UNIT</t>
  </si>
  <si>
    <t>BH2302482</t>
  </si>
  <si>
    <t>ECOMART TẦNG 1 CHUNG CƯ ECOLIFE TÂY HỒ, KĐT MỚI TÂY HỒ TÂY</t>
  </si>
  <si>
    <t>BH2302518</t>
  </si>
  <si>
    <t>BH2303017</t>
  </si>
  <si>
    <t>Ecomart chung cư GELEXIA, 885 Tam Trinh</t>
  </si>
  <si>
    <t>BH2303129</t>
  </si>
  <si>
    <t>BH2303108</t>
  </si>
  <si>
    <t>Tầng 1 chưng cư Park Home</t>
  </si>
  <si>
    <t>BH2303178</t>
  </si>
  <si>
    <t>BH2304008</t>
  </si>
  <si>
    <t>BH2304031</t>
  </si>
  <si>
    <t>BH2304090</t>
  </si>
  <si>
    <t xml:space="preserve"> Ecomart Tầng 1 chưng cư Park Home</t>
  </si>
  <si>
    <t>BH2304285</t>
  </si>
  <si>
    <t>BH2304561</t>
  </si>
  <si>
    <t>BH2304678</t>
  </si>
  <si>
    <t>Bán hàng Ecomart chung cư GELEXIA, 885 Tam Trinh</t>
  </si>
  <si>
    <t>BH2305716</t>
  </si>
  <si>
    <t>Bán hàng Ecomart S2.12 Vinhome Ocean Park</t>
  </si>
  <si>
    <t>BH2305715</t>
  </si>
  <si>
    <t>Bán hàng Ecomart Tầng 1 chung cư Ecolife Tây Hồ</t>
  </si>
  <si>
    <t>BH2305756</t>
  </si>
  <si>
    <t>BH2305755</t>
  </si>
  <si>
    <t>BH2305768</t>
  </si>
  <si>
    <t>Bán hàng Ecomart Tầng 1 chưng cư Park Home</t>
  </si>
  <si>
    <t>BH2306193</t>
  </si>
  <si>
    <t>Bán hàng Ecomart Helios 75 Tam Trinh</t>
  </si>
  <si>
    <t>HBTL2304/242</t>
  </si>
  <si>
    <t>HBTL2304/244</t>
  </si>
  <si>
    <t>HBTL2304/246</t>
  </si>
  <si>
    <t>HBTL2304/248</t>
  </si>
  <si>
    <t>HBTL2304/251</t>
  </si>
  <si>
    <t>Ecomart Helios 75 Tam Trinh</t>
  </si>
  <si>
    <t>HBTL2304/252</t>
  </si>
  <si>
    <t>HBTL2304/253</t>
  </si>
  <si>
    <t>HBTL2304/254</t>
  </si>
  <si>
    <t>HBTL2304/263</t>
  </si>
  <si>
    <t>HBTL2304/264</t>
  </si>
  <si>
    <t>HBTL2305/071</t>
  </si>
  <si>
    <t>Unit0004</t>
  </si>
  <si>
    <t>Ecomart S2.12 Vinhome Ocean Park</t>
  </si>
  <si>
    <t>hàng trả</t>
  </si>
  <si>
    <t>Chi tiết bán hàng tháng 3/2023</t>
  </si>
  <si>
    <t>Chi tiết bán hàng tháng 4/2023</t>
  </si>
  <si>
    <t>Chi tiết bán hàng tháng 5/2023</t>
  </si>
  <si>
    <t>Unit0002</t>
  </si>
  <si>
    <t>Ecomart Chung cư OSAKA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</si>
</sst>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14" fontId="0" fillId="0" borderId="0" xfId="0" applyNumberFormat="1"/>
    <xf numFmtId="38" fontId="0" fillId="0" borderId="0" xfId="0" applyNumberFormat="1"/>
    <xf numFmtId="0" fontId="5" fillId="0" borderId="0" xfId="0" applyFont="1"/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0" fontId="5" fillId="0" borderId="1" xfId="0" applyFont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65" fontId="6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6" fillId="3" borderId="1" xfId="1" applyNumberFormat="1" applyFont="1" applyFill="1" applyBorder="1"/>
    <xf numFmtId="0" fontId="6" fillId="3" borderId="1" xfId="0" applyFont="1" applyFill="1" applyBorder="1"/>
    <xf numFmtId="0" fontId="5" fillId="0" borderId="3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/>
    <xf numFmtId="165" fontId="9" fillId="4" borderId="1" xfId="0" applyNumberFormat="1" applyFont="1" applyFill="1" applyBorder="1"/>
    <xf numFmtId="14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14" fontId="5" fillId="0" borderId="0" xfId="0" applyNumberFormat="1" applyFont="1"/>
    <xf numFmtId="0" fontId="5" fillId="0" borderId="0" xfId="0" applyFont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11" fillId="5" borderId="1" xfId="0" applyNumberFormat="1" applyFont="1" applyFill="1" applyBorder="1" applyAlignment="1">
      <alignment horizontal="left" vertical="center"/>
    </xf>
    <xf numFmtId="14" fontId="0" fillId="0" borderId="1" xfId="0" applyNumberFormat="1" applyBorder="1"/>
    <xf numFmtId="0" fontId="0" fillId="0" borderId="1" xfId="0" applyBorder="1"/>
    <xf numFmtId="38" fontId="12" fillId="5" borderId="1" xfId="0" applyNumberFormat="1" applyFont="1" applyFill="1" applyBorder="1" applyAlignment="1">
      <alignment horizontal="right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38" fontId="11" fillId="0" borderId="1" xfId="0" applyNumberFormat="1" applyFont="1" applyBorder="1" applyAlignment="1">
      <alignment horizontal="right" vertical="center"/>
    </xf>
    <xf numFmtId="0" fontId="13" fillId="0" borderId="0" xfId="0" applyFont="1"/>
    <xf numFmtId="14" fontId="4" fillId="0" borderId="0" xfId="0" applyNumberFormat="1" applyFont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14" fontId="6" fillId="3" borderId="3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8" fontId="12" fillId="5" borderId="2" xfId="0" applyNumberFormat="1" applyFont="1" applyFill="1" applyBorder="1" applyAlignment="1">
      <alignment horizontal="center" vertical="center"/>
    </xf>
    <xf numFmtId="38" fontId="12" fillId="5" borderId="4" xfId="0" applyNumberFormat="1" applyFont="1" applyFill="1" applyBorder="1" applyAlignment="1">
      <alignment horizontal="center" vertical="center"/>
    </xf>
    <xf numFmtId="38" fontId="12" fillId="5" borderId="3" xfId="0" applyNumberFormat="1" applyFont="1" applyFill="1" applyBorder="1" applyAlignment="1">
      <alignment horizontal="center" vertical="center"/>
    </xf>
    <xf numFmtId="38" fontId="2" fillId="4" borderId="1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workbookViewId="0">
      <selection activeCell="F29" sqref="F29"/>
    </sheetView>
  </sheetViews>
  <sheetFormatPr defaultColWidth="9.109375" defaultRowHeight="15.65" x14ac:dyDescent="0.3"/>
  <cols>
    <col min="1" max="1" width="15.33203125" style="25" customWidth="1"/>
    <col min="2" max="2" width="50.109375" style="24" customWidth="1"/>
    <col min="3" max="3" width="19.33203125" style="26" customWidth="1"/>
    <col min="4" max="4" width="17.6640625" style="3" customWidth="1"/>
    <col min="5" max="5" width="22.6640625" style="3" customWidth="1"/>
    <col min="6" max="6" width="17.5546875" style="3" customWidth="1"/>
    <col min="7" max="16384" width="9.109375" style="3"/>
  </cols>
  <sheetData>
    <row r="1" spans="1:6" ht="18.8" x14ac:dyDescent="0.3">
      <c r="A1" s="44" t="s">
        <v>26</v>
      </c>
      <c r="B1" s="44"/>
      <c r="C1" s="44"/>
      <c r="D1" s="44"/>
      <c r="E1" s="44"/>
      <c r="F1" s="44"/>
    </row>
    <row r="2" spans="1:6" s="6" customFormat="1" ht="31.3" x14ac:dyDescent="0.3">
      <c r="A2" s="4" t="s">
        <v>17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</row>
    <row r="3" spans="1:6" x14ac:dyDescent="0.3">
      <c r="A3" s="7"/>
      <c r="B3" s="10" t="s">
        <v>84</v>
      </c>
      <c r="C3" s="8">
        <v>6693031</v>
      </c>
      <c r="D3" s="8">
        <v>-900362</v>
      </c>
      <c r="E3" s="9"/>
      <c r="F3" s="9"/>
    </row>
    <row r="4" spans="1:6" x14ac:dyDescent="0.3">
      <c r="A4" s="7"/>
      <c r="B4" s="10" t="s">
        <v>85</v>
      </c>
      <c r="C4" s="8">
        <v>4346459</v>
      </c>
      <c r="D4" s="8">
        <v>-333846</v>
      </c>
      <c r="E4" s="9"/>
      <c r="F4" s="9"/>
    </row>
    <row r="5" spans="1:6" x14ac:dyDescent="0.3">
      <c r="A5" s="7"/>
      <c r="B5" s="10" t="s">
        <v>86</v>
      </c>
      <c r="C5" s="8">
        <v>9048776</v>
      </c>
      <c r="D5" s="8">
        <v>-412068</v>
      </c>
      <c r="E5" s="9"/>
      <c r="F5" s="9"/>
    </row>
    <row r="6" spans="1:6" x14ac:dyDescent="0.3">
      <c r="A6" s="7"/>
      <c r="B6" s="10"/>
      <c r="C6" s="8"/>
      <c r="D6" s="8"/>
      <c r="E6" s="9"/>
      <c r="F6" s="9"/>
    </row>
    <row r="7" spans="1:6" x14ac:dyDescent="0.3">
      <c r="A7" s="7"/>
      <c r="B7" s="10"/>
      <c r="C7" s="8"/>
      <c r="D7" s="11"/>
      <c r="E7" s="9"/>
      <c r="F7" s="12"/>
    </row>
    <row r="8" spans="1:6" hidden="1" x14ac:dyDescent="0.3">
      <c r="A8" s="7"/>
      <c r="B8" s="17"/>
      <c r="C8" s="8"/>
      <c r="D8" s="8"/>
      <c r="E8" s="9"/>
      <c r="F8" s="12"/>
    </row>
    <row r="9" spans="1:6" hidden="1" x14ac:dyDescent="0.3">
      <c r="A9" s="7"/>
      <c r="B9" s="17"/>
      <c r="C9" s="8"/>
      <c r="D9" s="8"/>
      <c r="E9" s="9"/>
      <c r="F9" s="12"/>
    </row>
    <row r="10" spans="1:6" hidden="1" x14ac:dyDescent="0.3">
      <c r="A10" s="7"/>
      <c r="B10" s="17"/>
      <c r="C10" s="8"/>
      <c r="D10" s="8"/>
      <c r="E10" s="9"/>
      <c r="F10" s="12"/>
    </row>
    <row r="11" spans="1:6" hidden="1" x14ac:dyDescent="0.3">
      <c r="A11" s="7"/>
      <c r="B11" s="17"/>
      <c r="C11" s="8"/>
      <c r="D11" s="8"/>
      <c r="E11" s="9"/>
      <c r="F11" s="12"/>
    </row>
    <row r="12" spans="1:6" hidden="1" x14ac:dyDescent="0.3">
      <c r="A12" s="7"/>
      <c r="B12" s="17"/>
      <c r="C12" s="8"/>
      <c r="D12" s="8"/>
      <c r="E12" s="9"/>
      <c r="F12" s="12"/>
    </row>
    <row r="13" spans="1:6" x14ac:dyDescent="0.3">
      <c r="A13" s="7"/>
      <c r="B13" s="17" t="s">
        <v>27</v>
      </c>
      <c r="C13" s="8"/>
      <c r="D13" s="8"/>
      <c r="E13" s="9"/>
      <c r="F13" s="12"/>
    </row>
    <row r="14" spans="1:6" x14ac:dyDescent="0.3">
      <c r="A14" s="7"/>
      <c r="B14" s="17"/>
      <c r="C14" s="8"/>
      <c r="D14" s="8"/>
      <c r="E14" s="9"/>
      <c r="F14" s="12"/>
    </row>
    <row r="15" spans="1:6" x14ac:dyDescent="0.3">
      <c r="A15" s="7"/>
      <c r="B15" s="17"/>
      <c r="C15" s="8"/>
      <c r="D15" s="8"/>
      <c r="E15" s="9"/>
      <c r="F15" s="12"/>
    </row>
    <row r="16" spans="1:6" x14ac:dyDescent="0.3">
      <c r="A16" s="45" t="s">
        <v>23</v>
      </c>
      <c r="B16" s="46"/>
      <c r="C16" s="13">
        <f>SUM(C3:C15)</f>
        <v>20088266</v>
      </c>
      <c r="D16" s="13">
        <f>SUM(D3:D15)</f>
        <v>-1646276</v>
      </c>
      <c r="E16" s="15"/>
      <c r="F16" s="16"/>
    </row>
    <row r="17" spans="1:6" x14ac:dyDescent="0.3">
      <c r="A17" s="7"/>
      <c r="B17" s="10"/>
      <c r="C17" s="8"/>
      <c r="D17" s="8"/>
      <c r="E17" s="9"/>
      <c r="F17" s="9"/>
    </row>
    <row r="18" spans="1:6" x14ac:dyDescent="0.3">
      <c r="A18" s="7"/>
      <c r="B18" s="10"/>
      <c r="C18" s="8"/>
      <c r="D18" s="8"/>
      <c r="E18" s="9"/>
      <c r="F18" s="9"/>
    </row>
    <row r="19" spans="1:6" x14ac:dyDescent="0.3">
      <c r="A19" s="7"/>
      <c r="B19" s="10"/>
      <c r="C19" s="8"/>
      <c r="D19" s="8"/>
      <c r="E19" s="9"/>
      <c r="F19" s="9"/>
    </row>
    <row r="20" spans="1:6" x14ac:dyDescent="0.3">
      <c r="A20" s="7"/>
      <c r="B20" s="10"/>
      <c r="C20" s="8"/>
      <c r="D20" s="8"/>
      <c r="E20" s="9"/>
      <c r="F20" s="9"/>
    </row>
    <row r="21" spans="1:6" x14ac:dyDescent="0.3">
      <c r="A21" s="7"/>
      <c r="B21" s="10"/>
      <c r="C21" s="8"/>
      <c r="D21" s="8"/>
      <c r="E21" s="9"/>
      <c r="F21" s="9"/>
    </row>
    <row r="22" spans="1:6" x14ac:dyDescent="0.3">
      <c r="A22" s="7"/>
      <c r="B22" s="10"/>
      <c r="C22" s="8"/>
      <c r="D22" s="8"/>
      <c r="E22" s="9"/>
      <c r="F22" s="9"/>
    </row>
    <row r="23" spans="1:6" x14ac:dyDescent="0.3">
      <c r="A23" s="7"/>
      <c r="B23" s="10"/>
      <c r="C23" s="8"/>
      <c r="D23" s="8"/>
      <c r="E23" s="9"/>
      <c r="F23" s="9"/>
    </row>
    <row r="24" spans="1:6" x14ac:dyDescent="0.3">
      <c r="A24" s="45" t="s">
        <v>24</v>
      </c>
      <c r="B24" s="46"/>
      <c r="C24" s="18"/>
      <c r="D24" s="14">
        <f>SUM(D17:D23)</f>
        <v>0</v>
      </c>
      <c r="E24" s="16"/>
      <c r="F24" s="19">
        <f>SUM(F17:F23)</f>
        <v>0</v>
      </c>
    </row>
    <row r="25" spans="1:6" x14ac:dyDescent="0.3">
      <c r="A25" s="47" t="s">
        <v>25</v>
      </c>
      <c r="B25" s="48"/>
      <c r="C25" s="48"/>
      <c r="D25" s="48"/>
      <c r="E25" s="49"/>
      <c r="F25" s="20">
        <f>C16+D16</f>
        <v>18441990</v>
      </c>
    </row>
    <row r="26" spans="1:6" x14ac:dyDescent="0.3">
      <c r="A26" s="21" t="s">
        <v>29</v>
      </c>
      <c r="B26" s="21"/>
      <c r="C26" s="22"/>
      <c r="D26" s="23"/>
    </row>
    <row r="27" spans="1:6" s="24" customFormat="1" x14ac:dyDescent="0.3">
      <c r="A27" s="21" t="s">
        <v>28</v>
      </c>
      <c r="B27" s="21"/>
      <c r="C27" s="30"/>
      <c r="D27" s="23"/>
    </row>
    <row r="28" spans="1:6" s="24" customFormat="1" x14ac:dyDescent="0.3">
      <c r="A28" s="31" t="s">
        <v>39</v>
      </c>
      <c r="C28" s="32"/>
      <c r="D28" s="23"/>
    </row>
  </sheetData>
  <mergeCells count="4">
    <mergeCell ref="A1:F1"/>
    <mergeCell ref="A16:B16"/>
    <mergeCell ref="A24:B24"/>
    <mergeCell ref="A25:E25"/>
  </mergeCells>
  <conditionalFormatting sqref="A26:B27 A25"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/>
  </sheetPr>
  <dimension ref="A1:J58"/>
  <sheetViews>
    <sheetView tabSelected="1" zoomScale="110" zoomScaleNormal="110" workbookViewId="0">
      <selection activeCell="I3" sqref="I3:I19"/>
    </sheetView>
  </sheetViews>
  <sheetFormatPr defaultColWidth="9.109375" defaultRowHeight="15.05" x14ac:dyDescent="0.3"/>
  <cols>
    <col min="1" max="1" width="14.33203125" style="1" customWidth="1"/>
    <col min="2" max="2" width="13.5546875" style="1" customWidth="1"/>
    <col min="3" max="3" width="17.109375" customWidth="1"/>
    <col min="4" max="4" width="13.21875" customWidth="1"/>
    <col min="5" max="5" width="45.88671875" customWidth="1"/>
    <col min="6" max="9" width="17.109375" style="2" customWidth="1"/>
  </cols>
  <sheetData>
    <row r="1" spans="1:10" ht="17.55" x14ac:dyDescent="0.3">
      <c r="A1" s="50" t="s">
        <v>15</v>
      </c>
      <c r="B1" s="50"/>
      <c r="C1" s="50"/>
      <c r="D1" s="50"/>
      <c r="E1" s="50"/>
      <c r="F1" s="50"/>
      <c r="G1" s="50"/>
      <c r="H1" s="50"/>
      <c r="I1" s="50"/>
    </row>
    <row r="2" spans="1:10" ht="15.05" customHeight="1" x14ac:dyDescent="0.3">
      <c r="A2" s="27" t="s">
        <v>8</v>
      </c>
      <c r="B2" s="27" t="s">
        <v>0</v>
      </c>
      <c r="C2" s="28" t="s">
        <v>10</v>
      </c>
      <c r="D2" s="28" t="s">
        <v>7</v>
      </c>
      <c r="E2" s="28" t="s">
        <v>2</v>
      </c>
      <c r="F2" s="29" t="s">
        <v>5</v>
      </c>
      <c r="G2" s="29" t="s">
        <v>3</v>
      </c>
      <c r="H2" s="29" t="s">
        <v>6</v>
      </c>
      <c r="I2" s="29" t="s">
        <v>11</v>
      </c>
    </row>
    <row r="3" spans="1:10" x14ac:dyDescent="0.3">
      <c r="A3" s="33">
        <v>44992</v>
      </c>
      <c r="B3" s="33">
        <v>44992</v>
      </c>
      <c r="C3" s="34"/>
      <c r="D3" s="34" t="s">
        <v>81</v>
      </c>
      <c r="E3" s="34" t="s">
        <v>82</v>
      </c>
      <c r="F3" s="35">
        <v>-200260</v>
      </c>
      <c r="G3" s="35">
        <v>0</v>
      </c>
      <c r="H3" s="35">
        <f>(F3-G3)*0.1</f>
        <v>-20026</v>
      </c>
      <c r="I3" s="35">
        <f>F3-G3+H3</f>
        <v>-220286</v>
      </c>
      <c r="J3" t="s">
        <v>83</v>
      </c>
    </row>
    <row r="4" spans="1:10" hidden="1" x14ac:dyDescent="0.3">
      <c r="A4" s="33">
        <v>44994</v>
      </c>
      <c r="B4" s="33">
        <v>44994</v>
      </c>
      <c r="C4" s="34" t="s">
        <v>40</v>
      </c>
      <c r="D4" s="34" t="s">
        <v>41</v>
      </c>
      <c r="E4" s="34" t="s">
        <v>34</v>
      </c>
      <c r="F4" s="35">
        <v>821094</v>
      </c>
      <c r="G4" s="35">
        <v>57476</v>
      </c>
      <c r="H4" s="35">
        <v>76362</v>
      </c>
      <c r="I4" s="35">
        <v>839980</v>
      </c>
    </row>
    <row r="5" spans="1:10" x14ac:dyDescent="0.3">
      <c r="A5" s="33">
        <v>44996</v>
      </c>
      <c r="B5" s="33">
        <v>44996</v>
      </c>
      <c r="C5" s="34" t="s">
        <v>69</v>
      </c>
      <c r="D5" s="34" t="s">
        <v>4</v>
      </c>
      <c r="E5" s="34" t="s">
        <v>33</v>
      </c>
      <c r="F5" s="35">
        <v>-70537</v>
      </c>
      <c r="G5" s="35">
        <v>0</v>
      </c>
      <c r="H5" s="35">
        <f>(F5-G5)*0.1</f>
        <v>-7053.7000000000007</v>
      </c>
      <c r="I5" s="54">
        <f>F5-G5+H5</f>
        <v>-77590.7</v>
      </c>
      <c r="J5" t="s">
        <v>83</v>
      </c>
    </row>
    <row r="6" spans="1:10" hidden="1" x14ac:dyDescent="0.3">
      <c r="A6" s="33">
        <v>44997</v>
      </c>
      <c r="B6" s="33">
        <v>44997</v>
      </c>
      <c r="C6" s="34" t="s">
        <v>42</v>
      </c>
      <c r="D6" s="34" t="s">
        <v>41</v>
      </c>
      <c r="E6" s="34" t="s">
        <v>43</v>
      </c>
      <c r="F6" s="35">
        <v>894657</v>
      </c>
      <c r="G6" s="35">
        <v>62626</v>
      </c>
      <c r="H6" s="35">
        <v>83203</v>
      </c>
      <c r="I6" s="35">
        <v>915234</v>
      </c>
    </row>
    <row r="7" spans="1:10" x14ac:dyDescent="0.3">
      <c r="A7" s="33">
        <v>44999</v>
      </c>
      <c r="B7" s="33">
        <v>44999</v>
      </c>
      <c r="C7" s="34"/>
      <c r="D7" s="34" t="s">
        <v>1</v>
      </c>
      <c r="E7" s="34" t="s">
        <v>38</v>
      </c>
      <c r="F7" s="35">
        <v>-83398</v>
      </c>
      <c r="G7" s="35">
        <v>0</v>
      </c>
      <c r="H7" s="35">
        <f>(F7-G7)*0.1</f>
        <v>-8339.8000000000011</v>
      </c>
      <c r="I7" s="35">
        <f>F7-G7+H7</f>
        <v>-91737.8</v>
      </c>
      <c r="J7" t="s">
        <v>83</v>
      </c>
    </row>
    <row r="8" spans="1:10" hidden="1" x14ac:dyDescent="0.3">
      <c r="A8" s="33">
        <v>45000</v>
      </c>
      <c r="B8" s="33">
        <v>45000</v>
      </c>
      <c r="C8" s="34" t="s">
        <v>44</v>
      </c>
      <c r="D8" s="34" t="s">
        <v>41</v>
      </c>
      <c r="E8" s="34" t="s">
        <v>33</v>
      </c>
      <c r="F8" s="35">
        <v>839194</v>
      </c>
      <c r="G8" s="35">
        <v>58744</v>
      </c>
      <c r="H8" s="35">
        <v>78045</v>
      </c>
      <c r="I8" s="35">
        <v>858495</v>
      </c>
    </row>
    <row r="9" spans="1:10" hidden="1" x14ac:dyDescent="0.3">
      <c r="A9" s="33">
        <v>45000</v>
      </c>
      <c r="B9" s="33">
        <v>45000</v>
      </c>
      <c r="C9" s="34" t="s">
        <v>45</v>
      </c>
      <c r="D9" s="34" t="s">
        <v>41</v>
      </c>
      <c r="E9" s="34" t="s">
        <v>46</v>
      </c>
      <c r="F9" s="35">
        <v>1044602</v>
      </c>
      <c r="G9" s="35">
        <v>73122</v>
      </c>
      <c r="H9" s="35">
        <v>97148</v>
      </c>
      <c r="I9" s="35">
        <v>1068628</v>
      </c>
    </row>
    <row r="10" spans="1:10" x14ac:dyDescent="0.3">
      <c r="A10" s="33">
        <v>45000</v>
      </c>
      <c r="B10" s="33">
        <v>45000</v>
      </c>
      <c r="C10" s="34"/>
      <c r="D10" s="34" t="s">
        <v>87</v>
      </c>
      <c r="E10" s="34" t="s">
        <v>88</v>
      </c>
      <c r="F10" s="35">
        <v>-258638</v>
      </c>
      <c r="G10" s="35">
        <v>0</v>
      </c>
      <c r="H10" s="35">
        <f>F10*0.1</f>
        <v>-25863.800000000003</v>
      </c>
      <c r="I10" s="35">
        <f>F10-G10+H10</f>
        <v>-284501.8</v>
      </c>
      <c r="J10" t="s">
        <v>83</v>
      </c>
    </row>
    <row r="11" spans="1:10" x14ac:dyDescent="0.3">
      <c r="A11" s="33">
        <v>45002</v>
      </c>
      <c r="B11" s="33">
        <v>45002</v>
      </c>
      <c r="C11" s="34" t="s">
        <v>70</v>
      </c>
      <c r="D11" s="34" t="s">
        <v>14</v>
      </c>
      <c r="E11" s="34" t="s">
        <v>37</v>
      </c>
      <c r="F11" s="35">
        <v>-52815</v>
      </c>
      <c r="G11" s="35">
        <v>0</v>
      </c>
      <c r="H11" s="35">
        <f>(F11-G11)*0.1</f>
        <v>-5281.5</v>
      </c>
      <c r="I11" s="54">
        <f>F11-G11+H11</f>
        <v>-58096.5</v>
      </c>
      <c r="J11" t="s">
        <v>83</v>
      </c>
    </row>
    <row r="12" spans="1:10" x14ac:dyDescent="0.3">
      <c r="A12" s="33">
        <v>45002</v>
      </c>
      <c r="B12" s="33">
        <v>45002</v>
      </c>
      <c r="C12" s="34" t="s">
        <v>71</v>
      </c>
      <c r="D12" s="34" t="s">
        <v>13</v>
      </c>
      <c r="E12" s="34" t="s">
        <v>35</v>
      </c>
      <c r="F12" s="35">
        <v>-83398</v>
      </c>
      <c r="G12" s="35">
        <v>0</v>
      </c>
      <c r="H12" s="35">
        <f>(F12-G12)*0.1</f>
        <v>-8339.8000000000011</v>
      </c>
      <c r="I12" s="54">
        <f>F12-G12+H12</f>
        <v>-91737.8</v>
      </c>
      <c r="J12" t="s">
        <v>83</v>
      </c>
    </row>
    <row r="13" spans="1:10" hidden="1" x14ac:dyDescent="0.3">
      <c r="A13" s="33">
        <v>45003</v>
      </c>
      <c r="B13" s="33">
        <v>45003</v>
      </c>
      <c r="C13" s="34" t="s">
        <v>47</v>
      </c>
      <c r="D13" s="34" t="s">
        <v>41</v>
      </c>
      <c r="E13" s="34" t="s">
        <v>32</v>
      </c>
      <c r="F13" s="35">
        <v>1192798</v>
      </c>
      <c r="G13" s="35">
        <v>83496</v>
      </c>
      <c r="H13" s="35">
        <v>110930</v>
      </c>
      <c r="I13" s="35">
        <v>1220232</v>
      </c>
    </row>
    <row r="14" spans="1:10" x14ac:dyDescent="0.3">
      <c r="A14" s="33">
        <v>45003</v>
      </c>
      <c r="B14" s="33">
        <v>45003</v>
      </c>
      <c r="C14" s="34" t="s">
        <v>72</v>
      </c>
      <c r="D14" s="34" t="s">
        <v>30</v>
      </c>
      <c r="E14" s="34" t="s">
        <v>31</v>
      </c>
      <c r="F14" s="35">
        <v>-47673</v>
      </c>
      <c r="G14" s="35">
        <v>0</v>
      </c>
      <c r="H14" s="35">
        <f>(F14-G14)*0.1</f>
        <v>-4767.3</v>
      </c>
      <c r="I14" s="54">
        <f>F14-G14+H14</f>
        <v>-52440.3</v>
      </c>
      <c r="J14" t="s">
        <v>83</v>
      </c>
    </row>
    <row r="15" spans="1:10" hidden="1" x14ac:dyDescent="0.3">
      <c r="A15" s="33">
        <v>45006</v>
      </c>
      <c r="B15" s="33">
        <v>45002</v>
      </c>
      <c r="C15" s="34" t="s">
        <v>48</v>
      </c>
      <c r="D15" s="34" t="s">
        <v>41</v>
      </c>
      <c r="E15" s="34" t="s">
        <v>49</v>
      </c>
      <c r="F15" s="35">
        <v>746324</v>
      </c>
      <c r="G15" s="35">
        <v>52243</v>
      </c>
      <c r="H15" s="35">
        <v>69408</v>
      </c>
      <c r="I15" s="35">
        <v>763489</v>
      </c>
    </row>
    <row r="16" spans="1:10" x14ac:dyDescent="0.3">
      <c r="A16" s="33">
        <v>45006</v>
      </c>
      <c r="B16" s="33">
        <v>45006</v>
      </c>
      <c r="C16" s="34" t="s">
        <v>73</v>
      </c>
      <c r="D16" s="34" t="s">
        <v>9</v>
      </c>
      <c r="E16" s="34" t="s">
        <v>74</v>
      </c>
      <c r="F16" s="35">
        <v>-52815</v>
      </c>
      <c r="G16" s="35">
        <v>0</v>
      </c>
      <c r="H16" s="35">
        <f>(F16-G16)*0.1</f>
        <v>-5281.5</v>
      </c>
      <c r="I16" s="54">
        <f>F16-G16+H16</f>
        <v>-58096.5</v>
      </c>
      <c r="J16" t="s">
        <v>83</v>
      </c>
    </row>
    <row r="17" spans="1:10" hidden="1" x14ac:dyDescent="0.3">
      <c r="A17" s="33">
        <v>45007</v>
      </c>
      <c r="B17" s="33">
        <v>45007</v>
      </c>
      <c r="C17" s="34" t="s">
        <v>50</v>
      </c>
      <c r="D17" s="34" t="s">
        <v>41</v>
      </c>
      <c r="E17" s="34" t="s">
        <v>36</v>
      </c>
      <c r="F17" s="35">
        <v>1003883</v>
      </c>
      <c r="G17" s="35">
        <v>70271</v>
      </c>
      <c r="H17" s="35">
        <v>93361</v>
      </c>
      <c r="I17" s="35">
        <v>1026973</v>
      </c>
    </row>
    <row r="18" spans="1:10" x14ac:dyDescent="0.3">
      <c r="A18" s="33">
        <v>45012</v>
      </c>
      <c r="B18" s="33">
        <v>45012</v>
      </c>
      <c r="C18" s="34" t="s">
        <v>75</v>
      </c>
      <c r="D18" s="34" t="s">
        <v>16</v>
      </c>
      <c r="E18" s="34" t="s">
        <v>32</v>
      </c>
      <c r="F18" s="35">
        <v>-52815</v>
      </c>
      <c r="G18" s="35">
        <v>0</v>
      </c>
      <c r="H18" s="35">
        <f>(F18-G18)*0.1</f>
        <v>-5281.5</v>
      </c>
      <c r="I18" s="54">
        <f>F18-G18+H18</f>
        <v>-58096.5</v>
      </c>
      <c r="J18" t="s">
        <v>83</v>
      </c>
    </row>
    <row r="19" spans="1:10" x14ac:dyDescent="0.3">
      <c r="A19" s="33">
        <v>45013</v>
      </c>
      <c r="B19" s="33">
        <v>45013</v>
      </c>
      <c r="C19" s="34" t="s">
        <v>76</v>
      </c>
      <c r="D19" s="34" t="s">
        <v>30</v>
      </c>
      <c r="E19" s="34" t="s">
        <v>31</v>
      </c>
      <c r="F19" s="35">
        <v>-174800</v>
      </c>
      <c r="G19" s="35">
        <v>0</v>
      </c>
      <c r="H19" s="35">
        <f>(F19-G19)*0.1</f>
        <v>-17480</v>
      </c>
      <c r="I19" s="35">
        <f>F19-G19+H19</f>
        <v>-192280</v>
      </c>
      <c r="J19" t="s">
        <v>83</v>
      </c>
    </row>
    <row r="20" spans="1:10" hidden="1" x14ac:dyDescent="0.3">
      <c r="A20" s="33">
        <v>45017</v>
      </c>
      <c r="B20" s="33">
        <v>45017</v>
      </c>
      <c r="C20" s="34"/>
      <c r="D20" s="34" t="s">
        <v>4</v>
      </c>
      <c r="E20" s="34" t="s">
        <v>33</v>
      </c>
      <c r="F20" s="35">
        <v>-172425</v>
      </c>
      <c r="G20" s="35">
        <v>0</v>
      </c>
      <c r="H20" s="35">
        <f>(F20-G20)*0.1</f>
        <v>-17242.5</v>
      </c>
      <c r="I20" s="35">
        <f>F20-G20+H20</f>
        <v>-189667.5</v>
      </c>
      <c r="J20" t="s">
        <v>83</v>
      </c>
    </row>
    <row r="21" spans="1:10" hidden="1" x14ac:dyDescent="0.3">
      <c r="A21" s="33">
        <v>45021</v>
      </c>
      <c r="B21" s="33">
        <v>45021</v>
      </c>
      <c r="C21" s="34" t="s">
        <v>77</v>
      </c>
      <c r="D21" s="34" t="s">
        <v>14</v>
      </c>
      <c r="E21" s="34" t="s">
        <v>37</v>
      </c>
      <c r="F21" s="35">
        <v>-83398</v>
      </c>
      <c r="G21" s="35">
        <v>0</v>
      </c>
      <c r="H21" s="35">
        <f>(F21-G21)*0.1</f>
        <v>-8339.8000000000011</v>
      </c>
      <c r="I21" s="35">
        <f>F21-G21+H21</f>
        <v>-91737.8</v>
      </c>
      <c r="J21" t="s">
        <v>83</v>
      </c>
    </row>
    <row r="22" spans="1:10" s="43" customFormat="1" hidden="1" x14ac:dyDescent="0.3">
      <c r="A22" s="33">
        <v>45022</v>
      </c>
      <c r="B22" s="33">
        <v>45022</v>
      </c>
      <c r="C22" s="34" t="s">
        <v>51</v>
      </c>
      <c r="D22" s="34" t="s">
        <v>41</v>
      </c>
      <c r="E22" s="34" t="s">
        <v>38</v>
      </c>
      <c r="F22" s="35">
        <v>1285421</v>
      </c>
      <c r="G22" s="35">
        <v>89979</v>
      </c>
      <c r="H22" s="35">
        <v>119544</v>
      </c>
      <c r="I22" s="35">
        <v>1314986</v>
      </c>
      <c r="J22"/>
    </row>
    <row r="23" spans="1:10" hidden="1" x14ac:dyDescent="0.3">
      <c r="A23" s="33">
        <v>45023</v>
      </c>
      <c r="B23" s="33">
        <v>45023</v>
      </c>
      <c r="C23" s="34" t="s">
        <v>52</v>
      </c>
      <c r="D23" s="34" t="s">
        <v>41</v>
      </c>
      <c r="E23" s="34" t="s">
        <v>32</v>
      </c>
      <c r="F23" s="35">
        <v>839701</v>
      </c>
      <c r="G23" s="35">
        <v>58779</v>
      </c>
      <c r="H23" s="35">
        <v>78092</v>
      </c>
      <c r="I23" s="35">
        <v>859014</v>
      </c>
    </row>
    <row r="24" spans="1:10" hidden="1" x14ac:dyDescent="0.3">
      <c r="A24" s="33">
        <v>45027</v>
      </c>
      <c r="B24" s="33">
        <v>45027</v>
      </c>
      <c r="C24" s="34" t="s">
        <v>53</v>
      </c>
      <c r="D24" s="34" t="s">
        <v>41</v>
      </c>
      <c r="E24" s="34" t="s">
        <v>54</v>
      </c>
      <c r="F24" s="35">
        <v>1152445</v>
      </c>
      <c r="G24" s="35">
        <v>80671</v>
      </c>
      <c r="H24" s="35">
        <v>107177</v>
      </c>
      <c r="I24" s="35">
        <v>1178951</v>
      </c>
    </row>
    <row r="25" spans="1:10" hidden="1" x14ac:dyDescent="0.3">
      <c r="A25" s="33">
        <v>45038</v>
      </c>
      <c r="B25" s="33">
        <v>45036</v>
      </c>
      <c r="C25" s="34" t="s">
        <v>55</v>
      </c>
      <c r="D25" s="34" t="s">
        <v>41</v>
      </c>
      <c r="E25" s="34" t="s">
        <v>38</v>
      </c>
      <c r="F25" s="35">
        <v>971171</v>
      </c>
      <c r="G25" s="35">
        <v>67982</v>
      </c>
      <c r="H25" s="35">
        <v>90319</v>
      </c>
      <c r="I25" s="35">
        <v>993508</v>
      </c>
    </row>
    <row r="26" spans="1:10" hidden="1" x14ac:dyDescent="0.3">
      <c r="A26" s="33">
        <v>45038</v>
      </c>
      <c r="B26" s="33">
        <v>45038</v>
      </c>
      <c r="C26" s="34"/>
      <c r="D26" s="34" t="s">
        <v>14</v>
      </c>
      <c r="E26" s="34" t="s">
        <v>37</v>
      </c>
      <c r="F26" s="35">
        <v>-47673</v>
      </c>
      <c r="G26" s="35">
        <v>0</v>
      </c>
      <c r="H26" s="35">
        <f>(F26-G26)*0.1</f>
        <v>-4767.3</v>
      </c>
      <c r="I26" s="35">
        <f>F26-G26+H26</f>
        <v>-52440.3</v>
      </c>
      <c r="J26" t="s">
        <v>83</v>
      </c>
    </row>
    <row r="27" spans="1:10" hidden="1" x14ac:dyDescent="0.3">
      <c r="A27" s="33">
        <v>45051</v>
      </c>
      <c r="B27" s="33">
        <v>45051</v>
      </c>
      <c r="C27" s="34" t="s">
        <v>56</v>
      </c>
      <c r="D27" s="34" t="s">
        <v>41</v>
      </c>
      <c r="E27" s="34" t="s">
        <v>38</v>
      </c>
      <c r="F27" s="35">
        <v>1227230</v>
      </c>
      <c r="G27" s="35">
        <v>85906</v>
      </c>
      <c r="H27" s="35">
        <v>114132</v>
      </c>
      <c r="I27" s="35">
        <v>1255456</v>
      </c>
    </row>
    <row r="28" spans="1:10" hidden="1" x14ac:dyDescent="0.3">
      <c r="A28" s="33">
        <v>45051</v>
      </c>
      <c r="B28" s="33">
        <v>45051</v>
      </c>
      <c r="C28" s="34" t="s">
        <v>78</v>
      </c>
      <c r="D28" s="34" t="s">
        <v>1</v>
      </c>
      <c r="E28" s="34" t="s">
        <v>38</v>
      </c>
      <c r="F28" s="35">
        <v>-47673</v>
      </c>
      <c r="G28" s="35">
        <v>0</v>
      </c>
      <c r="H28" s="35">
        <f>(F28-G28)*0.1</f>
        <v>-4767.3</v>
      </c>
      <c r="I28" s="35">
        <f>F28-G28+H28</f>
        <v>-52440.3</v>
      </c>
      <c r="J28" t="s">
        <v>83</v>
      </c>
    </row>
    <row r="29" spans="1:10" hidden="1" x14ac:dyDescent="0.3">
      <c r="A29" s="33">
        <v>45055</v>
      </c>
      <c r="B29" s="33">
        <v>45055</v>
      </c>
      <c r="C29" s="34" t="s">
        <v>57</v>
      </c>
      <c r="D29" s="34" t="s">
        <v>41</v>
      </c>
      <c r="E29" s="34" t="s">
        <v>58</v>
      </c>
      <c r="F29" s="35">
        <v>1044602</v>
      </c>
      <c r="G29" s="35">
        <v>73122</v>
      </c>
      <c r="H29" s="35">
        <v>97148</v>
      </c>
      <c r="I29" s="35">
        <v>1068628</v>
      </c>
    </row>
    <row r="30" spans="1:10" hidden="1" x14ac:dyDescent="0.3">
      <c r="A30" s="33">
        <v>45057</v>
      </c>
      <c r="B30" s="33">
        <v>45057</v>
      </c>
      <c r="C30" s="34" t="s">
        <v>59</v>
      </c>
      <c r="D30" s="34" t="s">
        <v>41</v>
      </c>
      <c r="E30" s="34" t="s">
        <v>60</v>
      </c>
      <c r="F30" s="35">
        <v>1469779</v>
      </c>
      <c r="G30" s="35">
        <v>102884</v>
      </c>
      <c r="H30" s="35">
        <v>136690</v>
      </c>
      <c r="I30" s="35">
        <v>1503585</v>
      </c>
    </row>
    <row r="31" spans="1:10" hidden="1" x14ac:dyDescent="0.3">
      <c r="A31" s="33">
        <v>45058</v>
      </c>
      <c r="B31" s="33">
        <v>45057</v>
      </c>
      <c r="C31" s="34" t="s">
        <v>61</v>
      </c>
      <c r="D31" s="34" t="s">
        <v>41</v>
      </c>
      <c r="E31" s="34" t="s">
        <v>62</v>
      </c>
      <c r="F31" s="35">
        <v>1469776</v>
      </c>
      <c r="G31" s="35">
        <v>102884</v>
      </c>
      <c r="H31" s="35">
        <v>136689</v>
      </c>
      <c r="I31" s="35">
        <v>1503581</v>
      </c>
    </row>
    <row r="32" spans="1:10" hidden="1" x14ac:dyDescent="0.3">
      <c r="A32" s="33">
        <v>45059</v>
      </c>
      <c r="B32" s="33">
        <v>45059</v>
      </c>
      <c r="C32" s="34" t="s">
        <v>63</v>
      </c>
      <c r="D32" s="34" t="s">
        <v>41</v>
      </c>
      <c r="E32" s="34" t="s">
        <v>32</v>
      </c>
      <c r="F32" s="35">
        <v>1152445</v>
      </c>
      <c r="G32" s="35">
        <v>80671</v>
      </c>
      <c r="H32" s="35">
        <v>107177</v>
      </c>
      <c r="I32" s="35">
        <v>1178951</v>
      </c>
    </row>
    <row r="33" spans="1:10" hidden="1" x14ac:dyDescent="0.3">
      <c r="A33" s="33">
        <v>45059</v>
      </c>
      <c r="B33" s="33">
        <v>45059</v>
      </c>
      <c r="C33" s="34" t="s">
        <v>64</v>
      </c>
      <c r="D33" s="34" t="s">
        <v>41</v>
      </c>
      <c r="E33" s="34" t="s">
        <v>33</v>
      </c>
      <c r="F33" s="35">
        <v>1133402</v>
      </c>
      <c r="G33" s="35">
        <v>79339</v>
      </c>
      <c r="H33" s="35">
        <v>105406</v>
      </c>
      <c r="I33" s="35">
        <v>1159469</v>
      </c>
    </row>
    <row r="34" spans="1:10" hidden="1" x14ac:dyDescent="0.3">
      <c r="A34" s="33">
        <v>45061</v>
      </c>
      <c r="B34" s="33">
        <v>45061</v>
      </c>
      <c r="C34" s="34" t="s">
        <v>65</v>
      </c>
      <c r="D34" s="34" t="s">
        <v>41</v>
      </c>
      <c r="E34" s="34" t="s">
        <v>66</v>
      </c>
      <c r="F34" s="35">
        <v>677390</v>
      </c>
      <c r="G34" s="35">
        <v>47417</v>
      </c>
      <c r="H34" s="35">
        <v>62997</v>
      </c>
      <c r="I34" s="35">
        <v>692970</v>
      </c>
    </row>
    <row r="35" spans="1:10" hidden="1" x14ac:dyDescent="0.3">
      <c r="A35" s="33">
        <v>45064</v>
      </c>
      <c r="B35" s="33">
        <v>45064</v>
      </c>
      <c r="C35" s="34" t="s">
        <v>79</v>
      </c>
      <c r="D35" s="34" t="s">
        <v>12</v>
      </c>
      <c r="E35" s="34" t="s">
        <v>46</v>
      </c>
      <c r="F35" s="35">
        <v>-95346</v>
      </c>
      <c r="G35" s="35">
        <v>0</v>
      </c>
      <c r="H35" s="35">
        <f>(F35-G35)*0.1</f>
        <v>-9534.6</v>
      </c>
      <c r="I35" s="35">
        <f>F35-G35+H35</f>
        <v>-104880.6</v>
      </c>
      <c r="J35" t="s">
        <v>83</v>
      </c>
    </row>
    <row r="36" spans="1:10" hidden="1" x14ac:dyDescent="0.3">
      <c r="A36" s="33">
        <v>45075</v>
      </c>
      <c r="B36" s="33">
        <v>45075</v>
      </c>
      <c r="C36" s="34" t="s">
        <v>80</v>
      </c>
      <c r="D36" s="34" t="s">
        <v>81</v>
      </c>
      <c r="E36" s="34" t="s">
        <v>82</v>
      </c>
      <c r="F36" s="35">
        <v>-131100</v>
      </c>
      <c r="G36" s="35">
        <v>0</v>
      </c>
      <c r="H36" s="35">
        <f>(F36-G36)*0.1</f>
        <v>-13110</v>
      </c>
      <c r="I36" s="35">
        <f>F36-G36+H36</f>
        <v>-144210</v>
      </c>
      <c r="J36" t="s">
        <v>83</v>
      </c>
    </row>
    <row r="37" spans="1:10" hidden="1" x14ac:dyDescent="0.3">
      <c r="A37" s="33">
        <v>45077</v>
      </c>
      <c r="B37" s="33">
        <v>45077</v>
      </c>
      <c r="C37" s="34" t="s">
        <v>67</v>
      </c>
      <c r="D37" s="34" t="s">
        <v>9</v>
      </c>
      <c r="E37" s="34" t="s">
        <v>68</v>
      </c>
      <c r="F37" s="35">
        <v>670709</v>
      </c>
      <c r="G37" s="35">
        <v>46949</v>
      </c>
      <c r="H37" s="35">
        <v>62376</v>
      </c>
      <c r="I37" s="35">
        <v>686136</v>
      </c>
      <c r="J37" s="43"/>
    </row>
    <row r="38" spans="1:10" hidden="1" x14ac:dyDescent="0.3">
      <c r="A38" s="33">
        <v>45077</v>
      </c>
      <c r="B38" s="33">
        <v>45077</v>
      </c>
      <c r="C38" s="34"/>
      <c r="D38" s="34" t="s">
        <v>1</v>
      </c>
      <c r="E38" s="34" t="s">
        <v>38</v>
      </c>
      <c r="F38" s="35">
        <v>-100488</v>
      </c>
      <c r="G38" s="35">
        <v>0</v>
      </c>
      <c r="H38" s="35">
        <f>(F38-G38)*0.1</f>
        <v>-10048.800000000001</v>
      </c>
      <c r="I38" s="35">
        <f>F38-G38+H38</f>
        <v>-110536.8</v>
      </c>
      <c r="J38" t="s">
        <v>83</v>
      </c>
    </row>
    <row r="39" spans="1:10" x14ac:dyDescent="0.3">
      <c r="A39" s="33"/>
      <c r="B39" s="33"/>
      <c r="C39" s="34"/>
      <c r="D39" s="34"/>
      <c r="E39" s="34"/>
      <c r="F39" s="35"/>
      <c r="G39" s="35"/>
      <c r="H39" s="35"/>
      <c r="I39" s="35"/>
    </row>
    <row r="40" spans="1:10" x14ac:dyDescent="0.3">
      <c r="A40" s="33"/>
      <c r="B40" s="33"/>
      <c r="C40" s="34"/>
      <c r="D40" s="34"/>
      <c r="E40" s="34"/>
      <c r="F40" s="35"/>
      <c r="G40" s="35"/>
      <c r="H40" s="35"/>
      <c r="I40" s="35"/>
    </row>
    <row r="41" spans="1:10" x14ac:dyDescent="0.3">
      <c r="A41" s="33"/>
      <c r="B41" s="33"/>
      <c r="C41" s="34"/>
      <c r="D41" s="34"/>
      <c r="E41" s="34"/>
      <c r="F41" s="35"/>
      <c r="G41" s="35"/>
      <c r="H41" s="35"/>
      <c r="I41" s="35"/>
    </row>
    <row r="42" spans="1:10" x14ac:dyDescent="0.3">
      <c r="A42" s="33"/>
      <c r="B42" s="33"/>
      <c r="C42" s="34"/>
      <c r="D42" s="34"/>
      <c r="E42" s="34"/>
      <c r="F42" s="35"/>
      <c r="G42" s="35"/>
      <c r="H42" s="35"/>
      <c r="I42" s="35"/>
    </row>
    <row r="43" spans="1:10" x14ac:dyDescent="0.3">
      <c r="A43" s="33"/>
      <c r="B43" s="33"/>
      <c r="C43" s="34"/>
      <c r="D43" s="34"/>
      <c r="E43" s="34"/>
      <c r="F43" s="35"/>
      <c r="G43" s="35"/>
      <c r="H43" s="35"/>
      <c r="I43" s="35"/>
    </row>
    <row r="44" spans="1:10" x14ac:dyDescent="0.3">
      <c r="A44" s="33"/>
      <c r="B44" s="33"/>
      <c r="C44" s="34"/>
      <c r="D44" s="34"/>
      <c r="E44" s="34"/>
      <c r="F44" s="35"/>
      <c r="G44" s="35"/>
      <c r="H44" s="35"/>
      <c r="I44" s="35"/>
    </row>
    <row r="45" spans="1:10" x14ac:dyDescent="0.3">
      <c r="A45" s="33"/>
      <c r="B45" s="33"/>
      <c r="C45" s="34"/>
      <c r="D45" s="34"/>
      <c r="E45" s="34"/>
      <c r="F45" s="35"/>
      <c r="G45" s="35"/>
      <c r="H45" s="35"/>
      <c r="I45" s="35"/>
    </row>
    <row r="46" spans="1:10" s="43" customFormat="1" x14ac:dyDescent="0.3">
      <c r="A46" s="40"/>
      <c r="B46" s="40"/>
      <c r="C46" s="41"/>
      <c r="D46" s="41"/>
      <c r="E46" s="41"/>
      <c r="F46" s="42"/>
      <c r="G46" s="42"/>
      <c r="H46" s="42"/>
      <c r="I46" s="42"/>
    </row>
    <row r="47" spans="1:10" x14ac:dyDescent="0.3">
      <c r="A47" s="33"/>
      <c r="B47" s="33"/>
      <c r="C47" s="34"/>
      <c r="D47" s="34"/>
      <c r="E47" s="34"/>
      <c r="F47" s="35"/>
      <c r="G47" s="35"/>
      <c r="H47" s="35"/>
      <c r="I47" s="35"/>
    </row>
    <row r="48" spans="1:10" x14ac:dyDescent="0.3">
      <c r="A48" s="33"/>
      <c r="B48" s="33"/>
      <c r="C48" s="34"/>
      <c r="D48" s="34"/>
      <c r="E48" s="34"/>
      <c r="F48" s="35"/>
      <c r="G48" s="35"/>
      <c r="H48" s="35"/>
      <c r="I48" s="35"/>
    </row>
    <row r="49" spans="1:9" x14ac:dyDescent="0.3">
      <c r="A49" s="33"/>
      <c r="B49" s="33"/>
      <c r="C49" s="34"/>
      <c r="D49" s="34"/>
      <c r="E49" s="34"/>
      <c r="F49" s="35"/>
      <c r="G49" s="35"/>
      <c r="H49" s="35"/>
      <c r="I49" s="35"/>
    </row>
    <row r="50" spans="1:9" ht="15.85" customHeight="1" x14ac:dyDescent="0.3">
      <c r="A50" s="33"/>
      <c r="B50" s="33"/>
      <c r="C50" s="34"/>
      <c r="D50" s="34"/>
      <c r="E50" s="34"/>
      <c r="F50" s="35"/>
      <c r="G50" s="35"/>
      <c r="H50" s="35"/>
      <c r="I50" s="35"/>
    </row>
    <row r="51" spans="1:9" x14ac:dyDescent="0.3">
      <c r="A51" s="33"/>
      <c r="B51" s="33"/>
      <c r="C51" s="34"/>
      <c r="D51" s="34"/>
      <c r="E51" s="34"/>
      <c r="F51" s="35"/>
      <c r="G51" s="35"/>
      <c r="H51" s="35"/>
      <c r="I51" s="35"/>
    </row>
    <row r="52" spans="1:9" x14ac:dyDescent="0.3">
      <c r="A52" s="33"/>
      <c r="B52" s="33"/>
      <c r="C52" s="34"/>
      <c r="D52" s="34"/>
      <c r="E52" s="34"/>
      <c r="F52" s="35"/>
      <c r="G52" s="35"/>
      <c r="H52" s="35"/>
      <c r="I52" s="35"/>
    </row>
    <row r="53" spans="1:9" x14ac:dyDescent="0.3">
      <c r="A53" s="33"/>
      <c r="B53" s="33"/>
      <c r="C53" s="34"/>
      <c r="D53" s="34"/>
      <c r="E53" s="34"/>
      <c r="F53" s="35"/>
      <c r="G53" s="35"/>
      <c r="H53" s="35"/>
      <c r="I53" s="35"/>
    </row>
    <row r="54" spans="1:9" x14ac:dyDescent="0.3">
      <c r="A54" s="33"/>
      <c r="B54" s="33"/>
      <c r="C54" s="34"/>
      <c r="D54" s="34"/>
      <c r="E54" s="34"/>
      <c r="F54" s="35"/>
      <c r="G54" s="35"/>
      <c r="H54" s="35"/>
      <c r="I54" s="35"/>
    </row>
    <row r="55" spans="1:9" x14ac:dyDescent="0.3">
      <c r="A55" s="33"/>
      <c r="B55" s="33"/>
      <c r="C55" s="34"/>
      <c r="D55" s="34"/>
      <c r="E55" s="34"/>
      <c r="F55" s="35"/>
      <c r="G55" s="35"/>
      <c r="H55" s="35"/>
      <c r="I55" s="35"/>
    </row>
    <row r="56" spans="1:9" x14ac:dyDescent="0.3">
      <c r="A56" s="33"/>
      <c r="B56" s="33"/>
      <c r="C56" s="34"/>
      <c r="D56" s="34"/>
      <c r="E56" s="34"/>
      <c r="F56" s="35"/>
      <c r="G56" s="35"/>
      <c r="H56" s="35"/>
      <c r="I56" s="35"/>
    </row>
    <row r="57" spans="1:9" x14ac:dyDescent="0.3">
      <c r="A57" s="36"/>
      <c r="B57" s="37"/>
      <c r="C57" s="38"/>
      <c r="D57" s="38"/>
      <c r="E57" s="38"/>
      <c r="F57" s="51" t="s">
        <v>5</v>
      </c>
      <c r="G57" s="52"/>
      <c r="H57" s="53"/>
      <c r="I57" s="39">
        <f>ROUNDDOWN(SUM(I3:I56),0)</f>
        <v>18157488</v>
      </c>
    </row>
    <row r="58" spans="1:9" x14ac:dyDescent="0.3">
      <c r="F58" s="2">
        <f>SUM(F3:F57)</f>
        <v>17881371</v>
      </c>
      <c r="G58" s="2">
        <f>SUM(G3:G57)</f>
        <v>1374561</v>
      </c>
      <c r="H58" s="2">
        <f>SUM(H3:H57)</f>
        <v>1650678.7999999998</v>
      </c>
      <c r="I58" s="2">
        <f>SUM(I57)</f>
        <v>18157488</v>
      </c>
    </row>
  </sheetData>
  <autoFilter ref="A2:J38" xr:uid="{00000000-0009-0000-0000-000001000000}">
    <filterColumn colId="0">
      <filters>
        <dateGroupItem year="2023" month="3" dateTimeGrouping="month"/>
      </filters>
    </filterColumn>
    <filterColumn colId="9">
      <customFilters>
        <customFilter operator="notEqual" val=" "/>
      </customFilters>
    </filterColumn>
    <sortState xmlns:xlrd2="http://schemas.microsoft.com/office/spreadsheetml/2017/richdata2" ref="A3:J37">
      <sortCondition ref="A2"/>
    </sortState>
  </autoFilter>
  <mergeCells count="2">
    <mergeCell ref="A1:I1"/>
    <mergeCell ref="F57:H5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Chi tiết 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2023-03-10T09:55:39Z</dcterms:created>
  <dcterms:modified xsi:type="dcterms:W3CDTF">2023-11-28T02:27:45Z</dcterms:modified>
</cp:coreProperties>
</file>