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AEON\"/>
    </mc:Choice>
  </mc:AlternateContent>
  <bookViews>
    <workbookView xWindow="0" yWindow="0" windowWidth="10425" windowHeight="8535"/>
  </bookViews>
  <sheets>
    <sheet name="Tổng hợp" sheetId="2" r:id="rId1"/>
    <sheet name="Chi tiết" sheetId="3" r:id="rId2"/>
    <sheet name="CK ngày 15,03" sheetId="1" r:id="rId3"/>
    <sheet name="tt ngày 26,0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3" l="1"/>
  <c r="K64" i="3"/>
  <c r="K65" i="3"/>
  <c r="K66" i="3"/>
  <c r="K67" i="3"/>
  <c r="K68" i="3"/>
  <c r="K69" i="3"/>
  <c r="K70" i="3"/>
  <c r="K71" i="3"/>
  <c r="K6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42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26" i="3"/>
  <c r="D46" i="4" l="1"/>
  <c r="J72" i="3" l="1"/>
  <c r="E5" i="2"/>
  <c r="J41" i="3"/>
  <c r="I41" i="3"/>
  <c r="E16" i="2" l="1"/>
  <c r="F42" i="2" l="1"/>
  <c r="D29" i="2"/>
  <c r="C29" i="2"/>
  <c r="C16" i="2"/>
  <c r="F43" i="2" l="1"/>
</calcChain>
</file>

<file path=xl/sharedStrings.xml><?xml version="1.0" encoding="utf-8"?>
<sst xmlns="http://schemas.openxmlformats.org/spreadsheetml/2006/main" count="634" uniqueCount="220">
  <si>
    <t>Account number</t>
  </si>
  <si>
    <t>Date</t>
  </si>
  <si>
    <t>Invoice</t>
  </si>
  <si>
    <t>Amount in transaction currency</t>
  </si>
  <si>
    <t>V002188</t>
  </si>
  <si>
    <t>1/14/2023</t>
  </si>
  <si>
    <t>1/16/2023</t>
  </si>
  <si>
    <t>1/17/2023</t>
  </si>
  <si>
    <t>1/18/2023</t>
  </si>
  <si>
    <t>1/19/2023</t>
  </si>
  <si>
    <t>PO-1780287</t>
  </si>
  <si>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</si>
  <si>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</si>
  <si>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</si>
  <si>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</si>
  <si>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</si>
  <si>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</si>
  <si>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</si>
  <si>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Công nợ tháng 1</t>
  </si>
  <si>
    <t>Công nợ tháng 2</t>
  </si>
  <si>
    <t>Công nợ tháng 3</t>
  </si>
  <si>
    <t>Công nợ tháng 4</t>
  </si>
  <si>
    <t>Công nợ tháng 5</t>
  </si>
  <si>
    <t>Công nợ tháng 6</t>
  </si>
  <si>
    <t>Công nợ tháng 7</t>
  </si>
  <si>
    <t>Công nợ tháng 8</t>
  </si>
  <si>
    <t>Công nợ tháng 9</t>
  </si>
  <si>
    <t>Công nợ tháng 10</t>
  </si>
  <si>
    <t>Công nợ tháng 11</t>
  </si>
  <si>
    <t>Công nợ tháng 12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</si>
  <si>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</si>
  <si>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</si>
  <si>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</si>
  <si>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</si>
  <si>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</si>
  <si>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</si>
  <si>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</si>
  <si>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</si>
  <si>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</si>
  <si>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</si>
  <si>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</si>
  <si>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</si>
  <si>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</si>
  <si>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</si>
  <si>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Tổng đã thanh toán</t>
  </si>
  <si>
    <t>Số dư đầu kỳ 2023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</si>
  <si>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</si>
  <si>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</si>
  <si>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</si>
  <si>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</si>
  <si>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</si>
  <si>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</si>
  <si>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</si>
  <si>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</si>
  <si>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</si>
  <si>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</si>
  <si>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</si>
  <si>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</si>
  <si>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CKDS 2022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</si>
  <si>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</si>
  <si>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</si>
  <si>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</si>
  <si>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</si>
  <si>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</si>
  <si>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</si>
  <si>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</si>
  <si>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</si>
  <si>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</si>
  <si>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</si>
  <si>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00000177</t>
  </si>
  <si>
    <t>1C23TNN</t>
  </si>
  <si>
    <t>03/01/2023</t>
  </si>
  <si>
    <t>CÔNG TY TNHH MỘT THÀNH VIÊN HỘI NHẬP PHÁT TRIỂN ĐÔNG HƯNG</t>
  </si>
  <si>
    <t>0312629241</t>
  </si>
  <si>
    <t>ACM - HUN</t>
  </si>
  <si>
    <t>00000192</t>
  </si>
  <si>
    <t>ACM - TRO</t>
  </si>
  <si>
    <t>00000193</t>
  </si>
  <si>
    <t>ACM - BCA</t>
  </si>
  <si>
    <t>00000194</t>
  </si>
  <si>
    <t>ACM - RES11</t>
  </si>
  <si>
    <t>00000195</t>
  </si>
  <si>
    <t>ACM - GRE</t>
  </si>
  <si>
    <t>00000392</t>
  </si>
  <si>
    <t>04/01/2023</t>
  </si>
  <si>
    <t>ACM - CON</t>
  </si>
  <si>
    <t>00000501</t>
  </si>
  <si>
    <t>05/01/2023</t>
  </si>
  <si>
    <t>CHI NHÁNH CÔNG TY TNHH MỘT THÀNH VIÊN HỘI NHẬP PHÁT TRIỂN ĐÔNG HƯNG TẠI BÌNH DƯƠNG</t>
  </si>
  <si>
    <t>0312629241-001</t>
  </si>
  <si>
    <t>ACM - BDG</t>
  </si>
  <si>
    <t>00000766</t>
  </si>
  <si>
    <t>06/01/2023</t>
  </si>
  <si>
    <t>ACM - SOM</t>
  </si>
  <si>
    <t>00000767</t>
  </si>
  <si>
    <t>ACM - NEW</t>
  </si>
  <si>
    <t>00000769</t>
  </si>
  <si>
    <t>ACM - NAM</t>
  </si>
  <si>
    <t>00001416</t>
  </si>
  <si>
    <t>12/01/2023</t>
  </si>
  <si>
    <t>00001557</t>
  </si>
  <si>
    <t>14/01/2023</t>
  </si>
  <si>
    <t>ACM – HL7</t>
  </si>
  <si>
    <t>00001651</t>
  </si>
  <si>
    <t>16/01/2023</t>
  </si>
  <si>
    <t>00001653</t>
  </si>
  <si>
    <t>00001721</t>
  </si>
  <si>
    <t>17/01/2023</t>
  </si>
  <si>
    <t>ACM - PHU</t>
  </si>
  <si>
    <t>00001723</t>
  </si>
  <si>
    <t>00001724</t>
  </si>
  <si>
    <t>00001760</t>
  </si>
  <si>
    <t>18/01/2023</t>
  </si>
  <si>
    <t>ACM - HL6</t>
  </si>
  <si>
    <t>00001798</t>
  </si>
  <si>
    <t>19/01/2023</t>
  </si>
  <si>
    <t>00001811</t>
  </si>
  <si>
    <t>ACM – GAR</t>
  </si>
  <si>
    <t>00001822</t>
  </si>
  <si>
    <t>ACM - CAO</t>
  </si>
  <si>
    <t>00002961</t>
  </si>
  <si>
    <t>06/02/2023</t>
  </si>
  <si>
    <t>00003076</t>
  </si>
  <si>
    <t>07/02/2023</t>
  </si>
  <si>
    <t>00003562</t>
  </si>
  <si>
    <t>09/02/2023</t>
  </si>
  <si>
    <t>00003563</t>
  </si>
  <si>
    <t>00003565</t>
  </si>
  <si>
    <t>00003570</t>
  </si>
  <si>
    <t>00003878</t>
  </si>
  <si>
    <t>11/02/2023</t>
  </si>
  <si>
    <t>00003920</t>
  </si>
  <si>
    <t>00003921</t>
  </si>
  <si>
    <t>00003981</t>
  </si>
  <si>
    <t>13/02/2023</t>
  </si>
  <si>
    <t>00003998</t>
  </si>
  <si>
    <t>00004001</t>
  </si>
  <si>
    <t>00005125</t>
  </si>
  <si>
    <t>16/02/2023</t>
  </si>
  <si>
    <t>00006768</t>
  </si>
  <si>
    <t>21/02/2023</t>
  </si>
  <si>
    <t>00006769</t>
  </si>
  <si>
    <t>00006788</t>
  </si>
  <si>
    <t>00006856</t>
  </si>
  <si>
    <t>22/02/2023</t>
  </si>
  <si>
    <t>00009102</t>
  </si>
  <si>
    <t>01/03/2023</t>
  </si>
  <si>
    <t>00009167</t>
  </si>
  <si>
    <t>00011309</t>
  </si>
  <si>
    <t>04/03/2023</t>
  </si>
  <si>
    <t>00011356</t>
  </si>
  <si>
    <t>06/03/2023</t>
  </si>
  <si>
    <t>00011358</t>
  </si>
  <si>
    <t>00011360</t>
  </si>
  <si>
    <t>00011362</t>
  </si>
  <si>
    <t>00011509</t>
  </si>
  <si>
    <t>07/03/2023</t>
  </si>
  <si>
    <t>00012697</t>
  </si>
  <si>
    <t>09/03/2023</t>
  </si>
  <si>
    <t>00013169</t>
  </si>
  <si>
    <t>00013172</t>
  </si>
  <si>
    <t>00013484</t>
  </si>
  <si>
    <t>13/03/2023</t>
  </si>
  <si>
    <t>00013662</t>
  </si>
  <si>
    <t>15/03/2023</t>
  </si>
  <si>
    <t>00014165</t>
  </si>
  <si>
    <t>16/03/2023</t>
  </si>
  <si>
    <t>00015626</t>
  </si>
  <si>
    <t>17/03/2023</t>
  </si>
  <si>
    <t>ACM – RES11</t>
  </si>
  <si>
    <t>00015827</t>
  </si>
  <si>
    <t>21/03/2023</t>
  </si>
  <si>
    <t>00015833</t>
  </si>
  <si>
    <t>00015881</t>
  </si>
  <si>
    <t>22/03/2023</t>
  </si>
  <si>
    <t>00015882</t>
  </si>
  <si>
    <t>00016263</t>
  </si>
  <si>
    <t>23/03/2023</t>
  </si>
  <si>
    <t>00017443</t>
  </si>
  <si>
    <t>24/03/2023</t>
  </si>
  <si>
    <t>00018101</t>
  </si>
  <si>
    <t>30/03/2023</t>
  </si>
  <si>
    <t>Chú thích</t>
  </si>
  <si>
    <t>Hàng trả</t>
  </si>
  <si>
    <t>Đông Hưng thanh toán công nợ</t>
  </si>
  <si>
    <t>Số dư đầu kỳ</t>
  </si>
  <si>
    <t xml:space="preserve">Hàng trả </t>
  </si>
  <si>
    <t>Chiết khấu doanh số năm 2022</t>
  </si>
  <si>
    <t>TT ngày 15/03</t>
  </si>
  <si>
    <t>00000293</t>
  </si>
  <si>
    <t>Số dư cuối kỳ</t>
  </si>
  <si>
    <t>Dư nợ phải thu *</t>
  </si>
  <si>
    <t>00012682</t>
  </si>
  <si>
    <t>CK 2022</t>
  </si>
  <si>
    <t>3/31/2023</t>
  </si>
  <si>
    <t>2/15/2023</t>
  </si>
  <si>
    <t>2/13/2023</t>
  </si>
  <si>
    <t>2/14/2023</t>
  </si>
  <si>
    <t>2/16/2023</t>
  </si>
  <si>
    <t>2/21/2023</t>
  </si>
  <si>
    <t>2/23/2023</t>
  </si>
  <si>
    <t>3/13/2023</t>
  </si>
  <si>
    <t>3/15/2023</t>
  </si>
  <si>
    <t>3/17/2023</t>
  </si>
  <si>
    <t>3/18/2023</t>
  </si>
  <si>
    <t>PO-1809579</t>
  </si>
  <si>
    <t>3/21/2023</t>
  </si>
  <si>
    <t>3/22/2023</t>
  </si>
  <si>
    <t>3/23/2023</t>
  </si>
  <si>
    <t>3/24/2023</t>
  </si>
  <si>
    <t>PO-1791224</t>
  </si>
  <si>
    <t>2/27/2023</t>
  </si>
  <si>
    <t>PO-1795686</t>
  </si>
  <si>
    <t>2/28/2023</t>
  </si>
  <si>
    <t>PO-1795388</t>
  </si>
  <si>
    <t>3/16/2023</t>
  </si>
  <si>
    <t>TT ngày 25/05</t>
  </si>
  <si>
    <t>TT ngày 17/02</t>
  </si>
  <si>
    <t>hđ 2022</t>
  </si>
  <si>
    <t>TT ngày 03/01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</si>
</sst>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2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4" fontId="3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1" xfId="1" applyNumberFormat="1" applyFont="1" applyBorder="1"/>
    <xf numFmtId="0" fontId="7" fillId="0" borderId="1" xfId="0" applyFont="1" applyFill="1" applyBorder="1" applyAlignment="1">
      <alignment horizontal="left"/>
    </xf>
    <xf numFmtId="164" fontId="9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64" fontId="6" fillId="4" borderId="1" xfId="1" applyNumberFormat="1" applyFont="1" applyFill="1" applyBorder="1" applyAlignment="1">
      <alignment horizontal="center"/>
    </xf>
    <xf numFmtId="164" fontId="10" fillId="4" borderId="1" xfId="1" applyNumberFormat="1" applyFont="1" applyFill="1" applyBorder="1" applyAlignment="1">
      <alignment horizontal="left" vertical="center"/>
    </xf>
    <xf numFmtId="164" fontId="6" fillId="4" borderId="1" xfId="1" applyNumberFormat="1" applyFont="1" applyFill="1" applyBorder="1"/>
    <xf numFmtId="0" fontId="6" fillId="4" borderId="1" xfId="0" applyFont="1" applyFill="1" applyBorder="1"/>
    <xf numFmtId="165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37" fontId="1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/>
    </xf>
    <xf numFmtId="0" fontId="7" fillId="0" borderId="0" xfId="0" applyFont="1" applyBorder="1"/>
    <xf numFmtId="164" fontId="10" fillId="4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/>
    <xf numFmtId="164" fontId="12" fillId="5" borderId="1" xfId="0" applyNumberFormat="1" applyFont="1" applyFill="1" applyBorder="1"/>
    <xf numFmtId="164" fontId="13" fillId="0" borderId="1" xfId="1" applyNumberFormat="1" applyFont="1" applyBorder="1" applyAlignment="1">
      <alignment wrapText="1"/>
    </xf>
    <xf numFmtId="164" fontId="13" fillId="0" borderId="1" xfId="1" applyNumberFormat="1" applyFont="1" applyBorder="1"/>
    <xf numFmtId="0" fontId="0" fillId="5" borderId="0" xfId="0" applyFill="1"/>
    <xf numFmtId="0" fontId="14" fillId="6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37" fontId="15" fillId="0" borderId="1" xfId="0" applyNumberFormat="1" applyFont="1" applyBorder="1" applyAlignment="1">
      <alignment horizontal="right" vertical="center" wrapText="1"/>
    </xf>
    <xf numFmtId="166" fontId="14" fillId="6" borderId="1" xfId="0" applyNumberFormat="1" applyFont="1" applyFill="1" applyBorder="1" applyAlignment="1" applyProtection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4" fillId="0" borderId="1" xfId="0" applyNumberFormat="1" applyFont="1" applyFill="1" applyBorder="1" applyAlignment="1" applyProtection="1">
      <alignment horizontal="center" vertical="center" wrapText="1"/>
    </xf>
    <xf numFmtId="166" fontId="14" fillId="0" borderId="1" xfId="0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quotePrefix="1" applyFont="1" applyAlignment="1">
      <alignment horizontal="left"/>
    </xf>
    <xf numFmtId="0" fontId="3" fillId="3" borderId="0" xfId="0" quotePrefix="1" applyFont="1" applyFill="1" applyAlignment="1">
      <alignment horizontal="left"/>
    </xf>
    <xf numFmtId="0" fontId="15" fillId="0" borderId="1" xfId="0" quotePrefix="1" applyFont="1" applyBorder="1" applyAlignment="1">
      <alignment vertical="center" wrapText="1"/>
    </xf>
    <xf numFmtId="0" fontId="16" fillId="3" borderId="0" xfId="0" quotePrefix="1" applyFont="1" applyFill="1" applyAlignment="1">
      <alignment horizontal="left"/>
    </xf>
    <xf numFmtId="0" fontId="16" fillId="0" borderId="0" xfId="0" quotePrefix="1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37" fontId="17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4" fontId="0" fillId="0" borderId="0" xfId="0" applyNumberFormat="1"/>
    <xf numFmtId="0" fontId="0" fillId="0" borderId="0" xfId="0" quotePrefix="1"/>
    <xf numFmtId="14" fontId="5" fillId="0" borderId="0" xfId="0" applyNumberFormat="1" applyFont="1" applyBorder="1" applyAlignment="1">
      <alignment horizontal="center"/>
    </xf>
    <xf numFmtId="14" fontId="6" fillId="4" borderId="2" xfId="0" applyNumberFormat="1" applyFont="1" applyFill="1" applyBorder="1" applyAlignment="1">
      <alignment horizontal="center"/>
    </xf>
    <xf numFmtId="14" fontId="6" fillId="4" borderId="3" xfId="0" applyNumberFormat="1" applyFont="1" applyFill="1" applyBorder="1" applyAlignment="1">
      <alignment horizontal="center"/>
    </xf>
    <xf numFmtId="14" fontId="12" fillId="5" borderId="2" xfId="0" quotePrefix="1" applyNumberFormat="1" applyFont="1" applyFill="1" applyBorder="1" applyAlignment="1">
      <alignment horizontal="center" vertical="center"/>
    </xf>
    <xf numFmtId="14" fontId="12" fillId="5" borderId="4" xfId="0" quotePrefix="1" applyNumberFormat="1" applyFont="1" applyFill="1" applyBorder="1" applyAlignment="1">
      <alignment horizontal="center" vertical="center"/>
    </xf>
    <xf numFmtId="14" fontId="12" fillId="5" borderId="3" xfId="0" quotePrefix="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0" fillId="0" borderId="1" xfId="0" applyNumberFormat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22" workbookViewId="0">
      <selection activeCell="G43" sqref="G43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12.7109375" customWidth="1"/>
  </cols>
  <sheetData>
    <row r="1" spans="1:7" ht="19.5" x14ac:dyDescent="0.3">
      <c r="A1" s="57" t="s">
        <v>11</v>
      </c>
      <c r="B1" s="57"/>
      <c r="C1" s="57"/>
      <c r="D1" s="57"/>
      <c r="E1" s="57"/>
      <c r="F1" s="57"/>
    </row>
    <row r="2" spans="1:7" ht="31.5" x14ac:dyDescent="0.25">
      <c r="A2" s="10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spans="1:7" ht="15.75" x14ac:dyDescent="0.25">
      <c r="A3" s="12"/>
      <c r="B3" s="13" t="s">
        <v>45</v>
      </c>
      <c r="C3" s="14">
        <v>123549817</v>
      </c>
      <c r="D3" s="15"/>
      <c r="E3" s="16"/>
      <c r="F3" s="16"/>
    </row>
    <row r="4" spans="1:7" ht="15.75" x14ac:dyDescent="0.25">
      <c r="A4" s="12"/>
      <c r="B4" s="17" t="s">
        <v>18</v>
      </c>
      <c r="C4" s="32">
        <v>32035173</v>
      </c>
      <c r="D4" s="15"/>
      <c r="F4" s="16"/>
    </row>
    <row r="5" spans="1:7" ht="15.75" x14ac:dyDescent="0.25">
      <c r="A5" s="12"/>
      <c r="B5" s="17" t="s">
        <v>19</v>
      </c>
      <c r="C5" s="32">
        <v>25038200</v>
      </c>
      <c r="D5" s="15"/>
      <c r="E5" s="33">
        <f>-31258861*1.1</f>
        <v>-34384747.100000001</v>
      </c>
      <c r="F5" s="16"/>
      <c r="G5" s="34" t="s">
        <v>58</v>
      </c>
    </row>
    <row r="6" spans="1:7" ht="15.75" x14ac:dyDescent="0.25">
      <c r="A6" s="12"/>
      <c r="B6" s="17" t="s">
        <v>20</v>
      </c>
      <c r="C6" s="32">
        <v>27914239</v>
      </c>
      <c r="D6" s="15"/>
      <c r="E6" s="16"/>
      <c r="F6" s="16"/>
    </row>
    <row r="7" spans="1:7" ht="15.75" x14ac:dyDescent="0.25">
      <c r="A7" s="12"/>
      <c r="B7" s="17" t="s">
        <v>21</v>
      </c>
      <c r="C7" s="15"/>
      <c r="D7" s="15"/>
      <c r="E7" s="16"/>
      <c r="F7" s="16"/>
    </row>
    <row r="8" spans="1:7" ht="15.75" x14ac:dyDescent="0.25">
      <c r="A8" s="12"/>
      <c r="B8" s="17" t="s">
        <v>22</v>
      </c>
      <c r="C8" s="15"/>
      <c r="D8" s="15"/>
      <c r="E8" s="16"/>
      <c r="F8" s="16"/>
    </row>
    <row r="9" spans="1:7" ht="15.75" x14ac:dyDescent="0.25">
      <c r="A9" s="12"/>
      <c r="B9" s="17" t="s">
        <v>23</v>
      </c>
      <c r="C9" s="15"/>
      <c r="D9" s="15"/>
      <c r="E9" s="16"/>
      <c r="F9" s="16"/>
    </row>
    <row r="10" spans="1:7" ht="15.75" x14ac:dyDescent="0.25">
      <c r="A10" s="12"/>
      <c r="B10" s="17" t="s">
        <v>24</v>
      </c>
      <c r="C10" s="15"/>
      <c r="D10" s="15"/>
      <c r="E10" s="16"/>
      <c r="F10" s="16"/>
    </row>
    <row r="11" spans="1:7" ht="15.75" x14ac:dyDescent="0.25">
      <c r="A11" s="12"/>
      <c r="B11" s="17" t="s">
        <v>25</v>
      </c>
      <c r="C11" s="15"/>
      <c r="D11" s="15"/>
      <c r="E11" s="16"/>
      <c r="F11" s="16"/>
    </row>
    <row r="12" spans="1:7" ht="15.75" x14ac:dyDescent="0.25">
      <c r="A12" s="12"/>
      <c r="B12" s="17" t="s">
        <v>26</v>
      </c>
      <c r="C12" s="15"/>
      <c r="D12" s="15"/>
      <c r="E12" s="16"/>
      <c r="F12" s="16"/>
    </row>
    <row r="13" spans="1:7" ht="15.75" x14ac:dyDescent="0.25">
      <c r="A13" s="12"/>
      <c r="B13" s="17" t="s">
        <v>27</v>
      </c>
      <c r="C13" s="15"/>
      <c r="D13" s="15"/>
      <c r="E13" s="16"/>
      <c r="F13" s="16"/>
    </row>
    <row r="14" spans="1:7" ht="15.75" x14ac:dyDescent="0.25">
      <c r="A14" s="12"/>
      <c r="B14" s="17" t="s">
        <v>28</v>
      </c>
      <c r="C14" s="15"/>
      <c r="D14" s="15"/>
      <c r="E14" s="16"/>
      <c r="F14" s="16"/>
    </row>
    <row r="15" spans="1:7" ht="15.75" x14ac:dyDescent="0.25">
      <c r="A15" s="12"/>
      <c r="B15" s="17" t="s">
        <v>29</v>
      </c>
      <c r="C15" s="15"/>
      <c r="D15" s="18"/>
      <c r="E15" s="16"/>
      <c r="F15" s="19"/>
    </row>
    <row r="16" spans="1:7" ht="15.75" x14ac:dyDescent="0.25">
      <c r="A16" s="58" t="s">
        <v>30</v>
      </c>
      <c r="B16" s="59"/>
      <c r="C16" s="20">
        <f>SUM(C3:C15)</f>
        <v>208537429</v>
      </c>
      <c r="D16" s="21"/>
      <c r="E16" s="20">
        <f>SUM(E3:E15)</f>
        <v>-34384747.100000001</v>
      </c>
      <c r="F16" s="23"/>
    </row>
    <row r="17" spans="1:6" ht="15.75" x14ac:dyDescent="0.25">
      <c r="A17" s="24"/>
      <c r="B17" s="25" t="s">
        <v>31</v>
      </c>
      <c r="C17" s="15"/>
      <c r="D17" s="32">
        <v>-758995</v>
      </c>
      <c r="E17" s="16"/>
      <c r="F17" s="19"/>
    </row>
    <row r="18" spans="1:6" ht="15.75" x14ac:dyDescent="0.25">
      <c r="A18" s="24"/>
      <c r="B18" s="25" t="s">
        <v>32</v>
      </c>
      <c r="C18" s="15"/>
      <c r="D18" s="32">
        <v>-3022880</v>
      </c>
      <c r="E18" s="16"/>
      <c r="F18" s="19"/>
    </row>
    <row r="19" spans="1:6" ht="15.75" x14ac:dyDescent="0.25">
      <c r="A19" s="24"/>
      <c r="B19" s="25" t="s">
        <v>33</v>
      </c>
      <c r="C19" s="15"/>
      <c r="D19" s="32">
        <v>-1411014</v>
      </c>
      <c r="E19" s="16"/>
      <c r="F19" s="19"/>
    </row>
    <row r="20" spans="1:6" ht="15.75" x14ac:dyDescent="0.25">
      <c r="A20" s="24"/>
      <c r="B20" s="25" t="s">
        <v>34</v>
      </c>
      <c r="C20" s="15"/>
      <c r="D20" s="15"/>
      <c r="E20" s="16"/>
      <c r="F20" s="19"/>
    </row>
    <row r="21" spans="1:6" ht="15.75" x14ac:dyDescent="0.25">
      <c r="A21" s="24"/>
      <c r="B21" s="25" t="s">
        <v>35</v>
      </c>
      <c r="C21" s="15"/>
      <c r="D21" s="26"/>
      <c r="E21" s="16"/>
      <c r="F21" s="19"/>
    </row>
    <row r="22" spans="1:6" ht="15.75" x14ac:dyDescent="0.25">
      <c r="A22" s="24"/>
      <c r="B22" s="25" t="s">
        <v>36</v>
      </c>
      <c r="C22" s="15"/>
      <c r="D22" s="15"/>
      <c r="E22" s="16"/>
      <c r="F22" s="19"/>
    </row>
    <row r="23" spans="1:6" ht="15.75" x14ac:dyDescent="0.25">
      <c r="A23" s="24"/>
      <c r="B23" s="25" t="s">
        <v>37</v>
      </c>
      <c r="C23" s="15"/>
      <c r="D23" s="15"/>
      <c r="E23" s="16"/>
      <c r="F23" s="19"/>
    </row>
    <row r="24" spans="1:6" ht="15.75" x14ac:dyDescent="0.25">
      <c r="A24" s="24"/>
      <c r="B24" s="25" t="s">
        <v>38</v>
      </c>
      <c r="C24" s="15"/>
      <c r="D24" s="15"/>
      <c r="E24" s="16"/>
      <c r="F24" s="19"/>
    </row>
    <row r="25" spans="1:6" ht="15.75" x14ac:dyDescent="0.25">
      <c r="A25" s="24"/>
      <c r="B25" s="25" t="s">
        <v>39</v>
      </c>
      <c r="C25" s="15"/>
      <c r="D25" s="15"/>
      <c r="E25" s="16"/>
      <c r="F25" s="19"/>
    </row>
    <row r="26" spans="1:6" ht="15.75" x14ac:dyDescent="0.25">
      <c r="A26" s="24"/>
      <c r="B26" s="25" t="s">
        <v>40</v>
      </c>
      <c r="C26" s="15"/>
      <c r="D26" s="15"/>
      <c r="E26" s="16"/>
      <c r="F26" s="19"/>
    </row>
    <row r="27" spans="1:6" ht="15.75" x14ac:dyDescent="0.25">
      <c r="A27" s="24"/>
      <c r="B27" s="25" t="s">
        <v>41</v>
      </c>
      <c r="C27" s="15"/>
      <c r="D27" s="15"/>
      <c r="E27" s="16"/>
      <c r="F27" s="19"/>
    </row>
    <row r="28" spans="1:6" ht="15.75" x14ac:dyDescent="0.25">
      <c r="A28" s="24"/>
      <c r="B28" s="25" t="s">
        <v>42</v>
      </c>
      <c r="C28" s="15"/>
      <c r="D28" s="15"/>
      <c r="E28" s="16"/>
      <c r="F28" s="19"/>
    </row>
    <row r="29" spans="1:6" ht="15.75" x14ac:dyDescent="0.25">
      <c r="A29" s="58" t="s">
        <v>43</v>
      </c>
      <c r="B29" s="59"/>
      <c r="C29" s="20">
        <f>SUM(C18:C28)</f>
        <v>0</v>
      </c>
      <c r="D29" s="20">
        <f>SUM(D17:D28)</f>
        <v>-5192889</v>
      </c>
      <c r="E29" s="22"/>
      <c r="F29" s="23"/>
    </row>
    <row r="30" spans="1:6" ht="15.75" x14ac:dyDescent="0.25">
      <c r="A30" s="12"/>
      <c r="B30" s="27" t="s">
        <v>46</v>
      </c>
      <c r="C30" s="15"/>
      <c r="D30" s="15"/>
      <c r="E30" s="28"/>
      <c r="F30" s="32">
        <v>-32303564</v>
      </c>
    </row>
    <row r="31" spans="1:6" ht="15.75" x14ac:dyDescent="0.25">
      <c r="A31" s="12"/>
      <c r="B31" s="27" t="s">
        <v>47</v>
      </c>
      <c r="C31" s="15"/>
      <c r="D31" s="15"/>
      <c r="E31" s="16"/>
      <c r="F31" s="32">
        <v>-40072914</v>
      </c>
    </row>
    <row r="32" spans="1:6" ht="15.75" x14ac:dyDescent="0.25">
      <c r="A32" s="12"/>
      <c r="B32" s="27" t="s">
        <v>48</v>
      </c>
      <c r="C32" s="15"/>
      <c r="D32" s="15"/>
      <c r="E32" s="16"/>
      <c r="F32" s="32">
        <v>-31276178</v>
      </c>
    </row>
    <row r="33" spans="1:6" ht="15.75" x14ac:dyDescent="0.25">
      <c r="A33" s="12"/>
      <c r="B33" s="27" t="s">
        <v>49</v>
      </c>
      <c r="C33" s="15"/>
      <c r="D33" s="15"/>
      <c r="E33" s="16"/>
      <c r="F33" s="69"/>
    </row>
    <row r="34" spans="1:6" ht="15.75" x14ac:dyDescent="0.25">
      <c r="A34" s="12"/>
      <c r="B34" s="27" t="s">
        <v>50</v>
      </c>
      <c r="C34" s="15"/>
      <c r="D34" s="15"/>
      <c r="E34" s="16"/>
      <c r="F34" s="16">
        <v>-15209737</v>
      </c>
    </row>
    <row r="35" spans="1:6" ht="15.75" x14ac:dyDescent="0.25">
      <c r="A35" s="12"/>
      <c r="B35" s="27" t="s">
        <v>51</v>
      </c>
      <c r="C35" s="15"/>
      <c r="D35" s="15"/>
      <c r="E35" s="16"/>
      <c r="F35" s="16"/>
    </row>
    <row r="36" spans="1:6" ht="15.75" x14ac:dyDescent="0.25">
      <c r="A36" s="12"/>
      <c r="B36" s="27" t="s">
        <v>52</v>
      </c>
      <c r="C36" s="15"/>
      <c r="D36" s="15"/>
      <c r="E36" s="16"/>
      <c r="F36" s="16"/>
    </row>
    <row r="37" spans="1:6" ht="15.75" x14ac:dyDescent="0.25">
      <c r="A37" s="12"/>
      <c r="B37" s="27" t="s">
        <v>53</v>
      </c>
      <c r="C37" s="15"/>
      <c r="D37" s="15"/>
      <c r="E37" s="16"/>
      <c r="F37" s="16"/>
    </row>
    <row r="38" spans="1:6" ht="15.75" x14ac:dyDescent="0.25">
      <c r="A38" s="12"/>
      <c r="B38" s="27" t="s">
        <v>54</v>
      </c>
      <c r="C38" s="15"/>
      <c r="D38" s="15"/>
      <c r="E38" s="16"/>
      <c r="F38" s="16"/>
    </row>
    <row r="39" spans="1:6" ht="15.75" x14ac:dyDescent="0.25">
      <c r="A39" s="12"/>
      <c r="B39" s="27" t="s">
        <v>55</v>
      </c>
      <c r="C39" s="15"/>
      <c r="D39" s="15"/>
      <c r="E39" s="16"/>
      <c r="F39" s="16"/>
    </row>
    <row r="40" spans="1:6" ht="15.75" x14ac:dyDescent="0.25">
      <c r="A40" s="12"/>
      <c r="B40" s="27" t="s">
        <v>56</v>
      </c>
      <c r="C40" s="15"/>
      <c r="D40" s="15"/>
      <c r="E40" s="16"/>
      <c r="F40" s="16"/>
    </row>
    <row r="41" spans="1:6" ht="15.75" x14ac:dyDescent="0.25">
      <c r="A41" s="12"/>
      <c r="B41" s="27" t="s">
        <v>57</v>
      </c>
      <c r="C41" s="15"/>
      <c r="D41" s="15"/>
      <c r="E41" s="16"/>
      <c r="F41" s="16"/>
    </row>
    <row r="42" spans="1:6" ht="15.75" x14ac:dyDescent="0.25">
      <c r="A42" s="58" t="s">
        <v>44</v>
      </c>
      <c r="B42" s="59"/>
      <c r="C42" s="29"/>
      <c r="D42" s="21"/>
      <c r="E42" s="23"/>
      <c r="F42" s="30">
        <f>SUM(F30:F41)</f>
        <v>-118862393</v>
      </c>
    </row>
    <row r="43" spans="1:6" ht="15.75" x14ac:dyDescent="0.25">
      <c r="A43" s="60" t="s">
        <v>191</v>
      </c>
      <c r="B43" s="61"/>
      <c r="C43" s="61"/>
      <c r="D43" s="61"/>
      <c r="E43" s="62"/>
      <c r="F43" s="31">
        <f>C16+E16+D29+F42</f>
        <v>50097399.900000006</v>
      </c>
    </row>
  </sheetData>
  <mergeCells count="5">
    <mergeCell ref="A1:F1"/>
    <mergeCell ref="A16:B16"/>
    <mergeCell ref="A29:B29"/>
    <mergeCell ref="A42:B42"/>
    <mergeCell ref="A43:E43"/>
  </mergeCells>
  <conditionalFormatting sqref="A4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58" workbookViewId="0">
      <selection activeCell="A72" sqref="A72:XFD72"/>
    </sheetView>
  </sheetViews>
  <sheetFormatPr defaultRowHeight="15" x14ac:dyDescent="0.25"/>
  <cols>
    <col min="1" max="1" width="7" customWidth="1"/>
    <col min="2" max="3" width="11.7109375" customWidth="1"/>
    <col min="4" max="4" width="11.7109375" style="41" customWidth="1"/>
    <col min="5" max="5" width="36.85546875" customWidth="1"/>
    <col min="6" max="9" width="12.85546875" customWidth="1"/>
    <col min="10" max="10" width="16.7109375" customWidth="1"/>
    <col min="11" max="11" width="16.85546875" customWidth="1"/>
    <col min="12" max="12" width="12" customWidth="1"/>
  </cols>
  <sheetData>
    <row r="1" spans="1:11" ht="25.5" x14ac:dyDescent="0.25">
      <c r="A1" s="35" t="s">
        <v>59</v>
      </c>
      <c r="B1" s="35" t="s">
        <v>60</v>
      </c>
      <c r="C1" s="35" t="s">
        <v>61</v>
      </c>
      <c r="D1" s="39" t="s">
        <v>62</v>
      </c>
      <c r="E1" s="35" t="s">
        <v>63</v>
      </c>
      <c r="F1" s="35" t="s">
        <v>64</v>
      </c>
      <c r="G1" s="35" t="s">
        <v>65</v>
      </c>
      <c r="H1" s="35" t="s">
        <v>66</v>
      </c>
      <c r="I1" s="35" t="s">
        <v>67</v>
      </c>
      <c r="J1" s="35" t="s">
        <v>68</v>
      </c>
      <c r="K1" s="35" t="s">
        <v>182</v>
      </c>
    </row>
    <row r="2" spans="1:11" x14ac:dyDescent="0.25">
      <c r="A2" s="42"/>
      <c r="B2" s="42"/>
      <c r="C2" s="42"/>
      <c r="D2" s="43"/>
      <c r="E2" s="42"/>
      <c r="F2" s="63" t="s">
        <v>185</v>
      </c>
      <c r="G2" s="64"/>
      <c r="H2" s="64"/>
      <c r="I2" s="65"/>
      <c r="J2" s="44">
        <v>123549817</v>
      </c>
      <c r="K2" s="42"/>
    </row>
    <row r="3" spans="1:11" ht="25.5" x14ac:dyDescent="0.25">
      <c r="A3" s="36">
        <v>1</v>
      </c>
      <c r="B3" s="37" t="s">
        <v>69</v>
      </c>
      <c r="C3" s="37" t="s">
        <v>70</v>
      </c>
      <c r="D3" s="40" t="s">
        <v>71</v>
      </c>
      <c r="E3" s="37" t="s">
        <v>72</v>
      </c>
      <c r="F3" s="37" t="s">
        <v>73</v>
      </c>
      <c r="G3" s="37" t="s">
        <v>74</v>
      </c>
      <c r="H3" s="38">
        <v>1037200</v>
      </c>
      <c r="I3" s="38">
        <v>103720</v>
      </c>
      <c r="J3" s="38">
        <v>1140920</v>
      </c>
      <c r="K3" s="38" t="s">
        <v>188</v>
      </c>
    </row>
    <row r="4" spans="1:11" ht="25.5" x14ac:dyDescent="0.25">
      <c r="A4" s="36">
        <v>2</v>
      </c>
      <c r="B4" s="37" t="s">
        <v>75</v>
      </c>
      <c r="C4" s="37" t="s">
        <v>70</v>
      </c>
      <c r="D4" s="40" t="s">
        <v>71</v>
      </c>
      <c r="E4" s="37" t="s">
        <v>72</v>
      </c>
      <c r="F4" s="37" t="s">
        <v>73</v>
      </c>
      <c r="G4" s="37" t="s">
        <v>76</v>
      </c>
      <c r="H4" s="38">
        <v>2160756</v>
      </c>
      <c r="I4" s="38">
        <v>216076</v>
      </c>
      <c r="J4" s="38">
        <v>2376832</v>
      </c>
      <c r="K4" s="38" t="s">
        <v>188</v>
      </c>
    </row>
    <row r="5" spans="1:11" ht="25.5" x14ac:dyDescent="0.25">
      <c r="A5" s="36">
        <v>3</v>
      </c>
      <c r="B5" s="37" t="s">
        <v>77</v>
      </c>
      <c r="C5" s="37" t="s">
        <v>70</v>
      </c>
      <c r="D5" s="40" t="s">
        <v>71</v>
      </c>
      <c r="E5" s="37" t="s">
        <v>72</v>
      </c>
      <c r="F5" s="37" t="s">
        <v>73</v>
      </c>
      <c r="G5" s="37" t="s">
        <v>78</v>
      </c>
      <c r="H5" s="38">
        <v>1232075</v>
      </c>
      <c r="I5" s="38">
        <v>123208</v>
      </c>
      <c r="J5" s="38">
        <v>1355283</v>
      </c>
      <c r="K5" s="38" t="s">
        <v>188</v>
      </c>
    </row>
    <row r="6" spans="1:11" ht="25.5" x14ac:dyDescent="0.25">
      <c r="A6" s="36">
        <v>4</v>
      </c>
      <c r="B6" s="37" t="s">
        <v>79</v>
      </c>
      <c r="C6" s="37" t="s">
        <v>70</v>
      </c>
      <c r="D6" s="40" t="s">
        <v>71</v>
      </c>
      <c r="E6" s="37" t="s">
        <v>72</v>
      </c>
      <c r="F6" s="37" t="s">
        <v>73</v>
      </c>
      <c r="G6" s="37" t="s">
        <v>80</v>
      </c>
      <c r="H6" s="38">
        <v>1516277</v>
      </c>
      <c r="I6" s="38">
        <v>151628</v>
      </c>
      <c r="J6" s="38">
        <v>1667905</v>
      </c>
      <c r="K6" s="38" t="s">
        <v>188</v>
      </c>
    </row>
    <row r="7" spans="1:11" ht="25.5" x14ac:dyDescent="0.25">
      <c r="A7" s="36">
        <v>5</v>
      </c>
      <c r="B7" s="37" t="s">
        <v>81</v>
      </c>
      <c r="C7" s="37" t="s">
        <v>70</v>
      </c>
      <c r="D7" s="40" t="s">
        <v>71</v>
      </c>
      <c r="E7" s="37" t="s">
        <v>72</v>
      </c>
      <c r="F7" s="37" t="s">
        <v>73</v>
      </c>
      <c r="G7" s="37" t="s">
        <v>82</v>
      </c>
      <c r="H7" s="38">
        <v>660879</v>
      </c>
      <c r="I7" s="38">
        <v>66088</v>
      </c>
      <c r="J7" s="38">
        <v>726967</v>
      </c>
      <c r="K7" s="38" t="s">
        <v>188</v>
      </c>
    </row>
    <row r="8" spans="1:11" ht="24" customHeight="1" x14ac:dyDescent="0.25">
      <c r="A8" s="36"/>
      <c r="B8" s="37"/>
      <c r="C8" s="37"/>
      <c r="D8" s="40">
        <v>44929</v>
      </c>
      <c r="E8" s="37" t="s">
        <v>184</v>
      </c>
      <c r="F8" s="37"/>
      <c r="G8" s="37"/>
      <c r="H8" s="38"/>
      <c r="I8" s="38"/>
      <c r="J8" s="38">
        <v>-32303564</v>
      </c>
      <c r="K8" s="38" t="s">
        <v>219</v>
      </c>
    </row>
    <row r="9" spans="1:11" ht="25.5" x14ac:dyDescent="0.25">
      <c r="A9" s="36">
        <v>6</v>
      </c>
      <c r="B9" s="37" t="s">
        <v>83</v>
      </c>
      <c r="C9" s="37" t="s">
        <v>70</v>
      </c>
      <c r="D9" s="40" t="s">
        <v>84</v>
      </c>
      <c r="E9" s="37" t="s">
        <v>72</v>
      </c>
      <c r="F9" s="37" t="s">
        <v>73</v>
      </c>
      <c r="G9" s="37" t="s">
        <v>85</v>
      </c>
      <c r="H9" s="38">
        <v>1550442</v>
      </c>
      <c r="I9" s="38">
        <v>155044</v>
      </c>
      <c r="J9" s="38">
        <v>1705486</v>
      </c>
      <c r="K9" s="38" t="s">
        <v>188</v>
      </c>
    </row>
    <row r="10" spans="1:11" ht="38.25" x14ac:dyDescent="0.25">
      <c r="A10" s="36">
        <v>7</v>
      </c>
      <c r="B10" s="37" t="s">
        <v>86</v>
      </c>
      <c r="C10" s="37" t="s">
        <v>70</v>
      </c>
      <c r="D10" s="40" t="s">
        <v>87</v>
      </c>
      <c r="E10" s="37" t="s">
        <v>88</v>
      </c>
      <c r="F10" s="37" t="s">
        <v>89</v>
      </c>
      <c r="G10" s="37" t="s">
        <v>90</v>
      </c>
      <c r="H10" s="38">
        <v>1120873</v>
      </c>
      <c r="I10" s="38">
        <v>112087</v>
      </c>
      <c r="J10" s="38">
        <v>1232960</v>
      </c>
      <c r="K10" s="38" t="s">
        <v>188</v>
      </c>
    </row>
    <row r="11" spans="1:11" ht="25.5" x14ac:dyDescent="0.25">
      <c r="A11" s="36">
        <v>8</v>
      </c>
      <c r="B11" s="37" t="s">
        <v>91</v>
      </c>
      <c r="C11" s="37" t="s">
        <v>70</v>
      </c>
      <c r="D11" s="40" t="s">
        <v>92</v>
      </c>
      <c r="E11" s="37" t="s">
        <v>72</v>
      </c>
      <c r="F11" s="37" t="s">
        <v>73</v>
      </c>
      <c r="G11" s="37" t="s">
        <v>93</v>
      </c>
      <c r="H11" s="38">
        <v>999522</v>
      </c>
      <c r="I11" s="38">
        <v>99952</v>
      </c>
      <c r="J11" s="38">
        <v>1099474</v>
      </c>
      <c r="K11" s="38" t="s">
        <v>188</v>
      </c>
    </row>
    <row r="12" spans="1:11" ht="25.5" x14ac:dyDescent="0.25">
      <c r="A12" s="36">
        <v>9</v>
      </c>
      <c r="B12" s="37" t="s">
        <v>94</v>
      </c>
      <c r="C12" s="37" t="s">
        <v>70</v>
      </c>
      <c r="D12" s="40" t="s">
        <v>92</v>
      </c>
      <c r="E12" s="37" t="s">
        <v>72</v>
      </c>
      <c r="F12" s="37" t="s">
        <v>73</v>
      </c>
      <c r="G12" s="37" t="s">
        <v>95</v>
      </c>
      <c r="H12" s="38">
        <v>1845072</v>
      </c>
      <c r="I12" s="38">
        <v>184507</v>
      </c>
      <c r="J12" s="38">
        <v>2029579</v>
      </c>
      <c r="K12" s="38" t="s">
        <v>188</v>
      </c>
    </row>
    <row r="13" spans="1:11" ht="25.5" x14ac:dyDescent="0.25">
      <c r="A13" s="36">
        <v>10</v>
      </c>
      <c r="B13" s="37" t="s">
        <v>96</v>
      </c>
      <c r="C13" s="37" t="s">
        <v>70</v>
      </c>
      <c r="D13" s="40" t="s">
        <v>92</v>
      </c>
      <c r="E13" s="37" t="s">
        <v>72</v>
      </c>
      <c r="F13" s="37" t="s">
        <v>73</v>
      </c>
      <c r="G13" s="37" t="s">
        <v>97</v>
      </c>
      <c r="H13" s="38">
        <v>649986</v>
      </c>
      <c r="I13" s="38">
        <v>64999</v>
      </c>
      <c r="J13" s="38">
        <v>714985</v>
      </c>
      <c r="K13" s="38" t="s">
        <v>188</v>
      </c>
    </row>
    <row r="14" spans="1:11" ht="25.5" x14ac:dyDescent="0.25">
      <c r="A14" s="36">
        <v>11</v>
      </c>
      <c r="B14" s="37" t="s">
        <v>98</v>
      </c>
      <c r="C14" s="37" t="s">
        <v>70</v>
      </c>
      <c r="D14" s="40" t="s">
        <v>99</v>
      </c>
      <c r="E14" s="37" t="s">
        <v>72</v>
      </c>
      <c r="F14" s="37" t="s">
        <v>73</v>
      </c>
      <c r="G14" s="37" t="s">
        <v>97</v>
      </c>
      <c r="H14" s="38">
        <v>793055</v>
      </c>
      <c r="I14" s="38">
        <v>79306</v>
      </c>
      <c r="J14" s="38">
        <v>872361</v>
      </c>
      <c r="K14" s="38" t="s">
        <v>188</v>
      </c>
    </row>
    <row r="15" spans="1:11" ht="25.5" x14ac:dyDescent="0.25">
      <c r="A15" s="36">
        <v>12</v>
      </c>
      <c r="B15" s="37" t="s">
        <v>100</v>
      </c>
      <c r="C15" s="37" t="s">
        <v>70</v>
      </c>
      <c r="D15" s="40" t="s">
        <v>101</v>
      </c>
      <c r="E15" s="37" t="s">
        <v>72</v>
      </c>
      <c r="F15" s="37" t="s">
        <v>73</v>
      </c>
      <c r="G15" s="37" t="s">
        <v>102</v>
      </c>
      <c r="H15" s="38">
        <v>1494592</v>
      </c>
      <c r="I15" s="38">
        <v>149459</v>
      </c>
      <c r="J15" s="38">
        <v>1644051</v>
      </c>
      <c r="K15" s="38" t="s">
        <v>188</v>
      </c>
    </row>
    <row r="16" spans="1:11" ht="25.5" x14ac:dyDescent="0.25">
      <c r="A16" s="36">
        <v>13</v>
      </c>
      <c r="B16" s="37" t="s">
        <v>103</v>
      </c>
      <c r="C16" s="37" t="s">
        <v>70</v>
      </c>
      <c r="D16" s="40" t="s">
        <v>104</v>
      </c>
      <c r="E16" s="37" t="s">
        <v>72</v>
      </c>
      <c r="F16" s="37" t="s">
        <v>73</v>
      </c>
      <c r="G16" s="37" t="s">
        <v>74</v>
      </c>
      <c r="H16" s="38">
        <v>1942717</v>
      </c>
      <c r="I16" s="38">
        <v>194272</v>
      </c>
      <c r="J16" s="38">
        <v>2136989</v>
      </c>
      <c r="K16" s="38" t="s">
        <v>188</v>
      </c>
    </row>
    <row r="17" spans="1:11" ht="25.5" x14ac:dyDescent="0.25">
      <c r="A17" s="36">
        <v>14</v>
      </c>
      <c r="B17" s="37" t="s">
        <v>105</v>
      </c>
      <c r="C17" s="37" t="s">
        <v>70</v>
      </c>
      <c r="D17" s="40" t="s">
        <v>104</v>
      </c>
      <c r="E17" s="37" t="s">
        <v>72</v>
      </c>
      <c r="F17" s="37" t="s">
        <v>73</v>
      </c>
      <c r="G17" s="37" t="s">
        <v>82</v>
      </c>
      <c r="H17" s="38">
        <v>1365002</v>
      </c>
      <c r="I17" s="38">
        <v>136500</v>
      </c>
      <c r="J17" s="38">
        <v>1501502</v>
      </c>
      <c r="K17" s="38" t="s">
        <v>188</v>
      </c>
    </row>
    <row r="18" spans="1:11" ht="25.5" x14ac:dyDescent="0.25">
      <c r="A18" s="36">
        <v>15</v>
      </c>
      <c r="B18" s="37" t="s">
        <v>106</v>
      </c>
      <c r="C18" s="37" t="s">
        <v>70</v>
      </c>
      <c r="D18" s="40" t="s">
        <v>107</v>
      </c>
      <c r="E18" s="37" t="s">
        <v>72</v>
      </c>
      <c r="F18" s="37" t="s">
        <v>73</v>
      </c>
      <c r="G18" s="37" t="s">
        <v>108</v>
      </c>
      <c r="H18" s="38">
        <v>1814490</v>
      </c>
      <c r="I18" s="38">
        <v>181449</v>
      </c>
      <c r="J18" s="38">
        <v>1995939</v>
      </c>
      <c r="K18" s="38" t="s">
        <v>188</v>
      </c>
    </row>
    <row r="19" spans="1:11" ht="38.25" x14ac:dyDescent="0.25">
      <c r="A19" s="36">
        <v>16</v>
      </c>
      <c r="B19" s="37" t="s">
        <v>109</v>
      </c>
      <c r="C19" s="37" t="s">
        <v>70</v>
      </c>
      <c r="D19" s="40" t="s">
        <v>107</v>
      </c>
      <c r="E19" s="37" t="s">
        <v>88</v>
      </c>
      <c r="F19" s="37" t="s">
        <v>89</v>
      </c>
      <c r="G19" s="37" t="s">
        <v>90</v>
      </c>
      <c r="H19" s="38">
        <v>799618</v>
      </c>
      <c r="I19" s="38">
        <v>79962</v>
      </c>
      <c r="J19" s="38">
        <v>879580</v>
      </c>
      <c r="K19" s="38" t="s">
        <v>188</v>
      </c>
    </row>
    <row r="20" spans="1:11" ht="38.25" x14ac:dyDescent="0.25">
      <c r="A20" s="36">
        <v>17</v>
      </c>
      <c r="B20" s="37" t="s">
        <v>110</v>
      </c>
      <c r="C20" s="37" t="s">
        <v>70</v>
      </c>
      <c r="D20" s="40" t="s">
        <v>107</v>
      </c>
      <c r="E20" s="37" t="s">
        <v>88</v>
      </c>
      <c r="F20" s="37" t="s">
        <v>89</v>
      </c>
      <c r="G20" s="37" t="s">
        <v>90</v>
      </c>
      <c r="H20" s="38">
        <v>2038752</v>
      </c>
      <c r="I20" s="38">
        <v>203875</v>
      </c>
      <c r="J20" s="38">
        <v>2242627</v>
      </c>
      <c r="K20" s="38" t="s">
        <v>188</v>
      </c>
    </row>
    <row r="21" spans="1:11" ht="25.5" x14ac:dyDescent="0.25">
      <c r="A21" s="36">
        <v>18</v>
      </c>
      <c r="B21" s="37" t="s">
        <v>111</v>
      </c>
      <c r="C21" s="37" t="s">
        <v>70</v>
      </c>
      <c r="D21" s="40" t="s">
        <v>112</v>
      </c>
      <c r="E21" s="37" t="s">
        <v>72</v>
      </c>
      <c r="F21" s="37" t="s">
        <v>73</v>
      </c>
      <c r="G21" s="37" t="s">
        <v>113</v>
      </c>
      <c r="H21" s="38">
        <v>903523</v>
      </c>
      <c r="I21" s="38">
        <v>90352</v>
      </c>
      <c r="J21" s="38">
        <v>993875</v>
      </c>
      <c r="K21" s="38" t="s">
        <v>188</v>
      </c>
    </row>
    <row r="22" spans="1:11" ht="25.5" x14ac:dyDescent="0.25">
      <c r="A22" s="36">
        <v>19</v>
      </c>
      <c r="B22" s="37" t="s">
        <v>114</v>
      </c>
      <c r="C22" s="37" t="s">
        <v>70</v>
      </c>
      <c r="D22" s="40" t="s">
        <v>115</v>
      </c>
      <c r="E22" s="37" t="s">
        <v>72</v>
      </c>
      <c r="F22" s="37" t="s">
        <v>73</v>
      </c>
      <c r="G22" s="37" t="s">
        <v>76</v>
      </c>
      <c r="H22" s="38">
        <v>830200</v>
      </c>
      <c r="I22" s="38">
        <v>83020</v>
      </c>
      <c r="J22" s="38">
        <v>913220</v>
      </c>
      <c r="K22" s="38" t="s">
        <v>188</v>
      </c>
    </row>
    <row r="23" spans="1:11" ht="25.5" x14ac:dyDescent="0.25">
      <c r="A23" s="36">
        <v>20</v>
      </c>
      <c r="B23" s="37" t="s">
        <v>116</v>
      </c>
      <c r="C23" s="37" t="s">
        <v>70</v>
      </c>
      <c r="D23" s="40" t="s">
        <v>115</v>
      </c>
      <c r="E23" s="37" t="s">
        <v>72</v>
      </c>
      <c r="F23" s="37" t="s">
        <v>73</v>
      </c>
      <c r="G23" s="37" t="s">
        <v>117</v>
      </c>
      <c r="H23" s="38">
        <v>2518592</v>
      </c>
      <c r="I23" s="38">
        <v>251859</v>
      </c>
      <c r="J23" s="38">
        <v>2770451</v>
      </c>
      <c r="K23" s="38" t="s">
        <v>188</v>
      </c>
    </row>
    <row r="24" spans="1:11" ht="25.5" x14ac:dyDescent="0.25">
      <c r="A24" s="36">
        <v>21</v>
      </c>
      <c r="B24" s="37" t="s">
        <v>118</v>
      </c>
      <c r="C24" s="37" t="s">
        <v>70</v>
      </c>
      <c r="D24" s="40" t="s">
        <v>115</v>
      </c>
      <c r="E24" s="37" t="s">
        <v>72</v>
      </c>
      <c r="F24" s="37" t="s">
        <v>73</v>
      </c>
      <c r="G24" s="37" t="s">
        <v>119</v>
      </c>
      <c r="H24" s="38">
        <v>1849261</v>
      </c>
      <c r="I24" s="38">
        <v>184926</v>
      </c>
      <c r="J24" s="38">
        <v>2034187</v>
      </c>
      <c r="K24" s="38" t="s">
        <v>188</v>
      </c>
    </row>
    <row r="25" spans="1:11" x14ac:dyDescent="0.25">
      <c r="A25" s="36"/>
      <c r="B25" s="37">
        <v>3268</v>
      </c>
      <c r="C25" s="37"/>
      <c r="D25" s="40">
        <v>44945</v>
      </c>
      <c r="E25" s="37" t="s">
        <v>183</v>
      </c>
      <c r="F25" s="37"/>
      <c r="G25" s="37"/>
      <c r="H25" s="38">
        <v>-689995</v>
      </c>
      <c r="I25" s="38">
        <v>-69000</v>
      </c>
      <c r="J25" s="38">
        <v>-758995</v>
      </c>
      <c r="K25" s="38" t="s">
        <v>188</v>
      </c>
    </row>
    <row r="26" spans="1:11" ht="25.5" x14ac:dyDescent="0.25">
      <c r="A26" s="36">
        <v>22</v>
      </c>
      <c r="B26" s="37" t="s">
        <v>120</v>
      </c>
      <c r="C26" s="37" t="s">
        <v>70</v>
      </c>
      <c r="D26" s="40" t="s">
        <v>121</v>
      </c>
      <c r="E26" s="37" t="s">
        <v>72</v>
      </c>
      <c r="F26" s="37" t="s">
        <v>73</v>
      </c>
      <c r="G26" s="37" t="s">
        <v>119</v>
      </c>
      <c r="H26" s="38">
        <v>3032613</v>
      </c>
      <c r="I26" s="38">
        <v>303261</v>
      </c>
      <c r="J26" s="38">
        <v>3335874</v>
      </c>
      <c r="K26" s="38" t="str">
        <f>VLOOKUP(B26,'tt ngày 26,05'!$E$3:$E$45,1,0)</f>
        <v>00002961</v>
      </c>
    </row>
    <row r="27" spans="1:11" ht="25.5" x14ac:dyDescent="0.25">
      <c r="A27" s="36">
        <v>23</v>
      </c>
      <c r="B27" s="37" t="s">
        <v>122</v>
      </c>
      <c r="C27" s="37" t="s">
        <v>70</v>
      </c>
      <c r="D27" s="40" t="s">
        <v>123</v>
      </c>
      <c r="E27" s="37" t="s">
        <v>72</v>
      </c>
      <c r="F27" s="37" t="s">
        <v>73</v>
      </c>
      <c r="G27" s="37" t="s">
        <v>113</v>
      </c>
      <c r="H27" s="38">
        <v>299857</v>
      </c>
      <c r="I27" s="38">
        <v>29986</v>
      </c>
      <c r="J27" s="38">
        <v>329843</v>
      </c>
      <c r="K27" s="38" t="str">
        <f>VLOOKUP(B27,'tt ngày 26,05'!$E$3:$E$45,1,0)</f>
        <v>00003076</v>
      </c>
    </row>
    <row r="28" spans="1:11" ht="25.5" x14ac:dyDescent="0.25">
      <c r="A28" s="36">
        <v>24</v>
      </c>
      <c r="B28" s="37" t="s">
        <v>124</v>
      </c>
      <c r="C28" s="37" t="s">
        <v>70</v>
      </c>
      <c r="D28" s="40" t="s">
        <v>125</v>
      </c>
      <c r="E28" s="37" t="s">
        <v>72</v>
      </c>
      <c r="F28" s="37" t="s">
        <v>73</v>
      </c>
      <c r="G28" s="37" t="s">
        <v>82</v>
      </c>
      <c r="H28" s="38">
        <v>599951</v>
      </c>
      <c r="I28" s="38">
        <v>59995</v>
      </c>
      <c r="J28" s="38">
        <v>659946</v>
      </c>
      <c r="K28" s="38" t="str">
        <f>VLOOKUP(B28,'tt ngày 26,05'!$E$3:$E$45,1,0)</f>
        <v>00003562</v>
      </c>
    </row>
    <row r="29" spans="1:11" ht="25.5" x14ac:dyDescent="0.25">
      <c r="A29" s="36">
        <v>25</v>
      </c>
      <c r="B29" s="37" t="s">
        <v>126</v>
      </c>
      <c r="C29" s="37" t="s">
        <v>70</v>
      </c>
      <c r="D29" s="40" t="s">
        <v>125</v>
      </c>
      <c r="E29" s="37" t="s">
        <v>72</v>
      </c>
      <c r="F29" s="37" t="s">
        <v>73</v>
      </c>
      <c r="G29" s="37" t="s">
        <v>117</v>
      </c>
      <c r="H29" s="38">
        <v>983604</v>
      </c>
      <c r="I29" s="38">
        <v>98360</v>
      </c>
      <c r="J29" s="38">
        <v>1081964</v>
      </c>
      <c r="K29" s="38" t="str">
        <f>VLOOKUP(B29,'tt ngày 26,05'!$E$3:$E$45,1,0)</f>
        <v>00003563</v>
      </c>
    </row>
    <row r="30" spans="1:11" ht="25.5" x14ac:dyDescent="0.25">
      <c r="A30" s="36">
        <v>26</v>
      </c>
      <c r="B30" s="37" t="s">
        <v>127</v>
      </c>
      <c r="C30" s="37" t="s">
        <v>70</v>
      </c>
      <c r="D30" s="40" t="s">
        <v>125</v>
      </c>
      <c r="E30" s="37" t="s">
        <v>72</v>
      </c>
      <c r="F30" s="37" t="s">
        <v>73</v>
      </c>
      <c r="G30" s="37" t="s">
        <v>97</v>
      </c>
      <c r="H30" s="38">
        <v>499761</v>
      </c>
      <c r="I30" s="38">
        <v>49976</v>
      </c>
      <c r="J30" s="38">
        <v>549737</v>
      </c>
      <c r="K30" s="38" t="str">
        <f>VLOOKUP(B30,'tt ngày 26,05'!$E$3:$E$45,1,0)</f>
        <v>00003565</v>
      </c>
    </row>
    <row r="31" spans="1:11" ht="25.5" x14ac:dyDescent="0.25">
      <c r="A31" s="36">
        <v>27</v>
      </c>
      <c r="B31" s="37" t="s">
        <v>128</v>
      </c>
      <c r="C31" s="37" t="s">
        <v>70</v>
      </c>
      <c r="D31" s="40" t="s">
        <v>125</v>
      </c>
      <c r="E31" s="37" t="s">
        <v>72</v>
      </c>
      <c r="F31" s="37" t="s">
        <v>73</v>
      </c>
      <c r="G31" s="37" t="s">
        <v>102</v>
      </c>
      <c r="H31" s="38">
        <v>1162006</v>
      </c>
      <c r="I31" s="38">
        <v>116201</v>
      </c>
      <c r="J31" s="38">
        <v>1278207</v>
      </c>
      <c r="K31" s="38" t="str">
        <f>VLOOKUP(B31,'tt ngày 26,05'!$E$3:$E$45,1,0)</f>
        <v>00003570</v>
      </c>
    </row>
    <row r="32" spans="1:11" ht="38.25" x14ac:dyDescent="0.25">
      <c r="A32" s="36">
        <v>28</v>
      </c>
      <c r="B32" s="37" t="s">
        <v>129</v>
      </c>
      <c r="C32" s="37" t="s">
        <v>70</v>
      </c>
      <c r="D32" s="40" t="s">
        <v>130</v>
      </c>
      <c r="E32" s="37" t="s">
        <v>88</v>
      </c>
      <c r="F32" s="37" t="s">
        <v>89</v>
      </c>
      <c r="G32" s="37" t="s">
        <v>90</v>
      </c>
      <c r="H32" s="38">
        <v>1412730</v>
      </c>
      <c r="I32" s="38">
        <v>141273</v>
      </c>
      <c r="J32" s="38">
        <v>1554003</v>
      </c>
      <c r="K32" s="38" t="str">
        <f>VLOOKUP(B32,'tt ngày 26,05'!$E$3:$E$45,1,0)</f>
        <v>00003878</v>
      </c>
    </row>
    <row r="33" spans="1:11" ht="25.5" x14ac:dyDescent="0.25">
      <c r="A33" s="36">
        <v>29</v>
      </c>
      <c r="B33" s="37" t="s">
        <v>131</v>
      </c>
      <c r="C33" s="37" t="s">
        <v>70</v>
      </c>
      <c r="D33" s="40" t="s">
        <v>130</v>
      </c>
      <c r="E33" s="37" t="s">
        <v>72</v>
      </c>
      <c r="F33" s="37" t="s">
        <v>73</v>
      </c>
      <c r="G33" s="37" t="s">
        <v>108</v>
      </c>
      <c r="H33" s="38">
        <v>1136875</v>
      </c>
      <c r="I33" s="38">
        <v>113688</v>
      </c>
      <c r="J33" s="38">
        <v>1250563</v>
      </c>
      <c r="K33" s="38" t="str">
        <f>VLOOKUP(B33,'tt ngày 26,05'!$E$3:$E$45,1,0)</f>
        <v>00003920</v>
      </c>
    </row>
    <row r="34" spans="1:11" ht="25.5" x14ac:dyDescent="0.25">
      <c r="A34" s="36">
        <v>30</v>
      </c>
      <c r="B34" s="37" t="s">
        <v>132</v>
      </c>
      <c r="C34" s="37" t="s">
        <v>70</v>
      </c>
      <c r="D34" s="40" t="s">
        <v>130</v>
      </c>
      <c r="E34" s="37" t="s">
        <v>72</v>
      </c>
      <c r="F34" s="37" t="s">
        <v>73</v>
      </c>
      <c r="G34" s="37" t="s">
        <v>108</v>
      </c>
      <c r="H34" s="38">
        <v>999522</v>
      </c>
      <c r="I34" s="38">
        <v>99952</v>
      </c>
      <c r="J34" s="38">
        <v>1099474</v>
      </c>
      <c r="K34" s="38" t="str">
        <f>VLOOKUP(B34,'tt ngày 26,05'!$E$3:$E$45,1,0)</f>
        <v>00003921</v>
      </c>
    </row>
    <row r="35" spans="1:11" ht="25.5" x14ac:dyDescent="0.25">
      <c r="A35" s="36">
        <v>31</v>
      </c>
      <c r="B35" s="37" t="s">
        <v>133</v>
      </c>
      <c r="C35" s="37" t="s">
        <v>70</v>
      </c>
      <c r="D35" s="40" t="s">
        <v>134</v>
      </c>
      <c r="E35" s="37" t="s">
        <v>72</v>
      </c>
      <c r="F35" s="37" t="s">
        <v>73</v>
      </c>
      <c r="G35" s="37" t="s">
        <v>102</v>
      </c>
      <c r="H35" s="38">
        <v>930635</v>
      </c>
      <c r="I35" s="38">
        <v>93064</v>
      </c>
      <c r="J35" s="38">
        <v>1023699</v>
      </c>
      <c r="K35" s="38" t="str">
        <f>VLOOKUP(B35,'tt ngày 26,05'!$E$3:$E$45,1,0)</f>
        <v>00003981</v>
      </c>
    </row>
    <row r="36" spans="1:11" ht="25.5" x14ac:dyDescent="0.25">
      <c r="A36" s="36">
        <v>32</v>
      </c>
      <c r="B36" s="37" t="s">
        <v>135</v>
      </c>
      <c r="C36" s="37" t="s">
        <v>70</v>
      </c>
      <c r="D36" s="40" t="s">
        <v>134</v>
      </c>
      <c r="E36" s="37" t="s">
        <v>72</v>
      </c>
      <c r="F36" s="37" t="s">
        <v>73</v>
      </c>
      <c r="G36" s="37" t="s">
        <v>78</v>
      </c>
      <c r="H36" s="38">
        <v>2890528</v>
      </c>
      <c r="I36" s="38">
        <v>289053</v>
      </c>
      <c r="J36" s="38">
        <v>3179581</v>
      </c>
      <c r="K36" s="38" t="str">
        <f>VLOOKUP(B36,'tt ngày 26,05'!$E$3:$E$45,1,0)</f>
        <v>00003998</v>
      </c>
    </row>
    <row r="37" spans="1:11" ht="25.5" x14ac:dyDescent="0.25">
      <c r="A37" s="36">
        <v>33</v>
      </c>
      <c r="B37" s="37" t="s">
        <v>136</v>
      </c>
      <c r="C37" s="37" t="s">
        <v>70</v>
      </c>
      <c r="D37" s="40" t="s">
        <v>134</v>
      </c>
      <c r="E37" s="37" t="s">
        <v>72</v>
      </c>
      <c r="F37" s="37" t="s">
        <v>73</v>
      </c>
      <c r="G37" s="37" t="s">
        <v>76</v>
      </c>
      <c r="H37" s="38">
        <v>1246417</v>
      </c>
      <c r="I37" s="38">
        <v>124642</v>
      </c>
      <c r="J37" s="38">
        <v>1371059</v>
      </c>
      <c r="K37" s="38" t="str">
        <f>VLOOKUP(B37,'tt ngày 26,05'!$E$3:$E$45,1,0)</f>
        <v>00004001</v>
      </c>
    </row>
    <row r="38" spans="1:11" x14ac:dyDescent="0.25">
      <c r="A38" s="36"/>
      <c r="B38" s="37">
        <v>3176</v>
      </c>
      <c r="C38" s="37"/>
      <c r="D38" s="40">
        <v>44972</v>
      </c>
      <c r="E38" s="37" t="s">
        <v>186</v>
      </c>
      <c r="F38" s="37"/>
      <c r="G38" s="37"/>
      <c r="H38" s="38">
        <v>-235660</v>
      </c>
      <c r="I38" s="38">
        <v>-23566</v>
      </c>
      <c r="J38" s="38">
        <v>-259226</v>
      </c>
      <c r="K38" s="38" t="e">
        <f>VLOOKUP(B38,'tt ngày 26,05'!$E$3:$E$45,1,0)</f>
        <v>#N/A</v>
      </c>
    </row>
    <row r="39" spans="1:11" ht="25.5" x14ac:dyDescent="0.25">
      <c r="A39" s="36">
        <v>34</v>
      </c>
      <c r="B39" s="37" t="s">
        <v>137</v>
      </c>
      <c r="C39" s="37" t="s">
        <v>70</v>
      </c>
      <c r="D39" s="40" t="s">
        <v>138</v>
      </c>
      <c r="E39" s="37" t="s">
        <v>72</v>
      </c>
      <c r="F39" s="37" t="s">
        <v>73</v>
      </c>
      <c r="G39" s="37" t="s">
        <v>85</v>
      </c>
      <c r="H39" s="38">
        <v>1326180</v>
      </c>
      <c r="I39" s="38">
        <v>132618</v>
      </c>
      <c r="J39" s="38">
        <v>1458798</v>
      </c>
      <c r="K39" s="38" t="str">
        <f>VLOOKUP(B39,'tt ngày 26,05'!$E$3:$E$45,1,0)</f>
        <v>00005125</v>
      </c>
    </row>
    <row r="40" spans="1:11" x14ac:dyDescent="0.25">
      <c r="A40" s="36"/>
      <c r="B40" s="37"/>
      <c r="C40" s="37"/>
      <c r="D40" s="40">
        <v>44974</v>
      </c>
      <c r="E40" s="37" t="s">
        <v>184</v>
      </c>
      <c r="F40" s="37"/>
      <c r="G40" s="37"/>
      <c r="H40" s="38"/>
      <c r="I40" s="38"/>
      <c r="J40" s="38">
        <v>-40072914</v>
      </c>
      <c r="K40" s="38" t="s">
        <v>217</v>
      </c>
    </row>
    <row r="41" spans="1:11" x14ac:dyDescent="0.25">
      <c r="A41" s="36"/>
      <c r="B41" s="47" t="s">
        <v>189</v>
      </c>
      <c r="C41" s="37"/>
      <c r="D41" s="40">
        <v>44981</v>
      </c>
      <c r="E41" s="37" t="s">
        <v>187</v>
      </c>
      <c r="F41" s="37"/>
      <c r="G41" s="37"/>
      <c r="H41" s="38">
        <v>-31258861</v>
      </c>
      <c r="I41" s="38">
        <f>H41*0.1</f>
        <v>-3125886.1</v>
      </c>
      <c r="J41" s="38">
        <f>H41+I41</f>
        <v>-34384747.100000001</v>
      </c>
      <c r="K41" s="38" t="s">
        <v>216</v>
      </c>
    </row>
    <row r="42" spans="1:11" ht="25.5" x14ac:dyDescent="0.25">
      <c r="A42" s="36">
        <v>35</v>
      </c>
      <c r="B42" s="37" t="s">
        <v>139</v>
      </c>
      <c r="C42" s="37" t="s">
        <v>70</v>
      </c>
      <c r="D42" s="40" t="s">
        <v>140</v>
      </c>
      <c r="E42" s="37" t="s">
        <v>72</v>
      </c>
      <c r="F42" s="37" t="s">
        <v>73</v>
      </c>
      <c r="G42" s="37" t="s">
        <v>93</v>
      </c>
      <c r="H42" s="38">
        <v>1824452</v>
      </c>
      <c r="I42" s="38">
        <v>182445</v>
      </c>
      <c r="J42" s="38">
        <v>2006897</v>
      </c>
      <c r="K42" s="38" t="str">
        <f>VLOOKUP(B42,'tt ngày 26,05'!$E$3:$E$45,1,0)</f>
        <v>00006768</v>
      </c>
    </row>
    <row r="43" spans="1:11" ht="25.5" x14ac:dyDescent="0.25">
      <c r="A43" s="36">
        <v>36</v>
      </c>
      <c r="B43" s="37" t="s">
        <v>141</v>
      </c>
      <c r="C43" s="37" t="s">
        <v>70</v>
      </c>
      <c r="D43" s="40" t="s">
        <v>140</v>
      </c>
      <c r="E43" s="37" t="s">
        <v>72</v>
      </c>
      <c r="F43" s="37" t="s">
        <v>73</v>
      </c>
      <c r="G43" s="37" t="s">
        <v>119</v>
      </c>
      <c r="H43" s="38">
        <v>961936</v>
      </c>
      <c r="I43" s="38">
        <v>96194</v>
      </c>
      <c r="J43" s="38">
        <v>1058130</v>
      </c>
      <c r="K43" s="38" t="str">
        <f>VLOOKUP(B43,'tt ngày 26,05'!$E$3:$E$45,1,0)</f>
        <v>00006769</v>
      </c>
    </row>
    <row r="44" spans="1:11" ht="25.5" x14ac:dyDescent="0.25">
      <c r="A44" s="36">
        <v>37</v>
      </c>
      <c r="B44" s="37" t="s">
        <v>142</v>
      </c>
      <c r="C44" s="37" t="s">
        <v>70</v>
      </c>
      <c r="D44" s="40" t="s">
        <v>140</v>
      </c>
      <c r="E44" s="37" t="s">
        <v>72</v>
      </c>
      <c r="F44" s="37" t="s">
        <v>73</v>
      </c>
      <c r="G44" s="37" t="s">
        <v>95</v>
      </c>
      <c r="H44" s="38">
        <v>2673132</v>
      </c>
      <c r="I44" s="38">
        <v>267313</v>
      </c>
      <c r="J44" s="38">
        <v>2940445</v>
      </c>
      <c r="K44" s="38" t="str">
        <f>VLOOKUP(B44,'tt ngày 26,05'!$E$3:$E$45,1,0)</f>
        <v>00006788</v>
      </c>
    </row>
    <row r="45" spans="1:11" ht="25.5" x14ac:dyDescent="0.25">
      <c r="A45" s="36">
        <v>38</v>
      </c>
      <c r="B45" s="37" t="s">
        <v>143</v>
      </c>
      <c r="C45" s="37" t="s">
        <v>70</v>
      </c>
      <c r="D45" s="40" t="s">
        <v>144</v>
      </c>
      <c r="E45" s="37" t="s">
        <v>72</v>
      </c>
      <c r="F45" s="37" t="s">
        <v>73</v>
      </c>
      <c r="G45" s="37" t="s">
        <v>102</v>
      </c>
      <c r="H45" s="38">
        <v>781800</v>
      </c>
      <c r="I45" s="38">
        <v>78180</v>
      </c>
      <c r="J45" s="38">
        <v>859980</v>
      </c>
      <c r="K45" s="38" t="str">
        <f>VLOOKUP(B45,'tt ngày 26,05'!$E$3:$E$45,1,0)</f>
        <v>00006856</v>
      </c>
    </row>
    <row r="46" spans="1:11" x14ac:dyDescent="0.25">
      <c r="A46" s="36"/>
      <c r="B46" s="37">
        <v>6249</v>
      </c>
      <c r="C46" s="37"/>
      <c r="D46" s="40">
        <v>44984</v>
      </c>
      <c r="E46" s="37" t="s">
        <v>183</v>
      </c>
      <c r="F46" s="37"/>
      <c r="G46" s="37"/>
      <c r="H46" s="38">
        <v>-1594966</v>
      </c>
      <c r="I46" s="38">
        <v>-159497</v>
      </c>
      <c r="J46" s="38">
        <v>-1754463</v>
      </c>
      <c r="K46" s="38" t="e">
        <f>VLOOKUP(B46,'tt ngày 26,05'!$E$3:$E$45,1,0)</f>
        <v>#N/A</v>
      </c>
    </row>
    <row r="47" spans="1:11" x14ac:dyDescent="0.25">
      <c r="A47" s="36"/>
      <c r="B47" s="37">
        <v>2805</v>
      </c>
      <c r="C47" s="37"/>
      <c r="D47" s="40">
        <v>44985</v>
      </c>
      <c r="E47" s="37" t="s">
        <v>183</v>
      </c>
      <c r="F47" s="37"/>
      <c r="G47" s="37"/>
      <c r="H47" s="38">
        <v>-917446</v>
      </c>
      <c r="I47" s="38">
        <v>-91745</v>
      </c>
      <c r="J47" s="38">
        <v>-1009191</v>
      </c>
      <c r="K47" s="38" t="e">
        <f>VLOOKUP(B47,'tt ngày 26,05'!$E$3:$E$45,1,0)</f>
        <v>#N/A</v>
      </c>
    </row>
    <row r="48" spans="1:11" ht="25.5" x14ac:dyDescent="0.25">
      <c r="A48" s="36">
        <v>39</v>
      </c>
      <c r="B48" s="37" t="s">
        <v>145</v>
      </c>
      <c r="C48" s="37" t="s">
        <v>70</v>
      </c>
      <c r="D48" s="40" t="s">
        <v>146</v>
      </c>
      <c r="E48" s="37" t="s">
        <v>72</v>
      </c>
      <c r="F48" s="37" t="s">
        <v>73</v>
      </c>
      <c r="G48" s="37" t="s">
        <v>82</v>
      </c>
      <c r="H48" s="38">
        <v>725580</v>
      </c>
      <c r="I48" s="38">
        <v>72558</v>
      </c>
      <c r="J48" s="38">
        <v>798138</v>
      </c>
      <c r="K48" s="38" t="str">
        <f>VLOOKUP(B48,'tt ngày 26,05'!$E$3:$E$45,1,0)</f>
        <v>00009102</v>
      </c>
    </row>
    <row r="49" spans="1:11" ht="25.5" x14ac:dyDescent="0.25">
      <c r="A49" s="36">
        <v>40</v>
      </c>
      <c r="B49" s="37" t="s">
        <v>147</v>
      </c>
      <c r="C49" s="37" t="s">
        <v>70</v>
      </c>
      <c r="D49" s="40" t="s">
        <v>146</v>
      </c>
      <c r="E49" s="37" t="s">
        <v>72</v>
      </c>
      <c r="F49" s="37" t="s">
        <v>73</v>
      </c>
      <c r="G49" s="37" t="s">
        <v>74</v>
      </c>
      <c r="H49" s="38">
        <v>2453580</v>
      </c>
      <c r="I49" s="38">
        <v>245358</v>
      </c>
      <c r="J49" s="38">
        <v>2698938</v>
      </c>
      <c r="K49" s="38" t="str">
        <f>VLOOKUP(B49,'tt ngày 26,05'!$E$3:$E$45,1,0)</f>
        <v>00009167</v>
      </c>
    </row>
    <row r="50" spans="1:11" ht="38.25" x14ac:dyDescent="0.25">
      <c r="A50" s="36">
        <v>41</v>
      </c>
      <c r="B50" s="37" t="s">
        <v>148</v>
      </c>
      <c r="C50" s="37" t="s">
        <v>70</v>
      </c>
      <c r="D50" s="40" t="s">
        <v>149</v>
      </c>
      <c r="E50" s="37" t="s">
        <v>88</v>
      </c>
      <c r="F50" s="37" t="s">
        <v>89</v>
      </c>
      <c r="G50" s="37" t="s">
        <v>90</v>
      </c>
      <c r="H50" s="38">
        <v>1122107</v>
      </c>
      <c r="I50" s="38">
        <v>112211</v>
      </c>
      <c r="J50" s="38">
        <v>1234318</v>
      </c>
      <c r="K50" s="38" t="str">
        <f>VLOOKUP(B50,'tt ngày 26,05'!$E$3:$E$45,1,0)</f>
        <v>00011309</v>
      </c>
    </row>
    <row r="51" spans="1:11" ht="25.5" x14ac:dyDescent="0.25">
      <c r="A51" s="36">
        <v>42</v>
      </c>
      <c r="B51" s="37" t="s">
        <v>150</v>
      </c>
      <c r="C51" s="37" t="s">
        <v>70</v>
      </c>
      <c r="D51" s="40" t="s">
        <v>151</v>
      </c>
      <c r="E51" s="37" t="s">
        <v>72</v>
      </c>
      <c r="F51" s="37" t="s">
        <v>73</v>
      </c>
      <c r="G51" s="37" t="s">
        <v>93</v>
      </c>
      <c r="H51" s="38">
        <v>1096549</v>
      </c>
      <c r="I51" s="38">
        <v>109655</v>
      </c>
      <c r="J51" s="38">
        <v>1206204</v>
      </c>
      <c r="K51" s="38" t="str">
        <f>VLOOKUP(B51,'tt ngày 26,05'!$E$3:$E$45,1,0)</f>
        <v>00011356</v>
      </c>
    </row>
    <row r="52" spans="1:11" ht="25.5" x14ac:dyDescent="0.25">
      <c r="A52" s="36">
        <v>43</v>
      </c>
      <c r="B52" s="37" t="s">
        <v>152</v>
      </c>
      <c r="C52" s="37" t="s">
        <v>70</v>
      </c>
      <c r="D52" s="40" t="s">
        <v>151</v>
      </c>
      <c r="E52" s="37" t="s">
        <v>72</v>
      </c>
      <c r="F52" s="37" t="s">
        <v>73</v>
      </c>
      <c r="G52" s="37" t="s">
        <v>117</v>
      </c>
      <c r="H52" s="38">
        <v>1550442</v>
      </c>
      <c r="I52" s="38">
        <v>155044</v>
      </c>
      <c r="J52" s="38">
        <v>1705486</v>
      </c>
      <c r="K52" s="38" t="str">
        <f>VLOOKUP(B52,'tt ngày 26,05'!$E$3:$E$45,1,0)</f>
        <v>00011358</v>
      </c>
    </row>
    <row r="53" spans="1:11" ht="25.5" x14ac:dyDescent="0.25">
      <c r="A53" s="36">
        <v>44</v>
      </c>
      <c r="B53" s="37" t="s">
        <v>153</v>
      </c>
      <c r="C53" s="37" t="s">
        <v>70</v>
      </c>
      <c r="D53" s="40" t="s">
        <v>151</v>
      </c>
      <c r="E53" s="37" t="s">
        <v>72</v>
      </c>
      <c r="F53" s="37" t="s">
        <v>73</v>
      </c>
      <c r="G53" s="37" t="s">
        <v>97</v>
      </c>
      <c r="H53" s="38">
        <v>465930</v>
      </c>
      <c r="I53" s="38">
        <v>46593</v>
      </c>
      <c r="J53" s="38">
        <v>512523</v>
      </c>
      <c r="K53" s="38" t="str">
        <f>VLOOKUP(B53,'tt ngày 26,05'!$E$3:$E$45,1,0)</f>
        <v>00011360</v>
      </c>
    </row>
    <row r="54" spans="1:11" ht="25.5" x14ac:dyDescent="0.25">
      <c r="A54" s="36">
        <v>45</v>
      </c>
      <c r="B54" s="37" t="s">
        <v>154</v>
      </c>
      <c r="C54" s="37" t="s">
        <v>70</v>
      </c>
      <c r="D54" s="40" t="s">
        <v>151</v>
      </c>
      <c r="E54" s="37" t="s">
        <v>72</v>
      </c>
      <c r="F54" s="37" t="s">
        <v>73</v>
      </c>
      <c r="G54" s="37" t="s">
        <v>102</v>
      </c>
      <c r="H54" s="38">
        <v>1100361</v>
      </c>
      <c r="I54" s="38">
        <v>110036</v>
      </c>
      <c r="J54" s="38">
        <v>1210397</v>
      </c>
      <c r="K54" s="38" t="str">
        <f>VLOOKUP(B54,'tt ngày 26,05'!$E$3:$E$45,1,0)</f>
        <v>00011362</v>
      </c>
    </row>
    <row r="55" spans="1:11" ht="25.5" x14ac:dyDescent="0.25">
      <c r="A55" s="36">
        <v>46</v>
      </c>
      <c r="B55" s="37" t="s">
        <v>155</v>
      </c>
      <c r="C55" s="37" t="s">
        <v>70</v>
      </c>
      <c r="D55" s="40" t="s">
        <v>156</v>
      </c>
      <c r="E55" s="37" t="s">
        <v>72</v>
      </c>
      <c r="F55" s="37" t="s">
        <v>73</v>
      </c>
      <c r="G55" s="37" t="s">
        <v>102</v>
      </c>
      <c r="H55" s="38">
        <v>1300265</v>
      </c>
      <c r="I55" s="38">
        <v>130027</v>
      </c>
      <c r="J55" s="38">
        <v>1430292</v>
      </c>
      <c r="K55" s="38" t="str">
        <f>VLOOKUP(B55,'tt ngày 26,05'!$E$3:$E$45,1,0)</f>
        <v>00011509</v>
      </c>
    </row>
    <row r="56" spans="1:11" ht="25.5" x14ac:dyDescent="0.25">
      <c r="A56" s="36">
        <v>47</v>
      </c>
      <c r="B56" s="37" t="s">
        <v>157</v>
      </c>
      <c r="C56" s="37" t="s">
        <v>70</v>
      </c>
      <c r="D56" s="40" t="s">
        <v>158</v>
      </c>
      <c r="E56" s="37" t="s">
        <v>72</v>
      </c>
      <c r="F56" s="37" t="s">
        <v>73</v>
      </c>
      <c r="G56" s="37" t="s">
        <v>119</v>
      </c>
      <c r="H56" s="38">
        <v>825532</v>
      </c>
      <c r="I56" s="38">
        <v>82553</v>
      </c>
      <c r="J56" s="38">
        <v>908085</v>
      </c>
      <c r="K56" s="38" t="str">
        <f>VLOOKUP(B56,'tt ngày 26,05'!$E$3:$E$45,1,0)</f>
        <v>00012697</v>
      </c>
    </row>
    <row r="57" spans="1:11" ht="25.5" x14ac:dyDescent="0.25">
      <c r="A57" s="36">
        <v>48</v>
      </c>
      <c r="B57" s="37" t="s">
        <v>159</v>
      </c>
      <c r="C57" s="37" t="s">
        <v>70</v>
      </c>
      <c r="D57" s="40" t="s">
        <v>158</v>
      </c>
      <c r="E57" s="37" t="s">
        <v>72</v>
      </c>
      <c r="F57" s="37" t="s">
        <v>73</v>
      </c>
      <c r="G57" s="37" t="s">
        <v>76</v>
      </c>
      <c r="H57" s="38">
        <v>896288</v>
      </c>
      <c r="I57" s="38">
        <v>89629</v>
      </c>
      <c r="J57" s="38">
        <v>985917</v>
      </c>
      <c r="K57" s="38" t="str">
        <f>VLOOKUP(B57,'tt ngày 26,05'!$E$3:$E$45,1,0)</f>
        <v>00013169</v>
      </c>
    </row>
    <row r="58" spans="1:11" ht="25.5" x14ac:dyDescent="0.25">
      <c r="A58" s="36">
        <v>49</v>
      </c>
      <c r="B58" s="37" t="s">
        <v>160</v>
      </c>
      <c r="C58" s="37" t="s">
        <v>70</v>
      </c>
      <c r="D58" s="40" t="s">
        <v>158</v>
      </c>
      <c r="E58" s="37" t="s">
        <v>72</v>
      </c>
      <c r="F58" s="37" t="s">
        <v>73</v>
      </c>
      <c r="G58" s="37" t="s">
        <v>82</v>
      </c>
      <c r="H58" s="38">
        <v>1419349</v>
      </c>
      <c r="I58" s="38">
        <v>141935</v>
      </c>
      <c r="J58" s="38">
        <v>1561284</v>
      </c>
      <c r="K58" s="38" t="str">
        <f>VLOOKUP(B58,'tt ngày 26,05'!$E$3:$E$45,1,0)</f>
        <v>00013172</v>
      </c>
    </row>
    <row r="59" spans="1:11" ht="25.5" x14ac:dyDescent="0.25">
      <c r="A59" s="36">
        <v>50</v>
      </c>
      <c r="B59" s="37" t="s">
        <v>161</v>
      </c>
      <c r="C59" s="37" t="s">
        <v>70</v>
      </c>
      <c r="D59" s="40" t="s">
        <v>162</v>
      </c>
      <c r="E59" s="37" t="s">
        <v>72</v>
      </c>
      <c r="F59" s="37" t="s">
        <v>73</v>
      </c>
      <c r="G59" s="37" t="s">
        <v>108</v>
      </c>
      <c r="H59" s="38">
        <v>1514129</v>
      </c>
      <c r="I59" s="38">
        <v>151413</v>
      </c>
      <c r="J59" s="38">
        <v>1665542</v>
      </c>
      <c r="K59" s="38" t="str">
        <f>VLOOKUP(B59,'tt ngày 26,05'!$E$3:$E$45,1,0)</f>
        <v>00013484</v>
      </c>
    </row>
    <row r="60" spans="1:11" ht="25.5" x14ac:dyDescent="0.25">
      <c r="A60" s="36">
        <v>51</v>
      </c>
      <c r="B60" s="37" t="s">
        <v>163</v>
      </c>
      <c r="C60" s="37" t="s">
        <v>70</v>
      </c>
      <c r="D60" s="40" t="s">
        <v>164</v>
      </c>
      <c r="E60" s="37" t="s">
        <v>72</v>
      </c>
      <c r="F60" s="37" t="s">
        <v>73</v>
      </c>
      <c r="G60" s="37" t="s">
        <v>113</v>
      </c>
      <c r="H60" s="38">
        <v>853488</v>
      </c>
      <c r="I60" s="38">
        <v>85349</v>
      </c>
      <c r="J60" s="38">
        <v>938837</v>
      </c>
      <c r="K60" s="38" t="str">
        <f>VLOOKUP(B60,'tt ngày 26,05'!$E$3:$E$45,1,0)</f>
        <v>00013662</v>
      </c>
    </row>
    <row r="61" spans="1:11" x14ac:dyDescent="0.25">
      <c r="A61" s="36"/>
      <c r="B61" s="37"/>
      <c r="C61" s="37"/>
      <c r="D61" s="40">
        <v>45000</v>
      </c>
      <c r="E61" s="37" t="s">
        <v>184</v>
      </c>
      <c r="F61" s="37"/>
      <c r="G61" s="37"/>
      <c r="H61" s="38"/>
      <c r="I61" s="38"/>
      <c r="J61" s="38">
        <v>-31276178</v>
      </c>
      <c r="K61" s="38" t="s">
        <v>188</v>
      </c>
    </row>
    <row r="62" spans="1:11" ht="25.5" x14ac:dyDescent="0.25">
      <c r="A62" s="36">
        <v>52</v>
      </c>
      <c r="B62" s="37" t="s">
        <v>165</v>
      </c>
      <c r="C62" s="37" t="s">
        <v>70</v>
      </c>
      <c r="D62" s="40" t="s">
        <v>166</v>
      </c>
      <c r="E62" s="37" t="s">
        <v>72</v>
      </c>
      <c r="F62" s="37" t="s">
        <v>73</v>
      </c>
      <c r="G62" s="37" t="s">
        <v>78</v>
      </c>
      <c r="H62" s="38">
        <v>1362416</v>
      </c>
      <c r="I62" s="38">
        <v>136242</v>
      </c>
      <c r="J62" s="38">
        <v>1498658</v>
      </c>
      <c r="K62" s="38" t="str">
        <f>VLOOKUP(B62,'tt ngày 26,05'!$E$3:$E$45,1,0)</f>
        <v>00014165</v>
      </c>
    </row>
    <row r="63" spans="1:11" ht="25.5" x14ac:dyDescent="0.25">
      <c r="A63" s="36">
        <v>53</v>
      </c>
      <c r="B63" s="37" t="s">
        <v>167</v>
      </c>
      <c r="C63" s="37" t="s">
        <v>70</v>
      </c>
      <c r="D63" s="40" t="s">
        <v>168</v>
      </c>
      <c r="E63" s="37" t="s">
        <v>72</v>
      </c>
      <c r="F63" s="37" t="s">
        <v>73</v>
      </c>
      <c r="G63" s="37" t="s">
        <v>169</v>
      </c>
      <c r="H63" s="38">
        <v>658187</v>
      </c>
      <c r="I63" s="38">
        <v>65819</v>
      </c>
      <c r="J63" s="38">
        <v>724006</v>
      </c>
      <c r="K63" s="38" t="str">
        <f>VLOOKUP(B63,'tt ngày 26,05'!$E$3:$E$45,1,0)</f>
        <v>00015626</v>
      </c>
    </row>
    <row r="64" spans="1:11" x14ac:dyDescent="0.25">
      <c r="A64" s="36"/>
      <c r="B64" s="47" t="s">
        <v>192</v>
      </c>
      <c r="C64" s="37"/>
      <c r="D64" s="40">
        <v>45003</v>
      </c>
      <c r="E64" s="37" t="s">
        <v>183</v>
      </c>
      <c r="F64" s="37"/>
      <c r="G64" s="37"/>
      <c r="H64" s="38">
        <v>-1282740</v>
      </c>
      <c r="I64" s="38">
        <v>-128274</v>
      </c>
      <c r="J64" s="38">
        <v>-1411014</v>
      </c>
      <c r="K64" s="38" t="e">
        <f>VLOOKUP(B64,'tt ngày 26,05'!$E$3:$E$45,1,0)</f>
        <v>#N/A</v>
      </c>
    </row>
    <row r="65" spans="1:11" ht="25.5" x14ac:dyDescent="0.25">
      <c r="A65" s="36">
        <v>54</v>
      </c>
      <c r="B65" s="37" t="s">
        <v>170</v>
      </c>
      <c r="C65" s="37" t="s">
        <v>70</v>
      </c>
      <c r="D65" s="40" t="s">
        <v>171</v>
      </c>
      <c r="E65" s="37" t="s">
        <v>72</v>
      </c>
      <c r="F65" s="37" t="s">
        <v>73</v>
      </c>
      <c r="G65" s="37" t="s">
        <v>95</v>
      </c>
      <c r="H65" s="38">
        <v>2080732</v>
      </c>
      <c r="I65" s="38">
        <v>208073</v>
      </c>
      <c r="J65" s="38">
        <v>2288805</v>
      </c>
      <c r="K65" s="38" t="str">
        <f>VLOOKUP(B65,'tt ngày 26,05'!$E$3:$E$45,1,0)</f>
        <v>00015827</v>
      </c>
    </row>
    <row r="66" spans="1:11" ht="25.5" x14ac:dyDescent="0.25">
      <c r="A66" s="36">
        <v>55</v>
      </c>
      <c r="B66" s="37" t="s">
        <v>172</v>
      </c>
      <c r="C66" s="37" t="s">
        <v>70</v>
      </c>
      <c r="D66" s="40" t="s">
        <v>171</v>
      </c>
      <c r="E66" s="37" t="s">
        <v>72</v>
      </c>
      <c r="F66" s="37" t="s">
        <v>73</v>
      </c>
      <c r="G66" s="37" t="s">
        <v>82</v>
      </c>
      <c r="H66" s="38">
        <v>660879</v>
      </c>
      <c r="I66" s="38">
        <v>66088</v>
      </c>
      <c r="J66" s="38">
        <v>726967</v>
      </c>
      <c r="K66" s="38" t="str">
        <f>VLOOKUP(B66,'tt ngày 26,05'!$E$3:$E$45,1,0)</f>
        <v>00015833</v>
      </c>
    </row>
    <row r="67" spans="1:11" ht="25.5" x14ac:dyDescent="0.25">
      <c r="A67" s="36">
        <v>56</v>
      </c>
      <c r="B67" s="37" t="s">
        <v>173</v>
      </c>
      <c r="C67" s="37" t="s">
        <v>70</v>
      </c>
      <c r="D67" s="40" t="s">
        <v>174</v>
      </c>
      <c r="E67" s="37" t="s">
        <v>72</v>
      </c>
      <c r="F67" s="37" t="s">
        <v>73</v>
      </c>
      <c r="G67" s="37" t="s">
        <v>85</v>
      </c>
      <c r="H67" s="38">
        <v>630296</v>
      </c>
      <c r="I67" s="38">
        <v>63030</v>
      </c>
      <c r="J67" s="38">
        <v>693326</v>
      </c>
      <c r="K67" s="38" t="str">
        <f>VLOOKUP(B67,'tt ngày 26,05'!$E$3:$E$45,1,0)</f>
        <v>00015881</v>
      </c>
    </row>
    <row r="68" spans="1:11" ht="25.5" x14ac:dyDescent="0.25">
      <c r="A68" s="36">
        <v>57</v>
      </c>
      <c r="B68" s="37" t="s">
        <v>175</v>
      </c>
      <c r="C68" s="37" t="s">
        <v>70</v>
      </c>
      <c r="D68" s="40" t="s">
        <v>174</v>
      </c>
      <c r="E68" s="37" t="s">
        <v>72</v>
      </c>
      <c r="F68" s="37" t="s">
        <v>73</v>
      </c>
      <c r="G68" s="37" t="s">
        <v>119</v>
      </c>
      <c r="H68" s="38">
        <v>780520</v>
      </c>
      <c r="I68" s="38">
        <v>78052</v>
      </c>
      <c r="J68" s="38">
        <v>858572</v>
      </c>
      <c r="K68" s="38" t="str">
        <f>VLOOKUP(B68,'tt ngày 26,05'!$E$3:$E$45,1,0)</f>
        <v>00015882</v>
      </c>
    </row>
    <row r="69" spans="1:11" ht="25.5" x14ac:dyDescent="0.25">
      <c r="A69" s="36">
        <v>58</v>
      </c>
      <c r="B69" s="37" t="s">
        <v>176</v>
      </c>
      <c r="C69" s="37" t="s">
        <v>70</v>
      </c>
      <c r="D69" s="40" t="s">
        <v>177</v>
      </c>
      <c r="E69" s="37" t="s">
        <v>72</v>
      </c>
      <c r="F69" s="37" t="s">
        <v>73</v>
      </c>
      <c r="G69" s="37" t="s">
        <v>117</v>
      </c>
      <c r="H69" s="38">
        <v>1419246</v>
      </c>
      <c r="I69" s="38">
        <v>141925</v>
      </c>
      <c r="J69" s="38">
        <v>1561171</v>
      </c>
      <c r="K69" s="38" t="str">
        <f>VLOOKUP(B69,'tt ngày 26,05'!$E$3:$E$45,1,0)</f>
        <v>00016263</v>
      </c>
    </row>
    <row r="70" spans="1:11" ht="38.25" x14ac:dyDescent="0.25">
      <c r="A70" s="36">
        <v>59</v>
      </c>
      <c r="B70" s="37" t="s">
        <v>178</v>
      </c>
      <c r="C70" s="37" t="s">
        <v>70</v>
      </c>
      <c r="D70" s="40" t="s">
        <v>179</v>
      </c>
      <c r="E70" s="37" t="s">
        <v>88</v>
      </c>
      <c r="F70" s="37" t="s">
        <v>89</v>
      </c>
      <c r="G70" s="37" t="s">
        <v>90</v>
      </c>
      <c r="H70" s="38">
        <v>1063839</v>
      </c>
      <c r="I70" s="38">
        <v>106384</v>
      </c>
      <c r="J70" s="38">
        <v>1170223</v>
      </c>
      <c r="K70" s="38" t="str">
        <f>VLOOKUP(B70,'tt ngày 26,05'!$E$3:$E$45,1,0)</f>
        <v>00017443</v>
      </c>
    </row>
    <row r="71" spans="1:11" ht="25.5" x14ac:dyDescent="0.25">
      <c r="A71" s="36">
        <v>60</v>
      </c>
      <c r="B71" s="37" t="s">
        <v>180</v>
      </c>
      <c r="C71" s="37" t="s">
        <v>70</v>
      </c>
      <c r="D71" s="40" t="s">
        <v>181</v>
      </c>
      <c r="E71" s="37" t="s">
        <v>72</v>
      </c>
      <c r="F71" s="37" t="s">
        <v>73</v>
      </c>
      <c r="G71" s="37" t="s">
        <v>102</v>
      </c>
      <c r="H71" s="38">
        <v>1396864</v>
      </c>
      <c r="I71" s="38">
        <v>139686</v>
      </c>
      <c r="J71" s="38">
        <v>1536550</v>
      </c>
      <c r="K71" s="38" t="str">
        <f>VLOOKUP(B71,'tt ngày 26,05'!$E$3:$E$45,1,0)</f>
        <v>00018101</v>
      </c>
    </row>
    <row r="72" spans="1:11" s="54" customFormat="1" ht="25.5" customHeight="1" x14ac:dyDescent="0.2">
      <c r="A72" s="50"/>
      <c r="B72" s="51"/>
      <c r="C72" s="51"/>
      <c r="D72" s="52"/>
      <c r="E72" s="51"/>
      <c r="F72" s="66" t="s">
        <v>190</v>
      </c>
      <c r="G72" s="67"/>
      <c r="H72" s="67"/>
      <c r="I72" s="68"/>
      <c r="J72" s="53">
        <f>SUM(J2:J71)</f>
        <v>65307136.900000006</v>
      </c>
      <c r="K72" s="53"/>
    </row>
  </sheetData>
  <mergeCells count="2">
    <mergeCell ref="F2:I2"/>
    <mergeCell ref="F72:I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I7" sqref="I7"/>
    </sheetView>
  </sheetViews>
  <sheetFormatPr defaultRowHeight="15" x14ac:dyDescent="0.25"/>
  <cols>
    <col min="1" max="1" width="15.7109375" bestFit="1" customWidth="1"/>
    <col min="2" max="2" width="9.7109375" bestFit="1" customWidth="1"/>
    <col min="3" max="3" width="11.28515625" bestFit="1" customWidth="1"/>
    <col min="4" max="4" width="29.140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45017</v>
      </c>
      <c r="C2" s="48" t="s">
        <v>81</v>
      </c>
      <c r="D2" s="4">
        <v>-726967</v>
      </c>
    </row>
    <row r="3" spans="1:4" x14ac:dyDescent="0.25">
      <c r="A3" s="5" t="s">
        <v>4</v>
      </c>
      <c r="B3" s="6">
        <v>45017</v>
      </c>
      <c r="C3" s="49" t="s">
        <v>69</v>
      </c>
      <c r="D3" s="7">
        <v>-1140920</v>
      </c>
    </row>
    <row r="4" spans="1:4" x14ac:dyDescent="0.25">
      <c r="A4" s="2" t="s">
        <v>4</v>
      </c>
      <c r="B4" s="3">
        <v>45047</v>
      </c>
      <c r="C4" s="48" t="s">
        <v>77</v>
      </c>
      <c r="D4" s="4">
        <v>-1355283</v>
      </c>
    </row>
    <row r="5" spans="1:4" x14ac:dyDescent="0.25">
      <c r="A5" s="5" t="s">
        <v>4</v>
      </c>
      <c r="B5" s="6">
        <v>45047</v>
      </c>
      <c r="C5" s="49" t="s">
        <v>75</v>
      </c>
      <c r="D5" s="7">
        <v>-2376832</v>
      </c>
    </row>
    <row r="6" spans="1:4" x14ac:dyDescent="0.25">
      <c r="A6" s="2" t="s">
        <v>4</v>
      </c>
      <c r="B6" s="3">
        <v>45078</v>
      </c>
      <c r="C6" s="48" t="s">
        <v>79</v>
      </c>
      <c r="D6" s="4">
        <v>-1667905</v>
      </c>
    </row>
    <row r="7" spans="1:4" x14ac:dyDescent="0.25">
      <c r="A7" s="5" t="s">
        <v>4</v>
      </c>
      <c r="B7" s="6">
        <v>45047</v>
      </c>
      <c r="C7" s="45" t="s">
        <v>83</v>
      </c>
      <c r="D7" s="7">
        <v>-1705486</v>
      </c>
    </row>
    <row r="8" spans="1:4" x14ac:dyDescent="0.25">
      <c r="A8" s="2" t="s">
        <v>4</v>
      </c>
      <c r="B8" s="3">
        <v>45078</v>
      </c>
      <c r="C8" s="46" t="s">
        <v>86</v>
      </c>
      <c r="D8" s="4">
        <v>-1232960</v>
      </c>
    </row>
    <row r="9" spans="1:4" x14ac:dyDescent="0.25">
      <c r="A9" s="5" t="s">
        <v>4</v>
      </c>
      <c r="B9" s="6">
        <v>45108</v>
      </c>
      <c r="C9" s="45" t="s">
        <v>94</v>
      </c>
      <c r="D9" s="7">
        <v>-2029579</v>
      </c>
    </row>
    <row r="10" spans="1:4" x14ac:dyDescent="0.25">
      <c r="A10" s="2" t="s">
        <v>4</v>
      </c>
      <c r="B10" s="3">
        <v>45108</v>
      </c>
      <c r="C10" s="46" t="s">
        <v>91</v>
      </c>
      <c r="D10" s="4">
        <v>-1099474</v>
      </c>
    </row>
    <row r="11" spans="1:4" x14ac:dyDescent="0.25">
      <c r="A11" s="5" t="s">
        <v>4</v>
      </c>
      <c r="B11" s="6">
        <v>45170</v>
      </c>
      <c r="C11" s="45" t="s">
        <v>96</v>
      </c>
      <c r="D11" s="7">
        <v>-714985</v>
      </c>
    </row>
    <row r="12" spans="1:4" x14ac:dyDescent="0.25">
      <c r="A12" s="2" t="s">
        <v>4</v>
      </c>
      <c r="B12" s="3">
        <v>45261</v>
      </c>
      <c r="C12" s="46" t="s">
        <v>98</v>
      </c>
      <c r="D12" s="4">
        <v>-872361</v>
      </c>
    </row>
    <row r="13" spans="1:4" x14ac:dyDescent="0.25">
      <c r="A13" s="5" t="s">
        <v>4</v>
      </c>
      <c r="B13" s="5" t="s">
        <v>5</v>
      </c>
      <c r="C13" s="45" t="s">
        <v>100</v>
      </c>
      <c r="D13" s="7">
        <v>-1644051</v>
      </c>
    </row>
    <row r="14" spans="1:4" x14ac:dyDescent="0.25">
      <c r="A14" s="2" t="s">
        <v>4</v>
      </c>
      <c r="B14" s="2" t="s">
        <v>6</v>
      </c>
      <c r="C14" s="46" t="s">
        <v>105</v>
      </c>
      <c r="D14" s="4">
        <v>-1501502</v>
      </c>
    </row>
    <row r="15" spans="1:4" x14ac:dyDescent="0.25">
      <c r="A15" s="5" t="s">
        <v>4</v>
      </c>
      <c r="B15" s="5" t="s">
        <v>6</v>
      </c>
      <c r="C15" s="45" t="s">
        <v>103</v>
      </c>
      <c r="D15" s="7">
        <v>-2136989</v>
      </c>
    </row>
    <row r="16" spans="1:4" x14ac:dyDescent="0.25">
      <c r="A16" s="2" t="s">
        <v>4</v>
      </c>
      <c r="B16" s="2" t="s">
        <v>7</v>
      </c>
      <c r="C16" s="46" t="s">
        <v>110</v>
      </c>
      <c r="D16" s="4">
        <v>-2242627</v>
      </c>
    </row>
    <row r="17" spans="1:4" x14ac:dyDescent="0.25">
      <c r="A17" s="5" t="s">
        <v>4</v>
      </c>
      <c r="B17" s="5" t="s">
        <v>7</v>
      </c>
      <c r="C17" s="45" t="s">
        <v>109</v>
      </c>
      <c r="D17" s="7">
        <v>-879580</v>
      </c>
    </row>
    <row r="18" spans="1:4" x14ac:dyDescent="0.25">
      <c r="A18" s="2" t="s">
        <v>4</v>
      </c>
      <c r="B18" s="2" t="s">
        <v>7</v>
      </c>
      <c r="C18" s="46" t="s">
        <v>106</v>
      </c>
      <c r="D18" s="4">
        <v>-1995939</v>
      </c>
    </row>
    <row r="19" spans="1:4" x14ac:dyDescent="0.25">
      <c r="A19" s="5" t="s">
        <v>4</v>
      </c>
      <c r="B19" s="5" t="s">
        <v>8</v>
      </c>
      <c r="C19" s="45" t="s">
        <v>111</v>
      </c>
      <c r="D19" s="7">
        <v>-993875</v>
      </c>
    </row>
    <row r="20" spans="1:4" x14ac:dyDescent="0.25">
      <c r="A20" s="2" t="s">
        <v>4</v>
      </c>
      <c r="B20" s="2" t="s">
        <v>9</v>
      </c>
      <c r="C20" s="2" t="s">
        <v>10</v>
      </c>
      <c r="D20" s="4">
        <v>758995</v>
      </c>
    </row>
    <row r="21" spans="1:4" x14ac:dyDescent="0.25">
      <c r="A21" s="5" t="s">
        <v>4</v>
      </c>
      <c r="B21" s="5" t="s">
        <v>9</v>
      </c>
      <c r="C21" s="45" t="s">
        <v>114</v>
      </c>
      <c r="D21" s="7">
        <v>-913220</v>
      </c>
    </row>
    <row r="22" spans="1:4" x14ac:dyDescent="0.25">
      <c r="A22" s="2" t="s">
        <v>4</v>
      </c>
      <c r="B22" s="2" t="s">
        <v>9</v>
      </c>
      <c r="C22" s="46" t="s">
        <v>116</v>
      </c>
      <c r="D22" s="4">
        <v>-2770451</v>
      </c>
    </row>
    <row r="23" spans="1:4" x14ac:dyDescent="0.25">
      <c r="A23" s="5" t="s">
        <v>4</v>
      </c>
      <c r="B23" s="5" t="s">
        <v>9</v>
      </c>
      <c r="C23" s="45" t="s">
        <v>118</v>
      </c>
      <c r="D23" s="7">
        <v>-2034187</v>
      </c>
    </row>
    <row r="24" spans="1:4" x14ac:dyDescent="0.25">
      <c r="A24" s="8"/>
      <c r="B24" s="8"/>
      <c r="C24" s="8"/>
      <c r="D24" s="9">
        <v>-31276178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2" workbookViewId="0">
      <selection activeCell="D46" sqref="D46"/>
    </sheetView>
  </sheetViews>
  <sheetFormatPr defaultRowHeight="15" x14ac:dyDescent="0.25"/>
  <cols>
    <col min="1" max="3" width="12.85546875" customWidth="1"/>
    <col min="4" max="4" width="16.5703125" customWidth="1"/>
  </cols>
  <sheetData>
    <row r="1" spans="1:6" x14ac:dyDescent="0.25">
      <c r="A1" s="2" t="s">
        <v>4</v>
      </c>
      <c r="B1" s="3">
        <v>45202</v>
      </c>
      <c r="C1" s="2" t="s">
        <v>193</v>
      </c>
      <c r="D1" s="4">
        <v>34384747</v>
      </c>
      <c r="E1" s="56"/>
    </row>
    <row r="2" spans="1:6" x14ac:dyDescent="0.25">
      <c r="A2" s="5" t="s">
        <v>4</v>
      </c>
      <c r="B2" s="5" t="s">
        <v>194</v>
      </c>
      <c r="C2" s="5">
        <v>246</v>
      </c>
      <c r="D2" s="7">
        <v>-1075939</v>
      </c>
      <c r="E2" s="56"/>
      <c r="F2" t="s">
        <v>218</v>
      </c>
    </row>
    <row r="3" spans="1:6" x14ac:dyDescent="0.25">
      <c r="A3" s="2" t="s">
        <v>4</v>
      </c>
      <c r="B3" s="3">
        <v>45079</v>
      </c>
      <c r="C3" s="2">
        <v>2961</v>
      </c>
      <c r="D3" s="4">
        <v>-3335874</v>
      </c>
      <c r="E3" s="56" t="s">
        <v>120</v>
      </c>
    </row>
    <row r="4" spans="1:6" x14ac:dyDescent="0.25">
      <c r="A4" s="5" t="s">
        <v>4</v>
      </c>
      <c r="B4" s="6">
        <v>45109</v>
      </c>
      <c r="C4" s="5">
        <v>3076</v>
      </c>
      <c r="D4" s="7">
        <v>-329843</v>
      </c>
      <c r="E4" s="56" t="s">
        <v>122</v>
      </c>
    </row>
    <row r="5" spans="1:6" x14ac:dyDescent="0.25">
      <c r="A5" s="2" t="s">
        <v>4</v>
      </c>
      <c r="B5" s="3">
        <v>45171</v>
      </c>
      <c r="C5" s="2">
        <v>3562</v>
      </c>
      <c r="D5" s="4">
        <v>-659946</v>
      </c>
      <c r="E5" s="56" t="s">
        <v>124</v>
      </c>
    </row>
    <row r="6" spans="1:6" x14ac:dyDescent="0.25">
      <c r="A6" s="5" t="s">
        <v>4</v>
      </c>
      <c r="B6" s="6">
        <v>45171</v>
      </c>
      <c r="C6" s="5">
        <v>3565</v>
      </c>
      <c r="D6" s="7">
        <v>-549737</v>
      </c>
      <c r="E6" s="56" t="s">
        <v>127</v>
      </c>
    </row>
    <row r="7" spans="1:6" x14ac:dyDescent="0.25">
      <c r="A7" s="2" t="s">
        <v>4</v>
      </c>
      <c r="B7" s="3">
        <v>45171</v>
      </c>
      <c r="C7" s="2">
        <v>3563</v>
      </c>
      <c r="D7" s="4">
        <v>-1081964</v>
      </c>
      <c r="E7" s="56" t="s">
        <v>126</v>
      </c>
    </row>
    <row r="8" spans="1:6" x14ac:dyDescent="0.25">
      <c r="A8" s="5" t="s">
        <v>4</v>
      </c>
      <c r="B8" s="6">
        <v>45232</v>
      </c>
      <c r="C8" s="5">
        <v>3570</v>
      </c>
      <c r="D8" s="7">
        <v>-1278207</v>
      </c>
      <c r="E8" s="56" t="s">
        <v>128</v>
      </c>
    </row>
    <row r="9" spans="1:6" x14ac:dyDescent="0.25">
      <c r="A9" s="2" t="s">
        <v>4</v>
      </c>
      <c r="B9" s="3">
        <v>45232</v>
      </c>
      <c r="C9" s="2">
        <v>3878</v>
      </c>
      <c r="D9" s="4">
        <v>-1554003</v>
      </c>
      <c r="E9" s="56" t="s">
        <v>129</v>
      </c>
    </row>
    <row r="10" spans="1:6" x14ac:dyDescent="0.25">
      <c r="A10" s="5" t="s">
        <v>4</v>
      </c>
      <c r="B10" s="5" t="s">
        <v>195</v>
      </c>
      <c r="C10" s="5">
        <v>3920</v>
      </c>
      <c r="D10" s="7">
        <v>-1250563</v>
      </c>
      <c r="E10" s="56" t="s">
        <v>131</v>
      </c>
    </row>
    <row r="11" spans="1:6" x14ac:dyDescent="0.25">
      <c r="A11" s="2" t="s">
        <v>4</v>
      </c>
      <c r="B11" s="2" t="s">
        <v>195</v>
      </c>
      <c r="C11" s="2">
        <v>3921</v>
      </c>
      <c r="D11" s="4">
        <v>-1099474</v>
      </c>
      <c r="E11" s="56" t="s">
        <v>132</v>
      </c>
    </row>
    <row r="12" spans="1:6" x14ac:dyDescent="0.25">
      <c r="A12" s="5" t="s">
        <v>4</v>
      </c>
      <c r="B12" s="5" t="s">
        <v>196</v>
      </c>
      <c r="C12" s="5">
        <v>3998</v>
      </c>
      <c r="D12" s="7">
        <v>-3179581</v>
      </c>
      <c r="E12" s="56" t="s">
        <v>135</v>
      </c>
    </row>
    <row r="13" spans="1:6" x14ac:dyDescent="0.25">
      <c r="A13" s="2" t="s">
        <v>4</v>
      </c>
      <c r="B13" s="2" t="s">
        <v>196</v>
      </c>
      <c r="C13" s="2">
        <v>4001</v>
      </c>
      <c r="D13" s="4">
        <v>-1371059</v>
      </c>
      <c r="E13" s="56" t="s">
        <v>136</v>
      </c>
    </row>
    <row r="14" spans="1:6" x14ac:dyDescent="0.25">
      <c r="A14" s="5" t="s">
        <v>4</v>
      </c>
      <c r="B14" s="5" t="s">
        <v>197</v>
      </c>
      <c r="C14" s="5">
        <v>3981</v>
      </c>
      <c r="D14" s="7">
        <v>-1023699</v>
      </c>
      <c r="E14" s="56" t="s">
        <v>133</v>
      </c>
    </row>
    <row r="15" spans="1:6" x14ac:dyDescent="0.25">
      <c r="A15" s="2" t="s">
        <v>4</v>
      </c>
      <c r="B15" s="2" t="s">
        <v>198</v>
      </c>
      <c r="C15" s="2">
        <v>5125</v>
      </c>
      <c r="D15" s="4">
        <v>-1458798</v>
      </c>
      <c r="E15" s="56" t="s">
        <v>137</v>
      </c>
    </row>
    <row r="16" spans="1:6" x14ac:dyDescent="0.25">
      <c r="A16" s="5" t="s">
        <v>4</v>
      </c>
      <c r="B16" s="5" t="s">
        <v>199</v>
      </c>
      <c r="C16" s="5">
        <v>6769</v>
      </c>
      <c r="D16" s="7">
        <v>-1058130</v>
      </c>
      <c r="E16" s="56" t="s">
        <v>141</v>
      </c>
    </row>
    <row r="17" spans="1:5" x14ac:dyDescent="0.25">
      <c r="A17" s="2" t="s">
        <v>4</v>
      </c>
      <c r="B17" s="2" t="s">
        <v>199</v>
      </c>
      <c r="C17" s="2">
        <v>6788</v>
      </c>
      <c r="D17" s="4">
        <v>-2940445</v>
      </c>
      <c r="E17" s="56" t="s">
        <v>142</v>
      </c>
    </row>
    <row r="18" spans="1:5" x14ac:dyDescent="0.25">
      <c r="A18" s="5" t="s">
        <v>4</v>
      </c>
      <c r="B18" s="5" t="s">
        <v>199</v>
      </c>
      <c r="C18" s="5">
        <v>6768</v>
      </c>
      <c r="D18" s="7">
        <v>-2006897</v>
      </c>
      <c r="E18" s="56" t="s">
        <v>139</v>
      </c>
    </row>
    <row r="19" spans="1:5" x14ac:dyDescent="0.25">
      <c r="A19" s="2" t="s">
        <v>4</v>
      </c>
      <c r="B19" s="2" t="s">
        <v>200</v>
      </c>
      <c r="C19" s="2">
        <v>6856</v>
      </c>
      <c r="D19" s="4">
        <v>-859980</v>
      </c>
      <c r="E19" s="56" t="s">
        <v>143</v>
      </c>
    </row>
    <row r="20" spans="1:5" x14ac:dyDescent="0.25">
      <c r="A20" s="5" t="s">
        <v>4</v>
      </c>
      <c r="B20" s="6">
        <v>44929</v>
      </c>
      <c r="C20" s="5">
        <v>9167</v>
      </c>
      <c r="D20" s="7">
        <v>-2698938</v>
      </c>
      <c r="E20" s="56" t="s">
        <v>147</v>
      </c>
    </row>
    <row r="21" spans="1:5" x14ac:dyDescent="0.25">
      <c r="A21" s="2" t="s">
        <v>4</v>
      </c>
      <c r="B21" s="3">
        <v>45080</v>
      </c>
      <c r="C21" s="2">
        <v>11358</v>
      </c>
      <c r="D21" s="4">
        <v>-1705486</v>
      </c>
      <c r="E21" s="56" t="s">
        <v>152</v>
      </c>
    </row>
    <row r="22" spans="1:5" x14ac:dyDescent="0.25">
      <c r="A22" s="5" t="s">
        <v>4</v>
      </c>
      <c r="B22" s="6">
        <v>45019</v>
      </c>
      <c r="C22" s="5">
        <v>11309</v>
      </c>
      <c r="D22" s="7">
        <v>-1234318</v>
      </c>
      <c r="E22" s="56" t="s">
        <v>148</v>
      </c>
    </row>
    <row r="23" spans="1:5" x14ac:dyDescent="0.25">
      <c r="A23" s="2" t="s">
        <v>4</v>
      </c>
      <c r="B23" s="3">
        <v>45110</v>
      </c>
      <c r="C23" s="2">
        <v>11509</v>
      </c>
      <c r="D23" s="4">
        <v>-1430292</v>
      </c>
      <c r="E23" s="56" t="s">
        <v>155</v>
      </c>
    </row>
    <row r="24" spans="1:5" x14ac:dyDescent="0.25">
      <c r="A24" s="5" t="s">
        <v>4</v>
      </c>
      <c r="B24" s="6">
        <v>45172</v>
      </c>
      <c r="C24" s="5">
        <v>12697</v>
      </c>
      <c r="D24" s="7">
        <v>-908085</v>
      </c>
      <c r="E24" s="56" t="s">
        <v>157</v>
      </c>
    </row>
    <row r="25" spans="1:5" x14ac:dyDescent="0.25">
      <c r="A25" s="2" t="s">
        <v>4</v>
      </c>
      <c r="B25" s="3">
        <v>45172</v>
      </c>
      <c r="C25" s="2">
        <v>13172</v>
      </c>
      <c r="D25" s="4">
        <v>-1561284</v>
      </c>
      <c r="E25" s="56" t="s">
        <v>160</v>
      </c>
    </row>
    <row r="26" spans="1:5" x14ac:dyDescent="0.25">
      <c r="A26" s="5" t="s">
        <v>4</v>
      </c>
      <c r="B26" s="5" t="s">
        <v>201</v>
      </c>
      <c r="C26" s="5">
        <v>13484</v>
      </c>
      <c r="D26" s="7">
        <v>-1665542</v>
      </c>
      <c r="E26" s="56" t="s">
        <v>161</v>
      </c>
    </row>
    <row r="27" spans="1:5" x14ac:dyDescent="0.25">
      <c r="A27" s="2" t="s">
        <v>4</v>
      </c>
      <c r="B27" s="2" t="s">
        <v>202</v>
      </c>
      <c r="C27" s="2">
        <v>13662</v>
      </c>
      <c r="D27" s="4">
        <v>-938837</v>
      </c>
      <c r="E27" s="56" t="s">
        <v>163</v>
      </c>
    </row>
    <row r="28" spans="1:5" x14ac:dyDescent="0.25">
      <c r="A28" s="5" t="s">
        <v>4</v>
      </c>
      <c r="B28" s="5" t="s">
        <v>203</v>
      </c>
      <c r="C28" s="5">
        <v>15626</v>
      </c>
      <c r="D28" s="7">
        <v>-724006</v>
      </c>
      <c r="E28" s="56" t="s">
        <v>167</v>
      </c>
    </row>
    <row r="29" spans="1:5" x14ac:dyDescent="0.25">
      <c r="A29" s="2" t="s">
        <v>4</v>
      </c>
      <c r="B29" s="2" t="s">
        <v>204</v>
      </c>
      <c r="C29" s="2" t="s">
        <v>205</v>
      </c>
      <c r="D29" s="4">
        <v>1411014</v>
      </c>
      <c r="E29" s="56"/>
    </row>
    <row r="30" spans="1:5" x14ac:dyDescent="0.25">
      <c r="A30" s="5" t="s">
        <v>4</v>
      </c>
      <c r="B30" s="5" t="s">
        <v>206</v>
      </c>
      <c r="C30" s="5">
        <v>15827</v>
      </c>
      <c r="D30" s="7">
        <v>-2288805</v>
      </c>
      <c r="E30" s="56" t="s">
        <v>170</v>
      </c>
    </row>
    <row r="31" spans="1:5" x14ac:dyDescent="0.25">
      <c r="A31" s="2" t="s">
        <v>4</v>
      </c>
      <c r="B31" s="2" t="s">
        <v>206</v>
      </c>
      <c r="C31" s="2">
        <v>15833</v>
      </c>
      <c r="D31" s="4">
        <v>-726967</v>
      </c>
      <c r="E31" s="56" t="s">
        <v>172</v>
      </c>
    </row>
    <row r="32" spans="1:5" x14ac:dyDescent="0.25">
      <c r="A32" s="5" t="s">
        <v>4</v>
      </c>
      <c r="B32" s="5" t="s">
        <v>207</v>
      </c>
      <c r="C32" s="5">
        <v>15881</v>
      </c>
      <c r="D32" s="7">
        <v>-693326</v>
      </c>
      <c r="E32" s="56" t="s">
        <v>173</v>
      </c>
    </row>
    <row r="33" spans="1:5" x14ac:dyDescent="0.25">
      <c r="A33" s="2" t="s">
        <v>4</v>
      </c>
      <c r="B33" s="2" t="s">
        <v>207</v>
      </c>
      <c r="C33" s="2">
        <v>15882</v>
      </c>
      <c r="D33" s="4">
        <v>-858572</v>
      </c>
      <c r="E33" s="56" t="s">
        <v>175</v>
      </c>
    </row>
    <row r="34" spans="1:5" x14ac:dyDescent="0.25">
      <c r="A34" s="5" t="s">
        <v>4</v>
      </c>
      <c r="B34" s="5" t="s">
        <v>208</v>
      </c>
      <c r="C34" s="5">
        <v>16263</v>
      </c>
      <c r="D34" s="7">
        <v>-1561171</v>
      </c>
      <c r="E34" s="56" t="s">
        <v>176</v>
      </c>
    </row>
    <row r="35" spans="1:5" x14ac:dyDescent="0.25">
      <c r="A35" s="2" t="s">
        <v>4</v>
      </c>
      <c r="B35" s="2" t="s">
        <v>209</v>
      </c>
      <c r="C35" s="2">
        <v>17443</v>
      </c>
      <c r="D35" s="4">
        <v>-1170223</v>
      </c>
      <c r="E35" s="56" t="s">
        <v>178</v>
      </c>
    </row>
    <row r="36" spans="1:5" x14ac:dyDescent="0.25">
      <c r="A36" s="5" t="s">
        <v>4</v>
      </c>
      <c r="B36" s="5" t="s">
        <v>194</v>
      </c>
      <c r="C36" s="5">
        <v>18101</v>
      </c>
      <c r="D36" s="7">
        <v>-1536550</v>
      </c>
      <c r="E36" s="56" t="s">
        <v>180</v>
      </c>
    </row>
    <row r="37" spans="1:5" x14ac:dyDescent="0.25">
      <c r="A37" s="2" t="s">
        <v>4</v>
      </c>
      <c r="B37" s="2" t="s">
        <v>195</v>
      </c>
      <c r="C37" s="2" t="s">
        <v>210</v>
      </c>
      <c r="D37" s="4">
        <v>259226</v>
      </c>
      <c r="E37" s="56"/>
    </row>
    <row r="38" spans="1:5" x14ac:dyDescent="0.25">
      <c r="A38" s="5" t="s">
        <v>4</v>
      </c>
      <c r="B38" s="5" t="s">
        <v>211</v>
      </c>
      <c r="C38" s="5" t="s">
        <v>212</v>
      </c>
      <c r="D38" s="7">
        <v>1754463</v>
      </c>
      <c r="E38" s="56"/>
    </row>
    <row r="39" spans="1:5" x14ac:dyDescent="0.25">
      <c r="A39" s="2" t="s">
        <v>4</v>
      </c>
      <c r="B39" s="2" t="s">
        <v>213</v>
      </c>
      <c r="C39" s="2" t="s">
        <v>214</v>
      </c>
      <c r="D39" s="4">
        <v>1009191</v>
      </c>
      <c r="E39" s="56"/>
    </row>
    <row r="40" spans="1:5" x14ac:dyDescent="0.25">
      <c r="A40" s="5" t="s">
        <v>4</v>
      </c>
      <c r="B40" s="6">
        <v>44929</v>
      </c>
      <c r="C40" s="5">
        <v>9102</v>
      </c>
      <c r="D40" s="7">
        <v>-798138</v>
      </c>
      <c r="E40" s="56" t="s">
        <v>145</v>
      </c>
    </row>
    <row r="41" spans="1:5" x14ac:dyDescent="0.25">
      <c r="A41" s="2" t="s">
        <v>4</v>
      </c>
      <c r="B41" s="3">
        <v>45080</v>
      </c>
      <c r="C41" s="2">
        <v>11356</v>
      </c>
      <c r="D41" s="4">
        <v>-1206204</v>
      </c>
      <c r="E41" s="56" t="s">
        <v>150</v>
      </c>
    </row>
    <row r="42" spans="1:5" x14ac:dyDescent="0.25">
      <c r="A42" s="5" t="s">
        <v>4</v>
      </c>
      <c r="B42" s="6">
        <v>45080</v>
      </c>
      <c r="C42" s="5">
        <v>11362</v>
      </c>
      <c r="D42" s="7">
        <v>-1210397</v>
      </c>
      <c r="E42" s="56" t="s">
        <v>154</v>
      </c>
    </row>
    <row r="43" spans="1:5" x14ac:dyDescent="0.25">
      <c r="A43" s="2" t="s">
        <v>4</v>
      </c>
      <c r="B43" s="3">
        <v>45080</v>
      </c>
      <c r="C43" s="2">
        <v>11360</v>
      </c>
      <c r="D43" s="4">
        <v>-512523</v>
      </c>
      <c r="E43" s="56" t="s">
        <v>153</v>
      </c>
    </row>
    <row r="44" spans="1:5" x14ac:dyDescent="0.25">
      <c r="A44" s="5" t="s">
        <v>4</v>
      </c>
      <c r="B44" s="6">
        <v>45172</v>
      </c>
      <c r="C44" s="5">
        <v>13169</v>
      </c>
      <c r="D44" s="7">
        <v>-985917</v>
      </c>
      <c r="E44" s="56" t="s">
        <v>159</v>
      </c>
    </row>
    <row r="45" spans="1:5" x14ac:dyDescent="0.25">
      <c r="A45" s="2" t="s">
        <v>4</v>
      </c>
      <c r="B45" s="2" t="s">
        <v>215</v>
      </c>
      <c r="C45" s="2">
        <v>14165</v>
      </c>
      <c r="D45" s="4">
        <v>-1498658</v>
      </c>
      <c r="E45" s="56" t="s">
        <v>165</v>
      </c>
    </row>
    <row r="46" spans="1:5" x14ac:dyDescent="0.25">
      <c r="D46" s="55">
        <f>SUM(D1:D45)</f>
        <v>-15209737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</vt:lpstr>
      <vt:lpstr>CK ngày 15,03</vt:lpstr>
      <vt:lpstr>tt ngày 26,05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2023-04-13T02:43:36Z</dcterms:created>
  <dcterms:modified xsi:type="dcterms:W3CDTF">2023-06-05T07:36:30Z</dcterms:modified>
</cp:coreProperties>
</file>