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 firstSheet="8" activeTab="12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5" r:id="rId12"/>
    <sheet name="TỒN T9-ANH NGOC" sheetId="16" r:id="rId13"/>
  </sheets>
  <definedNames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6" l="1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6" i="16"/>
  <c r="J7" i="16"/>
  <c r="J8" i="16"/>
  <c r="K8" i="16" s="1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I7" i="16"/>
  <c r="I8" i="16"/>
  <c r="I22" i="16" s="1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6" i="16"/>
  <c r="F22" i="16"/>
  <c r="G22" i="16"/>
  <c r="H22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6" i="16"/>
  <c r="D22" i="16"/>
  <c r="E7" i="16"/>
  <c r="E8" i="16"/>
  <c r="E22" i="16" s="1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6" i="16"/>
  <c r="J6" i="16"/>
  <c r="J22" i="16" l="1"/>
  <c r="K22" i="16"/>
  <c r="H40" i="15"/>
  <c r="J39" i="15"/>
  <c r="K39" i="15" s="1"/>
  <c r="G39" i="15"/>
  <c r="J38" i="15"/>
  <c r="K38" i="15" s="1"/>
  <c r="J37" i="15"/>
  <c r="I37" i="15"/>
  <c r="G37" i="15"/>
  <c r="K37" i="15" s="1"/>
  <c r="J36" i="15"/>
  <c r="I36" i="15"/>
  <c r="G36" i="15"/>
  <c r="K36" i="15" s="1"/>
  <c r="J35" i="15"/>
  <c r="I35" i="15"/>
  <c r="G35" i="15"/>
  <c r="K35" i="15" s="1"/>
  <c r="K34" i="15"/>
  <c r="J34" i="15"/>
  <c r="K33" i="15"/>
  <c r="J33" i="15"/>
  <c r="K32" i="15"/>
  <c r="J32" i="15"/>
  <c r="K31" i="15"/>
  <c r="J31" i="15"/>
  <c r="K30" i="15"/>
  <c r="J30" i="15"/>
  <c r="J29" i="15"/>
  <c r="I29" i="15"/>
  <c r="K29" i="15" s="1"/>
  <c r="I28" i="15"/>
  <c r="J28" i="15"/>
  <c r="J27" i="15"/>
  <c r="G27" i="15"/>
  <c r="J26" i="15"/>
  <c r="I26" i="15"/>
  <c r="K26" i="15" s="1"/>
  <c r="G26" i="15"/>
  <c r="J25" i="15"/>
  <c r="I25" i="15"/>
  <c r="K25" i="15" s="1"/>
  <c r="G25" i="15"/>
  <c r="J24" i="15"/>
  <c r="I24" i="15"/>
  <c r="K24" i="15" s="1"/>
  <c r="J23" i="15"/>
  <c r="J22" i="15"/>
  <c r="I22" i="15"/>
  <c r="K22" i="15" s="1"/>
  <c r="J21" i="15"/>
  <c r="I21" i="15"/>
  <c r="G21" i="15"/>
  <c r="K21" i="15" s="1"/>
  <c r="J20" i="15"/>
  <c r="G20" i="15"/>
  <c r="J19" i="15"/>
  <c r="I19" i="15"/>
  <c r="G19" i="15"/>
  <c r="K19" i="15" s="1"/>
  <c r="J18" i="15"/>
  <c r="I18" i="15"/>
  <c r="G18" i="15"/>
  <c r="K18" i="15" s="1"/>
  <c r="I17" i="15"/>
  <c r="G17" i="15"/>
  <c r="K17" i="15" s="1"/>
  <c r="I16" i="15"/>
  <c r="G16" i="15"/>
  <c r="K16" i="15" s="1"/>
  <c r="J15" i="15"/>
  <c r="I15" i="15"/>
  <c r="K15" i="15" s="1"/>
  <c r="J14" i="15"/>
  <c r="I14" i="15"/>
  <c r="K14" i="15" s="1"/>
  <c r="J13" i="15"/>
  <c r="I13" i="15"/>
  <c r="G13" i="15"/>
  <c r="K12" i="15"/>
  <c r="J12" i="15"/>
  <c r="I12" i="15"/>
  <c r="K11" i="15"/>
  <c r="J11" i="15"/>
  <c r="J10" i="15"/>
  <c r="J9" i="15"/>
  <c r="I9" i="15"/>
  <c r="J8" i="15"/>
  <c r="I8" i="15"/>
  <c r="K8" i="15" s="1"/>
  <c r="K40" i="13"/>
  <c r="I40" i="13"/>
  <c r="G40" i="13"/>
  <c r="J40" i="13"/>
  <c r="H40" i="13"/>
  <c r="D40" i="13"/>
  <c r="F40" i="13"/>
  <c r="K39" i="13"/>
  <c r="J39" i="13"/>
  <c r="G39" i="13"/>
  <c r="H25" i="13"/>
  <c r="H10" i="13"/>
  <c r="H22" i="13"/>
  <c r="H23" i="13"/>
  <c r="K11" i="13"/>
  <c r="I11" i="13"/>
  <c r="H11" i="13"/>
  <c r="H20" i="13"/>
  <c r="H27" i="13"/>
  <c r="J40" i="15" l="1"/>
  <c r="I11" i="15"/>
  <c r="I40" i="15" s="1"/>
  <c r="G38" i="15"/>
  <c r="I27" i="15"/>
  <c r="K27" i="15" s="1"/>
  <c r="K9" i="15"/>
  <c r="F40" i="15"/>
  <c r="G28" i="15"/>
  <c r="K28" i="15" s="1"/>
  <c r="I10" i="15"/>
  <c r="K10" i="15" s="1"/>
  <c r="I20" i="15"/>
  <c r="K20" i="15" s="1"/>
  <c r="I23" i="15"/>
  <c r="K23" i="15" s="1"/>
  <c r="K13" i="15"/>
  <c r="H26" i="13"/>
  <c r="F38" i="13"/>
  <c r="J38" i="13" s="1"/>
  <c r="K38" i="13" s="1"/>
  <c r="F28" i="13"/>
  <c r="H28" i="13"/>
  <c r="I20" i="13"/>
  <c r="G40" i="15" l="1"/>
  <c r="K40" i="15"/>
  <c r="G38" i="13"/>
  <c r="I37" i="13"/>
  <c r="J27" i="13"/>
  <c r="G28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7" i="13" l="1"/>
  <c r="K18" i="13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K20" i="12" l="1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>
  <authors>
    <author>Admin</author>
    <author>NTPC01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tk 7-6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<sst xmlns="http://schemas.openxmlformats.org/spreadsheetml/2006/main" count="808" uniqueCount="123">
  <si>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</si>
  <si>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</si>
  <si>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</si>
  <si>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</si>
  <si>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</si>
  <si>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</si>
  <si>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</si>
  <si>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</si>
  <si>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</si>
  <si>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</si>
  <si>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</si>
  <si>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</si>
  <si>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</si>
  <si>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</si>
  <si>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</si>
  <si>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</si>
  <si>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</si>
  <si>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</si>
  <si>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</si>
  <si>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</si>
  <si>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</si>
  <si>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</si>
  <si>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</si>
  <si>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</si>
  <si>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</si>
  <si>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</si>
  <si>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</si>
  <si>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</si>
  <si>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</si>
  <si>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</si>
  <si>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</si>
  <si>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</si>
  <si>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</si>
  <si>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</si>
  <si>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</si>
  <si>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</si>
  <si>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</si>
  <si>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</si>
  <si>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</si>
  <si>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</si>
  <si>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</si>
  <si>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</si>
  <si>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</si>
  <si>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</si>
  <si>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</si>
  <si>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</si>
  <si>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</si>
  <si>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</si>
  <si>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</si>
  <si>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</si>
  <si>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</si>
  <si>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</si>
  <si>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</si>
  <si>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</si>
  <si>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</si>
  <si>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</si>
  <si>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</si>
  <si>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</si>
  <si>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</si>
  <si>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</si>
  <si>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</si>
  <si>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</si>
  <si>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</si>
  <si>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</si>
  <si>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</si>
  <si>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</si>
  <si>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</si>
  <si>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</si>
  <si>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</si>
  <si>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</si>
  <si>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</si>
  <si>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</si>
  <si>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</si>
  <si>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</si>
  <si>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</si>
  <si>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</si>
  <si>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</si>
  <si>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</si>
  <si>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</si>
  <si>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</si>
  <si>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</si>
  <si>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</si>
  <si>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</si>
  <si>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</si>
  <si>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</si>
  <si>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</si>
  <si>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</si>
  <si>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</si>
  <si>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</si>
  <si>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</si>
  <si>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</si>
  <si>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</si>
  <si>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</si>
  <si>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</si>
  <si>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</si>
  <si>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</si>
  <si>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</si>
  <si>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</si>
  <si>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</si>
  <si>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</si>
  <si>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</si>
  <si>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</si>
  <si>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</si>
  <si>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</si>
  <si>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</si>
  <si>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</si>
  <si>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</si>
  <si>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</si>
  <si>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</si>
  <si>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</si>
  <si>
    <t>DANG XUẤT THU HẰNG</t>
  </si>
  <si>
    <t xml:space="preserve">THỊT GÀ NGUYÊN CON ĐL </t>
  </si>
  <si>
    <t>KHOANH GIO TBN SIZE NHO-CANADA</t>
  </si>
  <si>
    <t>GUI KHO/DANG XUẤT VE TH</t>
  </si>
  <si>
    <t>KHOANH GIO SIZE LON</t>
  </si>
  <si>
    <t>GUI KHO 22/8-HD NAM MUC TIEU</t>
  </si>
  <si>
    <t>GUI KHO 6/9 -HOA DON NAM MỤC TIÊU</t>
  </si>
  <si>
    <t>GUI KHO 23/8-HD NĂM MỤC TIÊU</t>
  </si>
  <si>
    <t>GUI KHO 31/8-HOA DON BÌNH AN</t>
  </si>
  <si>
    <t>DANG GUI KHO</t>
  </si>
  <si>
    <t>KHO HÀNG SỐNG THÁNG 9-2022</t>
  </si>
  <si>
    <t>LƯU Ý: DO HÔM NAY ANH LÀM THÀNH RA CÓ MỘT VAI HÓA ĐƠN MỚI NHẬP ANH CHO VÀO TỒN ĐẦU LUÔN</t>
  </si>
  <si>
    <t>LẤY LÊ HOÀN/DANG XUAT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</si>
</sst>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4" fillId="0" borderId="3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43" fontId="11" fillId="3" borderId="2" xfId="1" applyFont="1" applyFill="1" applyBorder="1"/>
    <xf numFmtId="165" fontId="4" fillId="3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91" t="s">
        <v>0</v>
      </c>
      <c r="B4" s="91" t="s">
        <v>18</v>
      </c>
      <c r="C4" s="93"/>
      <c r="D4" s="94"/>
      <c r="E4" s="93" t="s">
        <v>21</v>
      </c>
      <c r="F4" s="94"/>
      <c r="G4" s="93" t="s">
        <v>22</v>
      </c>
      <c r="H4" s="94"/>
      <c r="I4" s="93" t="s">
        <v>23</v>
      </c>
      <c r="J4" s="94"/>
      <c r="K4" s="91" t="s">
        <v>24</v>
      </c>
    </row>
    <row r="5" spans="1:12" x14ac:dyDescent="0.25">
      <c r="A5" s="92"/>
      <c r="B5" s="92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92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17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3"/>
  <sheetViews>
    <sheetView topLeftCell="A13" zoomScale="93" zoomScaleNormal="93" workbookViewId="0">
      <selection activeCell="J22" sqref="J22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5" t="s">
        <v>94</v>
      </c>
      <c r="H4" s="95"/>
    </row>
    <row r="5" spans="1:13" s="2" customFormat="1" x14ac:dyDescent="0.25"/>
    <row r="6" spans="1:13" s="2" customFormat="1" x14ac:dyDescent="0.25">
      <c r="A6" s="91" t="s">
        <v>0</v>
      </c>
      <c r="B6" s="91" t="s">
        <v>18</v>
      </c>
      <c r="C6" s="18" t="s">
        <v>34</v>
      </c>
      <c r="D6" s="93" t="s">
        <v>33</v>
      </c>
      <c r="E6" s="94"/>
      <c r="F6" s="93" t="s">
        <v>21</v>
      </c>
      <c r="G6" s="94"/>
      <c r="H6" s="93" t="s">
        <v>22</v>
      </c>
      <c r="I6" s="94"/>
      <c r="J6" s="93" t="s">
        <v>23</v>
      </c>
      <c r="K6" s="94"/>
      <c r="L6" s="91" t="s">
        <v>24</v>
      </c>
      <c r="M6" s="3"/>
    </row>
    <row r="7" spans="1:13" s="2" customFormat="1" x14ac:dyDescent="0.25">
      <c r="A7" s="92"/>
      <c r="B7" s="92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92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6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6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3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zoomScale="93" zoomScaleNormal="93" workbookViewId="0">
      <selection activeCell="I15" sqref="I15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5" t="s">
        <v>103</v>
      </c>
      <c r="H4" s="95"/>
    </row>
    <row r="5" spans="1:13" s="2" customFormat="1" x14ac:dyDescent="0.25"/>
    <row r="6" spans="1:13" s="2" customFormat="1" x14ac:dyDescent="0.25">
      <c r="A6" s="91" t="s">
        <v>0</v>
      </c>
      <c r="B6" s="91" t="s">
        <v>18</v>
      </c>
      <c r="C6" s="18" t="s">
        <v>34</v>
      </c>
      <c r="D6" s="93" t="s">
        <v>33</v>
      </c>
      <c r="E6" s="94"/>
      <c r="F6" s="93" t="s">
        <v>21</v>
      </c>
      <c r="G6" s="94"/>
      <c r="H6" s="93" t="s">
        <v>22</v>
      </c>
      <c r="I6" s="94"/>
      <c r="J6" s="93" t="s">
        <v>23</v>
      </c>
      <c r="K6" s="94"/>
      <c r="L6" s="91" t="s">
        <v>24</v>
      </c>
      <c r="M6" s="3"/>
    </row>
    <row r="7" spans="1:13" s="2" customFormat="1" x14ac:dyDescent="0.25">
      <c r="A7" s="92"/>
      <c r="B7" s="92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92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6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6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/>
      <c r="E39" s="78"/>
      <c r="F39" s="77">
        <v>21287.5</v>
      </c>
      <c r="G39" s="79">
        <f>F39*C39</f>
        <v>894075000</v>
      </c>
      <c r="H39" s="77"/>
      <c r="I39" s="78"/>
      <c r="J39" s="44">
        <f>D39+F39-H39</f>
        <v>21287.5</v>
      </c>
      <c r="K39" s="51">
        <f>J39*C39</f>
        <v>894075000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f>SUM(D8:D39)</f>
        <v>136489.94</v>
      </c>
      <c r="E40" s="51">
        <v>6271535566.8099995</v>
      </c>
      <c r="F40" s="44">
        <f t="shared" ref="F40:K40" si="5">SUM(F8:F39)</f>
        <v>89558.76</v>
      </c>
      <c r="G40" s="44">
        <f t="shared" si="5"/>
        <v>4064472310</v>
      </c>
      <c r="H40" s="44">
        <f t="shared" si="5"/>
        <v>72830.399999999994</v>
      </c>
      <c r="I40" s="51">
        <f t="shared" si="5"/>
        <v>3861894560</v>
      </c>
      <c r="J40" s="44">
        <f t="shared" si="5"/>
        <v>153218.30000000002</v>
      </c>
      <c r="K40" s="51">
        <f t="shared" si="5"/>
        <v>7719007716.8099995</v>
      </c>
      <c r="L40" s="63"/>
    </row>
    <row r="41" spans="1:16" x14ac:dyDescent="0.25">
      <c r="D41" s="72"/>
    </row>
    <row r="42" spans="1:16" x14ac:dyDescent="0.25">
      <c r="J42" s="24"/>
    </row>
    <row r="43" spans="1:16" x14ac:dyDescent="0.25">
      <c r="E43" s="24"/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2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topLeftCell="A7" zoomScale="93" zoomScaleNormal="93" workbookViewId="0">
      <selection activeCell="F17" sqref="F17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5" t="s">
        <v>109</v>
      </c>
      <c r="H4" s="95"/>
    </row>
    <row r="5" spans="1:13" s="2" customFormat="1" x14ac:dyDescent="0.25"/>
    <row r="6" spans="1:13" s="2" customFormat="1" x14ac:dyDescent="0.25">
      <c r="A6" s="91" t="s">
        <v>0</v>
      </c>
      <c r="B6" s="91" t="s">
        <v>18</v>
      </c>
      <c r="C6" s="18" t="s">
        <v>34</v>
      </c>
      <c r="D6" s="93" t="s">
        <v>33</v>
      </c>
      <c r="E6" s="94"/>
      <c r="F6" s="93" t="s">
        <v>21</v>
      </c>
      <c r="G6" s="94"/>
      <c r="H6" s="93" t="s">
        <v>22</v>
      </c>
      <c r="I6" s="94"/>
      <c r="J6" s="93" t="s">
        <v>23</v>
      </c>
      <c r="K6" s="94"/>
      <c r="L6" s="91" t="s">
        <v>24</v>
      </c>
      <c r="M6" s="3"/>
    </row>
    <row r="7" spans="1:13" s="2" customFormat="1" x14ac:dyDescent="0.25">
      <c r="A7" s="92"/>
      <c r="B7" s="92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92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51">
        <f>H8*C8</f>
        <v>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51">
        <f t="shared" si="0"/>
        <v>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45"/>
      <c r="H11" s="22"/>
      <c r="I11" s="51">
        <f>H11*C11</f>
        <v>0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22"/>
      <c r="G20" s="45">
        <f t="shared" ref="G20:G21" si="3">F20*C20</f>
        <v>0</v>
      </c>
      <c r="H20" s="22"/>
      <c r="I20" s="51">
        <f>C20*H20</f>
        <v>0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22"/>
      <c r="G22" s="45"/>
      <c r="H22" s="22"/>
      <c r="I22" s="51">
        <f t="shared" si="0"/>
        <v>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22"/>
      <c r="G23" s="45"/>
      <c r="H23" s="22"/>
      <c r="I23" s="51">
        <f t="shared" si="0"/>
        <v>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>
        <f>F25*C25</f>
        <v>0</v>
      </c>
      <c r="H25" s="22"/>
      <c r="I25" s="51">
        <f t="shared" si="0"/>
        <v>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>
        <f>F26*C26</f>
        <v>0</v>
      </c>
      <c r="H26" s="22"/>
      <c r="I26" s="51">
        <f t="shared" si="0"/>
        <v>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>
        <f>F27*C27</f>
        <v>0</v>
      </c>
      <c r="H27" s="45"/>
      <c r="I27" s="51">
        <f>H27*C27</f>
        <v>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77"/>
      <c r="G28" s="79">
        <f>C28*F28</f>
        <v>0</v>
      </c>
      <c r="H28" s="77"/>
      <c r="I28" s="78">
        <f t="shared" si="0"/>
        <v>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96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96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801.21000000000015</v>
      </c>
      <c r="E35" s="78">
        <v>135805095</v>
      </c>
      <c r="F35" s="77"/>
      <c r="G35" s="79">
        <f>C35*F35</f>
        <v>0</v>
      </c>
      <c r="H35" s="77"/>
      <c r="I35" s="78">
        <f>C35*H35</f>
        <v>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>
        <v>21750</v>
      </c>
      <c r="E37" s="78">
        <v>640972500</v>
      </c>
      <c r="F37" s="77"/>
      <c r="G37" s="79">
        <f>F37*C37</f>
        <v>0</v>
      </c>
      <c r="H37" s="77"/>
      <c r="I37" s="78">
        <f>H37*C37</f>
        <v>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>
        <v>13013.2</v>
      </c>
      <c r="E38" s="78">
        <v>540047800</v>
      </c>
      <c r="F38" s="77">
        <v>20660</v>
      </c>
      <c r="G38" s="79">
        <f>C38*F38</f>
        <v>857390000</v>
      </c>
      <c r="H38" s="77"/>
      <c r="I38" s="78"/>
      <c r="J38" s="44">
        <f>D38+F38-H38</f>
        <v>33673.199999999997</v>
      </c>
      <c r="K38" s="51">
        <f>J38*C38</f>
        <v>1397437799.9999998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>
        <v>21287.5</v>
      </c>
      <c r="E39" s="78">
        <v>894075000</v>
      </c>
      <c r="F39" s="77">
        <v>20885.12</v>
      </c>
      <c r="G39" s="79">
        <f>F39*C39</f>
        <v>877175040</v>
      </c>
      <c r="H39" s="77"/>
      <c r="I39" s="78"/>
      <c r="J39" s="44">
        <f>D39+F39-H39</f>
        <v>42172.619999999995</v>
      </c>
      <c r="K39" s="51">
        <f>J39*C39</f>
        <v>1771250039.9999998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v>153218.30000000002</v>
      </c>
      <c r="E40" s="51">
        <v>7719007716.8099995</v>
      </c>
      <c r="F40" s="44">
        <f t="shared" ref="F40:K40" si="5">SUM(F8:F39)</f>
        <v>41545.119999999995</v>
      </c>
      <c r="G40" s="44">
        <f t="shared" si="5"/>
        <v>1734565040</v>
      </c>
      <c r="H40" s="44">
        <f t="shared" si="5"/>
        <v>0</v>
      </c>
      <c r="I40" s="51">
        <f t="shared" si="5"/>
        <v>0</v>
      </c>
      <c r="J40" s="44">
        <f t="shared" si="5"/>
        <v>194763.41999999998</v>
      </c>
      <c r="K40" s="51">
        <f t="shared" si="5"/>
        <v>9453572756.8099995</v>
      </c>
      <c r="L40" s="63"/>
    </row>
    <row r="41" spans="1:16" x14ac:dyDescent="0.25">
      <c r="D41" s="72"/>
    </row>
    <row r="42" spans="1:16" x14ac:dyDescent="0.25">
      <c r="J42" s="24"/>
    </row>
    <row r="43" spans="1:16" x14ac:dyDescent="0.25">
      <c r="E43" s="24"/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1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topLeftCell="C4" workbookViewId="0">
      <selection activeCell="Q8" sqref="Q8"/>
    </sheetView>
  </sheetViews>
  <sheetFormatPr defaultRowHeight="15" x14ac:dyDescent="0.25"/>
  <cols>
    <col min="2" max="2" width="41.140625" customWidth="1"/>
    <col min="3" max="3" width="16" customWidth="1"/>
    <col min="4" max="4" width="15" customWidth="1"/>
    <col min="5" max="5" width="15.7109375" customWidth="1"/>
    <col min="6" max="6" width="11.5703125" customWidth="1"/>
    <col min="7" max="7" width="12.140625" customWidth="1"/>
    <col min="10" max="10" width="11.5703125" customWidth="1"/>
    <col min="11" max="11" width="14.7109375" customWidth="1"/>
  </cols>
  <sheetData>
    <row r="2" spans="1:13" x14ac:dyDescent="0.25">
      <c r="A2" s="97" t="s">
        <v>120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4" spans="1:13" x14ac:dyDescent="0.25">
      <c r="A4" s="91" t="s">
        <v>0</v>
      </c>
      <c r="B4" s="91" t="s">
        <v>18</v>
      </c>
      <c r="C4" s="18" t="s">
        <v>34</v>
      </c>
      <c r="D4" s="93" t="s">
        <v>33</v>
      </c>
      <c r="E4" s="94"/>
      <c r="F4" s="93" t="s">
        <v>21</v>
      </c>
      <c r="G4" s="94"/>
      <c r="H4" s="93" t="s">
        <v>22</v>
      </c>
      <c r="I4" s="94"/>
      <c r="J4" s="93" t="s">
        <v>23</v>
      </c>
      <c r="K4" s="94"/>
      <c r="L4" s="91" t="s">
        <v>24</v>
      </c>
    </row>
    <row r="5" spans="1:13" x14ac:dyDescent="0.25">
      <c r="A5" s="92"/>
      <c r="B5" s="92"/>
      <c r="C5" s="87" t="s">
        <v>57</v>
      </c>
      <c r="D5" s="5"/>
      <c r="E5" s="5"/>
      <c r="F5" s="52" t="s">
        <v>19</v>
      </c>
      <c r="G5" s="5" t="s">
        <v>20</v>
      </c>
      <c r="H5" s="52" t="s">
        <v>19</v>
      </c>
      <c r="I5" s="5" t="s">
        <v>20</v>
      </c>
      <c r="J5" s="52" t="s">
        <v>19</v>
      </c>
      <c r="K5" s="5" t="s">
        <v>20</v>
      </c>
      <c r="L5" s="92"/>
    </row>
    <row r="6" spans="1:13" x14ac:dyDescent="0.25">
      <c r="A6" s="23">
        <v>1</v>
      </c>
      <c r="B6" s="21" t="s">
        <v>3</v>
      </c>
      <c r="C6" s="46">
        <v>52000</v>
      </c>
      <c r="D6" s="22">
        <v>5067</v>
      </c>
      <c r="E6" s="51">
        <f>D6*C6</f>
        <v>263484000</v>
      </c>
      <c r="F6" s="22"/>
      <c r="G6" s="22">
        <f>F6*C6</f>
        <v>0</v>
      </c>
      <c r="H6" s="22"/>
      <c r="I6" s="51">
        <f>H6*C6</f>
        <v>0</v>
      </c>
      <c r="J6" s="44">
        <f t="shared" ref="J6:J21" si="0">D6+F6-H6</f>
        <v>5067</v>
      </c>
      <c r="K6" s="51">
        <f>J6*C6</f>
        <v>263484000</v>
      </c>
      <c r="L6" s="21"/>
      <c r="M6" t="s">
        <v>110</v>
      </c>
    </row>
    <row r="7" spans="1:13" x14ac:dyDescent="0.25">
      <c r="A7" s="23">
        <v>2</v>
      </c>
      <c r="B7" s="21" t="s">
        <v>7</v>
      </c>
      <c r="C7" s="46">
        <v>71000</v>
      </c>
      <c r="D7" s="22">
        <v>4950</v>
      </c>
      <c r="E7" s="51">
        <f t="shared" ref="E7:E21" si="1">D7*C7</f>
        <v>351450000</v>
      </c>
      <c r="F7" s="22"/>
      <c r="G7" s="22">
        <f t="shared" ref="G7:G21" si="2">F7*C7</f>
        <v>0</v>
      </c>
      <c r="H7" s="22"/>
      <c r="I7" s="51">
        <f t="shared" ref="I7:I21" si="3">H7*C7</f>
        <v>0</v>
      </c>
      <c r="J7" s="44">
        <f t="shared" si="0"/>
        <v>4950</v>
      </c>
      <c r="K7" s="51">
        <f t="shared" ref="K7:K21" si="4">J7*C7</f>
        <v>351450000</v>
      </c>
      <c r="L7" s="21"/>
      <c r="M7" t="s">
        <v>110</v>
      </c>
    </row>
    <row r="8" spans="1:13" x14ac:dyDescent="0.25">
      <c r="A8" s="23">
        <v>3</v>
      </c>
      <c r="B8" s="21" t="s">
        <v>5</v>
      </c>
      <c r="C8" s="46">
        <v>48000</v>
      </c>
      <c r="D8" s="22">
        <v>7542.7199999999993</v>
      </c>
      <c r="E8" s="51">
        <f t="shared" si="1"/>
        <v>362050559.99999994</v>
      </c>
      <c r="F8" s="22"/>
      <c r="G8" s="22">
        <f t="shared" si="2"/>
        <v>0</v>
      </c>
      <c r="H8" s="22"/>
      <c r="I8" s="51">
        <f t="shared" si="3"/>
        <v>0</v>
      </c>
      <c r="J8" s="44">
        <f t="shared" si="0"/>
        <v>7542.7199999999993</v>
      </c>
      <c r="K8" s="51">
        <f t="shared" si="4"/>
        <v>362050559.99999994</v>
      </c>
      <c r="L8" s="47"/>
      <c r="M8" t="s">
        <v>110</v>
      </c>
    </row>
    <row r="9" spans="1:13" x14ac:dyDescent="0.25">
      <c r="A9" s="23">
        <v>4</v>
      </c>
      <c r="B9" s="21" t="s">
        <v>45</v>
      </c>
      <c r="C9" s="46">
        <v>48000</v>
      </c>
      <c r="D9" s="22">
        <v>6072.59</v>
      </c>
      <c r="E9" s="51">
        <f t="shared" si="1"/>
        <v>291484320</v>
      </c>
      <c r="F9" s="22"/>
      <c r="G9" s="22">
        <f t="shared" si="2"/>
        <v>0</v>
      </c>
      <c r="H9" s="22"/>
      <c r="I9" s="51">
        <f t="shared" si="3"/>
        <v>0</v>
      </c>
      <c r="J9" s="44">
        <f t="shared" si="0"/>
        <v>6072.59</v>
      </c>
      <c r="K9" s="51">
        <f t="shared" si="4"/>
        <v>291484320</v>
      </c>
      <c r="L9" s="21"/>
      <c r="M9" t="s">
        <v>110</v>
      </c>
    </row>
    <row r="10" spans="1:13" x14ac:dyDescent="0.25">
      <c r="A10" s="23">
        <v>5</v>
      </c>
      <c r="B10" s="21" t="s">
        <v>76</v>
      </c>
      <c r="C10" s="46">
        <v>170000</v>
      </c>
      <c r="D10" s="22">
        <v>939.04</v>
      </c>
      <c r="E10" s="51">
        <f t="shared" si="1"/>
        <v>159636800</v>
      </c>
      <c r="F10" s="22"/>
      <c r="G10" s="22">
        <f t="shared" si="2"/>
        <v>0</v>
      </c>
      <c r="H10" s="22"/>
      <c r="I10" s="51">
        <f t="shared" si="3"/>
        <v>0</v>
      </c>
      <c r="J10" s="44">
        <f t="shared" si="0"/>
        <v>939.04</v>
      </c>
      <c r="K10" s="51">
        <f t="shared" si="4"/>
        <v>159636800</v>
      </c>
      <c r="L10" s="21"/>
      <c r="M10" t="s">
        <v>110</v>
      </c>
    </row>
    <row r="11" spans="1:13" x14ac:dyDescent="0.25">
      <c r="A11" s="23">
        <v>6</v>
      </c>
      <c r="B11" s="21" t="s">
        <v>76</v>
      </c>
      <c r="C11" s="46">
        <v>170000</v>
      </c>
      <c r="D11" s="22">
        <v>798.67999999999984</v>
      </c>
      <c r="E11" s="51">
        <f t="shared" si="1"/>
        <v>135775599.99999997</v>
      </c>
      <c r="F11" s="22"/>
      <c r="G11" s="22">
        <f t="shared" si="2"/>
        <v>0</v>
      </c>
      <c r="H11" s="22"/>
      <c r="I11" s="51">
        <f t="shared" si="3"/>
        <v>0</v>
      </c>
      <c r="J11" s="44">
        <f t="shared" si="0"/>
        <v>798.67999999999984</v>
      </c>
      <c r="K11" s="51">
        <f t="shared" si="4"/>
        <v>135775599.99999997</v>
      </c>
      <c r="L11" s="21"/>
      <c r="M11" t="s">
        <v>110</v>
      </c>
    </row>
    <row r="12" spans="1:13" x14ac:dyDescent="0.25">
      <c r="A12" s="23">
        <v>7</v>
      </c>
      <c r="B12" s="21" t="s">
        <v>73</v>
      </c>
      <c r="C12" s="46">
        <v>44000</v>
      </c>
      <c r="D12" s="22">
        <v>20629.2</v>
      </c>
      <c r="E12" s="51">
        <f t="shared" si="1"/>
        <v>907684800</v>
      </c>
      <c r="F12" s="22"/>
      <c r="G12" s="22">
        <f t="shared" si="2"/>
        <v>0</v>
      </c>
      <c r="H12" s="22"/>
      <c r="I12" s="51">
        <f t="shared" si="3"/>
        <v>0</v>
      </c>
      <c r="J12" s="44">
        <f t="shared" si="0"/>
        <v>20629.2</v>
      </c>
      <c r="K12" s="51">
        <f t="shared" si="4"/>
        <v>907684800</v>
      </c>
      <c r="L12" s="21"/>
      <c r="M12" t="s">
        <v>110</v>
      </c>
    </row>
    <row r="13" spans="1:13" x14ac:dyDescent="0.25">
      <c r="A13" s="23">
        <v>8</v>
      </c>
      <c r="B13" s="21" t="s">
        <v>73</v>
      </c>
      <c r="C13" s="46">
        <v>44000</v>
      </c>
      <c r="D13" s="44">
        <v>20885.12</v>
      </c>
      <c r="E13" s="51">
        <f t="shared" si="1"/>
        <v>918945280</v>
      </c>
      <c r="F13" s="22"/>
      <c r="G13" s="22">
        <f t="shared" si="2"/>
        <v>0</v>
      </c>
      <c r="H13" s="22"/>
      <c r="I13" s="51">
        <f t="shared" si="3"/>
        <v>0</v>
      </c>
      <c r="J13" s="44">
        <f t="shared" si="0"/>
        <v>20885.12</v>
      </c>
      <c r="K13" s="51">
        <f t="shared" si="4"/>
        <v>918945280</v>
      </c>
      <c r="L13" s="21"/>
      <c r="M13" t="s">
        <v>118</v>
      </c>
    </row>
    <row r="14" spans="1:13" x14ac:dyDescent="0.25">
      <c r="A14" s="23">
        <v>9</v>
      </c>
      <c r="B14" s="21" t="s">
        <v>111</v>
      </c>
      <c r="C14" s="46">
        <v>44000</v>
      </c>
      <c r="D14" s="44">
        <v>3541</v>
      </c>
      <c r="E14" s="51">
        <f t="shared" si="1"/>
        <v>155804000</v>
      </c>
      <c r="F14" s="22"/>
      <c r="G14" s="22">
        <f t="shared" si="2"/>
        <v>0</v>
      </c>
      <c r="H14" s="22"/>
      <c r="I14" s="51">
        <f t="shared" si="3"/>
        <v>0</v>
      </c>
      <c r="J14" s="44">
        <f t="shared" si="0"/>
        <v>3541</v>
      </c>
      <c r="K14" s="51">
        <f t="shared" si="4"/>
        <v>155804000</v>
      </c>
      <c r="L14" s="21"/>
      <c r="M14" t="s">
        <v>115</v>
      </c>
    </row>
    <row r="15" spans="1:13" x14ac:dyDescent="0.25">
      <c r="A15" s="23">
        <v>10</v>
      </c>
      <c r="B15" s="21" t="s">
        <v>73</v>
      </c>
      <c r="C15" s="46">
        <v>44000</v>
      </c>
      <c r="D15" s="44">
        <v>20660</v>
      </c>
      <c r="E15" s="51">
        <f t="shared" si="1"/>
        <v>909040000</v>
      </c>
      <c r="F15" s="22"/>
      <c r="G15" s="22">
        <f t="shared" si="2"/>
        <v>0</v>
      </c>
      <c r="H15" s="22"/>
      <c r="I15" s="51">
        <f t="shared" si="3"/>
        <v>0</v>
      </c>
      <c r="J15" s="44">
        <f t="shared" si="0"/>
        <v>20660</v>
      </c>
      <c r="K15" s="51">
        <f t="shared" si="4"/>
        <v>909040000</v>
      </c>
      <c r="L15" s="21"/>
      <c r="M15" t="s">
        <v>116</v>
      </c>
    </row>
    <row r="16" spans="1:13" x14ac:dyDescent="0.25">
      <c r="A16" s="23">
        <v>11</v>
      </c>
      <c r="B16" s="21" t="s">
        <v>111</v>
      </c>
      <c r="C16" s="46">
        <v>44000</v>
      </c>
      <c r="D16" s="22">
        <v>9472.2000000000007</v>
      </c>
      <c r="E16" s="51">
        <f t="shared" si="1"/>
        <v>416776800.00000006</v>
      </c>
      <c r="F16" s="22"/>
      <c r="G16" s="22">
        <f t="shared" si="2"/>
        <v>0</v>
      </c>
      <c r="H16" s="22"/>
      <c r="I16" s="51">
        <f t="shared" si="3"/>
        <v>0</v>
      </c>
      <c r="J16" s="44">
        <f t="shared" si="0"/>
        <v>9472.2000000000007</v>
      </c>
      <c r="K16" s="51">
        <f t="shared" si="4"/>
        <v>416776800.00000006</v>
      </c>
      <c r="L16" s="21"/>
      <c r="M16" t="s">
        <v>117</v>
      </c>
    </row>
    <row r="17" spans="1:13" x14ac:dyDescent="0.25">
      <c r="A17" s="23">
        <v>12</v>
      </c>
      <c r="B17" s="73" t="s">
        <v>63</v>
      </c>
      <c r="C17" s="46">
        <v>49500</v>
      </c>
      <c r="D17" s="22">
        <v>11170</v>
      </c>
      <c r="E17" s="51">
        <f t="shared" si="1"/>
        <v>552915000</v>
      </c>
      <c r="F17" s="22"/>
      <c r="G17" s="22">
        <f t="shared" si="2"/>
        <v>0</v>
      </c>
      <c r="H17" s="22"/>
      <c r="I17" s="51">
        <f t="shared" si="3"/>
        <v>0</v>
      </c>
      <c r="J17" s="44">
        <f t="shared" si="0"/>
        <v>11170</v>
      </c>
      <c r="K17" s="51">
        <f t="shared" si="4"/>
        <v>552915000</v>
      </c>
      <c r="L17" s="21"/>
      <c r="M17" t="s">
        <v>110</v>
      </c>
    </row>
    <row r="18" spans="1:13" x14ac:dyDescent="0.25">
      <c r="A18" s="23">
        <v>13</v>
      </c>
      <c r="B18" s="21" t="s">
        <v>112</v>
      </c>
      <c r="C18" s="46">
        <v>52500</v>
      </c>
      <c r="D18" s="22">
        <v>3780</v>
      </c>
      <c r="E18" s="51">
        <f t="shared" si="1"/>
        <v>198450000</v>
      </c>
      <c r="F18" s="22"/>
      <c r="G18" s="22">
        <f t="shared" si="2"/>
        <v>0</v>
      </c>
      <c r="H18" s="22"/>
      <c r="I18" s="51">
        <f t="shared" si="3"/>
        <v>0</v>
      </c>
      <c r="J18" s="44">
        <f t="shared" si="0"/>
        <v>3780</v>
      </c>
      <c r="K18" s="51">
        <f t="shared" si="4"/>
        <v>198450000</v>
      </c>
      <c r="L18" s="21"/>
      <c r="M18" t="s">
        <v>113</v>
      </c>
    </row>
    <row r="19" spans="1:13" x14ac:dyDescent="0.25">
      <c r="A19" s="23">
        <v>14</v>
      </c>
      <c r="B19" s="21" t="s">
        <v>114</v>
      </c>
      <c r="C19" s="46">
        <v>50000</v>
      </c>
      <c r="D19" s="22">
        <v>14537.141</v>
      </c>
      <c r="E19" s="51">
        <f t="shared" si="1"/>
        <v>726857050</v>
      </c>
      <c r="F19" s="22"/>
      <c r="G19" s="22">
        <f t="shared" si="2"/>
        <v>0</v>
      </c>
      <c r="H19" s="22"/>
      <c r="I19" s="51">
        <f t="shared" si="3"/>
        <v>0</v>
      </c>
      <c r="J19" s="44">
        <f t="shared" si="0"/>
        <v>14537.141</v>
      </c>
      <c r="K19" s="51">
        <f t="shared" si="4"/>
        <v>726857050</v>
      </c>
      <c r="L19" s="21"/>
      <c r="M19" t="s">
        <v>122</v>
      </c>
    </row>
    <row r="20" spans="1:13" x14ac:dyDescent="0.25">
      <c r="A20" s="23">
        <v>15</v>
      </c>
      <c r="B20" s="21" t="s">
        <v>100</v>
      </c>
      <c r="C20" s="46">
        <v>50000</v>
      </c>
      <c r="D20" s="22">
        <v>12512.000000000002</v>
      </c>
      <c r="E20" s="51">
        <f t="shared" si="1"/>
        <v>625600000.00000012</v>
      </c>
      <c r="F20" s="22"/>
      <c r="G20" s="22">
        <f t="shared" si="2"/>
        <v>0</v>
      </c>
      <c r="H20" s="22"/>
      <c r="I20" s="51">
        <f t="shared" si="3"/>
        <v>0</v>
      </c>
      <c r="J20" s="44">
        <f t="shared" si="0"/>
        <v>12512.000000000002</v>
      </c>
      <c r="K20" s="51">
        <f t="shared" si="4"/>
        <v>625600000.00000012</v>
      </c>
      <c r="L20" s="21"/>
      <c r="M20" t="s">
        <v>119</v>
      </c>
    </row>
    <row r="21" spans="1:13" x14ac:dyDescent="0.25">
      <c r="A21" s="23">
        <v>16</v>
      </c>
      <c r="B21" s="21" t="s">
        <v>105</v>
      </c>
      <c r="C21" s="46">
        <v>29470</v>
      </c>
      <c r="D21" s="22">
        <v>21750</v>
      </c>
      <c r="E21" s="51">
        <f t="shared" si="1"/>
        <v>640972500</v>
      </c>
      <c r="F21" s="22"/>
      <c r="G21" s="22">
        <f t="shared" si="2"/>
        <v>0</v>
      </c>
      <c r="H21" s="22"/>
      <c r="I21" s="51">
        <f t="shared" si="3"/>
        <v>0</v>
      </c>
      <c r="J21" s="44">
        <f t="shared" si="0"/>
        <v>21750</v>
      </c>
      <c r="K21" s="51">
        <f t="shared" si="4"/>
        <v>640972500</v>
      </c>
      <c r="L21" s="21"/>
      <c r="M21" t="s">
        <v>110</v>
      </c>
    </row>
    <row r="22" spans="1:13" x14ac:dyDescent="0.25">
      <c r="A22" s="60"/>
      <c r="B22" s="88" t="s">
        <v>25</v>
      </c>
      <c r="C22" s="88"/>
      <c r="D22" s="89">
        <f>SUM(D6:D21)</f>
        <v>164306.69100000002</v>
      </c>
      <c r="E22" s="90">
        <f>SUM(E6:E21)</f>
        <v>7616926710</v>
      </c>
      <c r="F22" s="90">
        <f t="shared" ref="F22:K22" si="5">SUM(F6:F21)</f>
        <v>0</v>
      </c>
      <c r="G22" s="90">
        <f t="shared" si="5"/>
        <v>0</v>
      </c>
      <c r="H22" s="90">
        <f t="shared" si="5"/>
        <v>0</v>
      </c>
      <c r="I22" s="90">
        <f t="shared" si="5"/>
        <v>0</v>
      </c>
      <c r="J22" s="90">
        <f t="shared" si="5"/>
        <v>164306.69100000002</v>
      </c>
      <c r="K22" s="90">
        <f t="shared" si="5"/>
        <v>7616926710</v>
      </c>
      <c r="L22" s="63"/>
    </row>
    <row r="25" spans="1:13" x14ac:dyDescent="0.25">
      <c r="B25" t="s">
        <v>121</v>
      </c>
    </row>
  </sheetData>
  <mergeCells count="8">
    <mergeCell ref="L4:L5"/>
    <mergeCell ref="A2:L2"/>
    <mergeCell ref="A4:A5"/>
    <mergeCell ref="B4:B5"/>
    <mergeCell ref="D4:E4"/>
    <mergeCell ref="F4:G4"/>
    <mergeCell ref="H4:I4"/>
    <mergeCell ref="J4:K4"/>
  </mergeCells>
  <conditionalFormatting sqref="D13:D15 E6:E22 F22:K22 I6:K21">
    <cfRule type="expression" dxfId="0" priority="1">
      <formula>AND(($O6-TODAY())&lt;90,NOT(ISBLANK($O6)))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91" t="s">
        <v>0</v>
      </c>
      <c r="B4" s="91" t="s">
        <v>18</v>
      </c>
      <c r="C4" s="18" t="s">
        <v>34</v>
      </c>
      <c r="D4" s="93" t="s">
        <v>33</v>
      </c>
      <c r="E4" s="94"/>
      <c r="F4" s="93" t="s">
        <v>21</v>
      </c>
      <c r="G4" s="94"/>
      <c r="H4" s="93" t="s">
        <v>22</v>
      </c>
      <c r="I4" s="94"/>
      <c r="J4" s="93" t="s">
        <v>23</v>
      </c>
      <c r="K4" s="94"/>
      <c r="L4" s="91" t="s">
        <v>24</v>
      </c>
    </row>
    <row r="5" spans="1:13" x14ac:dyDescent="0.25">
      <c r="A5" s="92"/>
      <c r="B5" s="92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92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16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workbookViewId="0">
      <selection activeCell="J6" sqref="J6:J18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91" t="s">
        <v>0</v>
      </c>
      <c r="B4" s="91" t="s">
        <v>18</v>
      </c>
      <c r="C4" s="18" t="s">
        <v>34</v>
      </c>
      <c r="D4" s="93" t="s">
        <v>33</v>
      </c>
      <c r="E4" s="94"/>
      <c r="F4" s="93" t="s">
        <v>21</v>
      </c>
      <c r="G4" s="94"/>
      <c r="H4" s="93" t="s">
        <v>22</v>
      </c>
      <c r="I4" s="94"/>
      <c r="J4" s="93" t="s">
        <v>23</v>
      </c>
      <c r="K4" s="94"/>
      <c r="L4" s="91" t="s">
        <v>24</v>
      </c>
    </row>
    <row r="5" spans="1:13" x14ac:dyDescent="0.25">
      <c r="A5" s="92"/>
      <c r="B5" s="92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92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15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topLeftCell="A7" workbookViewId="0">
      <selection activeCell="F15" sqref="F15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91" t="s">
        <v>0</v>
      </c>
      <c r="B5" s="91" t="s">
        <v>18</v>
      </c>
      <c r="C5" s="18" t="s">
        <v>34</v>
      </c>
      <c r="D5" s="93" t="s">
        <v>33</v>
      </c>
      <c r="E5" s="94"/>
      <c r="F5" s="93" t="s">
        <v>21</v>
      </c>
      <c r="G5" s="94"/>
      <c r="H5" s="93" t="s">
        <v>22</v>
      </c>
      <c r="I5" s="94"/>
      <c r="J5" s="93" t="s">
        <v>23</v>
      </c>
      <c r="K5" s="94"/>
      <c r="L5" s="91" t="s">
        <v>24</v>
      </c>
    </row>
    <row r="6" spans="1:13" s="2" customFormat="1" x14ac:dyDescent="0.25">
      <c r="A6" s="92"/>
      <c r="B6" s="92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92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14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7"/>
  <sheetViews>
    <sheetView topLeftCell="A7" workbookViewId="0">
      <selection activeCell="B13" sqref="B13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91" t="s">
        <v>0</v>
      </c>
      <c r="B5" s="91" t="s">
        <v>18</v>
      </c>
      <c r="C5" s="18" t="s">
        <v>34</v>
      </c>
      <c r="D5" s="93" t="s">
        <v>33</v>
      </c>
      <c r="E5" s="94"/>
      <c r="F5" s="93" t="s">
        <v>21</v>
      </c>
      <c r="G5" s="94"/>
      <c r="H5" s="93" t="s">
        <v>22</v>
      </c>
      <c r="I5" s="94"/>
      <c r="J5" s="93" t="s">
        <v>23</v>
      </c>
      <c r="K5" s="94"/>
      <c r="L5" s="91" t="s">
        <v>24</v>
      </c>
    </row>
    <row r="6" spans="1:13" s="2" customFormat="1" x14ac:dyDescent="0.25">
      <c r="A6" s="92"/>
      <c r="B6" s="92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92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3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3"/>
  <sheetViews>
    <sheetView topLeftCell="A13"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91" t="s">
        <v>0</v>
      </c>
      <c r="B5" s="91" t="s">
        <v>18</v>
      </c>
      <c r="C5" s="18" t="s">
        <v>34</v>
      </c>
      <c r="D5" s="93" t="s">
        <v>33</v>
      </c>
      <c r="E5" s="94"/>
      <c r="F5" s="93" t="s">
        <v>21</v>
      </c>
      <c r="G5" s="94"/>
      <c r="H5" s="93" t="s">
        <v>22</v>
      </c>
      <c r="I5" s="94"/>
      <c r="J5" s="93" t="s">
        <v>23</v>
      </c>
      <c r="K5" s="94"/>
      <c r="L5" s="91" t="s">
        <v>24</v>
      </c>
      <c r="M5" s="3"/>
    </row>
    <row r="6" spans="1:13" s="2" customFormat="1" x14ac:dyDescent="0.25">
      <c r="A6" s="92"/>
      <c r="B6" s="92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92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2" priority="2">
      <formula>AND(($O7-TODAY())&lt;90,NOT(ISBLANK($O7)))</formula>
    </cfRule>
  </conditionalFormatting>
  <conditionalFormatting sqref="K7:K32">
    <cfRule type="expression" dxfId="11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topLeftCell="A7"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95" t="s">
        <v>69</v>
      </c>
      <c r="H3" s="95"/>
    </row>
    <row r="4" spans="1:13" s="2" customFormat="1" x14ac:dyDescent="0.25"/>
    <row r="5" spans="1:13" s="2" customFormat="1" x14ac:dyDescent="0.25">
      <c r="A5" s="91" t="s">
        <v>0</v>
      </c>
      <c r="B5" s="91" t="s">
        <v>18</v>
      </c>
      <c r="C5" s="18" t="s">
        <v>34</v>
      </c>
      <c r="D5" s="93" t="s">
        <v>33</v>
      </c>
      <c r="E5" s="94"/>
      <c r="F5" s="93" t="s">
        <v>21</v>
      </c>
      <c r="G5" s="94"/>
      <c r="H5" s="93" t="s">
        <v>22</v>
      </c>
      <c r="I5" s="94"/>
      <c r="J5" s="93" t="s">
        <v>23</v>
      </c>
      <c r="K5" s="94"/>
      <c r="L5" s="91" t="s">
        <v>24</v>
      </c>
      <c r="M5" s="3"/>
    </row>
    <row r="6" spans="1:13" s="2" customFormat="1" x14ac:dyDescent="0.25">
      <c r="A6" s="92"/>
      <c r="B6" s="92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92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10" priority="4">
      <formula>AND(($O7-TODAY())&lt;90,NOT(ISBLANK($O7)))</formula>
    </cfRule>
  </conditionalFormatting>
  <conditionalFormatting sqref="K7:K32">
    <cfRule type="expression" dxfId="9" priority="3">
      <formula>AND(($O7-TODAY())&lt;90,NOT(ISBLANK($O7)))</formula>
    </cfRule>
  </conditionalFormatting>
  <conditionalFormatting sqref="D29">
    <cfRule type="expression" dxfId="8" priority="2">
      <formula>AND(($O29-TODAY())&lt;90,NOT(ISBLANK($O29)))</formula>
    </cfRule>
  </conditionalFormatting>
  <conditionalFormatting sqref="E29">
    <cfRule type="expression" dxfId="7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2"/>
  <sheetViews>
    <sheetView topLeftCell="C7" workbookViewId="0">
      <selection activeCell="J30" sqref="J3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5" t="s">
        <v>69</v>
      </c>
      <c r="H4" s="95"/>
    </row>
    <row r="5" spans="1:13" s="2" customFormat="1" x14ac:dyDescent="0.25"/>
    <row r="6" spans="1:13" s="2" customFormat="1" x14ac:dyDescent="0.25">
      <c r="A6" s="91" t="s">
        <v>0</v>
      </c>
      <c r="B6" s="91" t="s">
        <v>18</v>
      </c>
      <c r="C6" s="18" t="s">
        <v>34</v>
      </c>
      <c r="D6" s="93" t="s">
        <v>33</v>
      </c>
      <c r="E6" s="94"/>
      <c r="F6" s="93" t="s">
        <v>21</v>
      </c>
      <c r="G6" s="94"/>
      <c r="H6" s="93" t="s">
        <v>22</v>
      </c>
      <c r="I6" s="94"/>
      <c r="J6" s="93" t="s">
        <v>23</v>
      </c>
      <c r="K6" s="94"/>
      <c r="L6" s="91" t="s">
        <v>24</v>
      </c>
      <c r="M6" s="3"/>
    </row>
    <row r="7" spans="1:13" s="2" customFormat="1" x14ac:dyDescent="0.25">
      <c r="A7" s="92"/>
      <c r="B7" s="92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92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6" priority="4">
      <formula>AND(($O8-TODAY())&lt;90,NOT(ISBLANK($O8)))</formula>
    </cfRule>
  </conditionalFormatting>
  <conditionalFormatting sqref="D20">
    <cfRule type="expression" dxfId="5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8"/>
  <sheetViews>
    <sheetView zoomScale="93" zoomScaleNormal="93" workbookViewId="0">
      <selection activeCell="B22" sqref="B22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95" t="s">
        <v>84</v>
      </c>
      <c r="H4" s="95"/>
    </row>
    <row r="5" spans="1:13" s="2" customFormat="1" x14ac:dyDescent="0.25"/>
    <row r="6" spans="1:13" s="2" customFormat="1" x14ac:dyDescent="0.25">
      <c r="A6" s="91" t="s">
        <v>0</v>
      </c>
      <c r="B6" s="91" t="s">
        <v>18</v>
      </c>
      <c r="C6" s="18" t="s">
        <v>34</v>
      </c>
      <c r="D6" s="93" t="s">
        <v>33</v>
      </c>
      <c r="E6" s="94"/>
      <c r="F6" s="93" t="s">
        <v>21</v>
      </c>
      <c r="G6" s="94"/>
      <c r="H6" s="93" t="s">
        <v>22</v>
      </c>
      <c r="I6" s="94"/>
      <c r="J6" s="93" t="s">
        <v>23</v>
      </c>
      <c r="K6" s="94"/>
      <c r="L6" s="91" t="s">
        <v>24</v>
      </c>
      <c r="M6" s="3"/>
    </row>
    <row r="7" spans="1:13" s="2" customFormat="1" x14ac:dyDescent="0.25">
      <c r="A7" s="92"/>
      <c r="B7" s="92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92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4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  <vt:lpstr>TỒN T9-ANH NGOC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2021-12-02T06:43:20Z</cp:lastPrinted>
  <dcterms:created xsi:type="dcterms:W3CDTF">2021-05-25T10:52:01Z</dcterms:created>
  <dcterms:modified xsi:type="dcterms:W3CDTF">2022-09-07T09:23:14Z</dcterms:modified>
</cp:coreProperties>
</file>