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ÀNG\HOA HỒNG 2022\207\"/>
    </mc:Choice>
  </mc:AlternateContent>
  <bookViews>
    <workbookView xWindow="0" yWindow="0" windowWidth="15360" windowHeight="7650"/>
  </bookViews>
  <sheets>
    <sheet name="07.2022" sheetId="16" r:id="rId1"/>
    <sheet name="Anh Thạch" sheetId="19" r:id="rId2"/>
    <sheet name="Tâm - Online" sheetId="20" r:id="rId3"/>
    <sheet name="Win207" sheetId="31" r:id="rId4"/>
  </sheets>
  <definedNames>
    <definedName name="_xlnm._FilterDatabase" localSheetId="0" hidden="1">'07.2022'!$A$35:$AL$35</definedName>
    <definedName name="_xlnm._FilterDatabase" localSheetId="2" hidden="1">'Tâm - Online'!$A$71:$U$95</definedName>
    <definedName name="_xlnm._FilterDatabase" localSheetId="3" hidden="1">'Win207'!$A$2:$E$2</definedName>
    <definedName name="_xlnm.Print_Area" localSheetId="0">'07.2022'!$A$101:$K$128</definedName>
  </definedNames>
  <calcPr calcId="162913"/>
</workbook>
</file>

<file path=xl/calcChain.xml><?xml version="1.0" encoding="utf-8"?>
<calcChain xmlns="http://schemas.openxmlformats.org/spreadsheetml/2006/main">
  <c r="B21" i="16" l="1"/>
  <c r="B20" i="16"/>
  <c r="B19" i="16"/>
  <c r="C20" i="16" l="1"/>
  <c r="C21" i="16"/>
  <c r="C22" i="16"/>
  <c r="J23" i="16" l="1"/>
  <c r="J19" i="16"/>
  <c r="L34" i="16" l="1"/>
  <c r="I23" i="16" l="1"/>
  <c r="H23" i="16" l="1"/>
  <c r="B23" i="16" l="1"/>
  <c r="A23" i="16" s="1"/>
  <c r="C23" i="16"/>
  <c r="F23" i="16"/>
  <c r="E23" i="16"/>
  <c r="G107" i="16" l="1"/>
  <c r="H103" i="16"/>
  <c r="H104" i="16"/>
  <c r="H105" i="16"/>
  <c r="F124" i="16" l="1"/>
  <c r="C106" i="16"/>
  <c r="G101" i="20" l="1"/>
  <c r="G100" i="20"/>
  <c r="G99" i="20"/>
  <c r="G97" i="20"/>
  <c r="G70" i="20"/>
  <c r="E70" i="20"/>
  <c r="F70" i="20" s="1"/>
  <c r="E28" i="20"/>
  <c r="F28" i="20"/>
  <c r="G54" i="20"/>
  <c r="G53" i="20"/>
  <c r="G52" i="20"/>
  <c r="G51" i="20"/>
  <c r="G50" i="20"/>
  <c r="G49" i="20"/>
  <c r="G48" i="20"/>
  <c r="G47" i="20"/>
  <c r="G46" i="20"/>
  <c r="G45" i="20"/>
  <c r="G44" i="20"/>
  <c r="G43" i="20"/>
  <c r="G42" i="20"/>
  <c r="G41" i="20"/>
  <c r="G40" i="20"/>
  <c r="G39" i="20"/>
  <c r="G38" i="20"/>
  <c r="G37" i="20"/>
  <c r="G36" i="20"/>
  <c r="G35" i="20"/>
  <c r="G34" i="20"/>
  <c r="G33" i="20"/>
  <c r="G32" i="20"/>
  <c r="G31" i="20"/>
  <c r="G30" i="20"/>
  <c r="G28" i="20" s="1"/>
  <c r="G95" i="20"/>
  <c r="G94" i="20"/>
  <c r="G93" i="20"/>
  <c r="G92" i="20"/>
  <c r="G91" i="20"/>
  <c r="G90" i="20"/>
  <c r="G89" i="20"/>
  <c r="G88" i="20"/>
  <c r="G87" i="20"/>
  <c r="G86" i="20"/>
  <c r="G85" i="20"/>
  <c r="G84" i="20"/>
  <c r="G83" i="20"/>
  <c r="G82" i="20"/>
  <c r="G81" i="20"/>
  <c r="G80" i="20"/>
  <c r="G79" i="20"/>
  <c r="G78" i="20"/>
  <c r="G77" i="20"/>
  <c r="G76" i="20"/>
  <c r="G75" i="20"/>
  <c r="G74" i="20"/>
  <c r="G73" i="20"/>
  <c r="G72" i="20"/>
  <c r="E97" i="20" l="1"/>
  <c r="S19" i="16"/>
  <c r="R19" i="16"/>
  <c r="Q19" i="16"/>
  <c r="P19" i="16"/>
  <c r="P21" i="16" s="1"/>
  <c r="O19" i="16"/>
  <c r="O20" i="16" s="1"/>
  <c r="N19" i="16"/>
  <c r="N21" i="16" s="1"/>
  <c r="M19" i="16"/>
  <c r="L19" i="16"/>
  <c r="K19" i="16"/>
  <c r="H19" i="16"/>
  <c r="H21" i="16" s="1"/>
  <c r="G19" i="16"/>
  <c r="G20" i="16" s="1"/>
  <c r="F19" i="16"/>
  <c r="F21" i="16" s="1"/>
  <c r="E19" i="16"/>
  <c r="D19" i="16"/>
  <c r="C19" i="16"/>
  <c r="K91" i="16"/>
  <c r="Q90" i="16"/>
  <c r="Q92" i="16" s="1"/>
  <c r="P90" i="16"/>
  <c r="P92" i="16" s="1"/>
  <c r="O90" i="16"/>
  <c r="O91" i="16" s="1"/>
  <c r="N90" i="16"/>
  <c r="N91" i="16" s="1"/>
  <c r="M90" i="16"/>
  <c r="M92" i="16" s="1"/>
  <c r="L90" i="16"/>
  <c r="K90" i="16"/>
  <c r="K92" i="16" s="1"/>
  <c r="J90" i="16"/>
  <c r="H90" i="16"/>
  <c r="H92" i="16" s="1"/>
  <c r="G90" i="16"/>
  <c r="G92" i="16" s="1"/>
  <c r="F90" i="16"/>
  <c r="F91" i="16" s="1"/>
  <c r="E90" i="16"/>
  <c r="E91" i="16" s="1"/>
  <c r="D90" i="16"/>
  <c r="D92" i="16" s="1"/>
  <c r="C90" i="16"/>
  <c r="C92" i="16" s="1"/>
  <c r="B90" i="16"/>
  <c r="N69" i="16"/>
  <c r="N70" i="16" s="1"/>
  <c r="M69" i="16"/>
  <c r="M70" i="16" s="1"/>
  <c r="L69" i="16"/>
  <c r="L70" i="16" s="1"/>
  <c r="K69" i="16"/>
  <c r="K71" i="16" s="1"/>
  <c r="J69" i="16"/>
  <c r="J71" i="16" s="1"/>
  <c r="H69" i="16"/>
  <c r="H71" i="16" s="1"/>
  <c r="G69" i="16"/>
  <c r="G71" i="16" s="1"/>
  <c r="F69" i="16"/>
  <c r="F71" i="16" s="1"/>
  <c r="E69" i="16"/>
  <c r="E70" i="16" s="1"/>
  <c r="D69" i="16"/>
  <c r="D70" i="16" s="1"/>
  <c r="C69" i="16"/>
  <c r="C70" i="16" s="1"/>
  <c r="B69" i="16"/>
  <c r="C47" i="16"/>
  <c r="Q46" i="16"/>
  <c r="Q47" i="16" s="1"/>
  <c r="P46" i="16"/>
  <c r="P47" i="16" s="1"/>
  <c r="O46" i="16"/>
  <c r="O47" i="16" s="1"/>
  <c r="N46" i="16"/>
  <c r="N47" i="16" s="1"/>
  <c r="M46" i="16"/>
  <c r="M47" i="16" s="1"/>
  <c r="L46" i="16"/>
  <c r="K46" i="16"/>
  <c r="K48" i="16" s="1"/>
  <c r="J46" i="16"/>
  <c r="J48" i="16" s="1"/>
  <c r="H46" i="16"/>
  <c r="H47" i="16" s="1"/>
  <c r="G46" i="16"/>
  <c r="G47" i="16" s="1"/>
  <c r="F46" i="16"/>
  <c r="F47" i="16" s="1"/>
  <c r="E46" i="16"/>
  <c r="E47" i="16" s="1"/>
  <c r="D46" i="16"/>
  <c r="D47" i="16" s="1"/>
  <c r="C46" i="16"/>
  <c r="C48" i="16" s="1"/>
  <c r="B46" i="16"/>
  <c r="B48" i="16" s="1"/>
  <c r="B71" i="16" l="1"/>
  <c r="M71" i="16"/>
  <c r="D71" i="16"/>
  <c r="B47" i="16"/>
  <c r="B49" i="16" s="1"/>
  <c r="E48" i="16"/>
  <c r="E49" i="16" s="1"/>
  <c r="B70" i="16"/>
  <c r="B91" i="16"/>
  <c r="C91" i="16"/>
  <c r="B92" i="16"/>
  <c r="G91" i="16"/>
  <c r="G93" i="16" s="1"/>
  <c r="H20" i="16"/>
  <c r="H22" i="16" s="1"/>
  <c r="P20" i="16"/>
  <c r="M91" i="16"/>
  <c r="M93" i="16" s="1"/>
  <c r="D48" i="16"/>
  <c r="D49" i="16" s="1"/>
  <c r="E71" i="16"/>
  <c r="P91" i="16"/>
  <c r="P93" i="16" s="1"/>
  <c r="C93" i="16"/>
  <c r="O48" i="16"/>
  <c r="O49" i="16" s="1"/>
  <c r="H70" i="16"/>
  <c r="H72" i="16" s="1"/>
  <c r="C71" i="16"/>
  <c r="N71" i="16"/>
  <c r="L91" i="16"/>
  <c r="L92" i="16"/>
  <c r="P22" i="16"/>
  <c r="F48" i="16"/>
  <c r="K93" i="16"/>
  <c r="D91" i="16"/>
  <c r="D93" i="16" s="1"/>
  <c r="Q91" i="16"/>
  <c r="G21" i="16"/>
  <c r="G22" i="16" s="1"/>
  <c r="K47" i="16"/>
  <c r="K49" i="16" s="1"/>
  <c r="M48" i="16"/>
  <c r="M49" i="16" s="1"/>
  <c r="F70" i="16"/>
  <c r="F72" i="16" s="1"/>
  <c r="H91" i="16"/>
  <c r="H93" i="16" s="1"/>
  <c r="O21" i="16"/>
  <c r="O22" i="16" s="1"/>
  <c r="C49" i="16"/>
  <c r="J47" i="16"/>
  <c r="J49" i="16" s="1"/>
  <c r="L48" i="16"/>
  <c r="L47" i="16"/>
  <c r="N48" i="16"/>
  <c r="N49" i="16" s="1"/>
  <c r="G70" i="16"/>
  <c r="G72" i="16" s="1"/>
  <c r="L71" i="16"/>
  <c r="L72" i="16" s="1"/>
  <c r="J91" i="16"/>
  <c r="J92" i="16"/>
  <c r="Q20" i="16"/>
  <c r="J20" i="16"/>
  <c r="R20" i="16"/>
  <c r="Q21" i="16"/>
  <c r="K20" i="16"/>
  <c r="S20" i="16"/>
  <c r="J21" i="16"/>
  <c r="R21" i="16"/>
  <c r="D20" i="16"/>
  <c r="L20" i="16"/>
  <c r="K21" i="16"/>
  <c r="S21" i="16"/>
  <c r="E20" i="16"/>
  <c r="M20" i="16"/>
  <c r="D21" i="16"/>
  <c r="L21" i="16"/>
  <c r="F20" i="16"/>
  <c r="F22" i="16" s="1"/>
  <c r="N20" i="16"/>
  <c r="N22" i="16" s="1"/>
  <c r="E21" i="16"/>
  <c r="M21" i="16"/>
  <c r="E92" i="16"/>
  <c r="E93" i="16" s="1"/>
  <c r="N92" i="16"/>
  <c r="N93" i="16" s="1"/>
  <c r="F92" i="16"/>
  <c r="F93" i="16" s="1"/>
  <c r="O92" i="16"/>
  <c r="O93" i="16" s="1"/>
  <c r="Q93" i="16"/>
  <c r="J70" i="16"/>
  <c r="J72" i="16" s="1"/>
  <c r="C72" i="16"/>
  <c r="K70" i="16"/>
  <c r="K72" i="16" s="1"/>
  <c r="D72" i="16"/>
  <c r="M72" i="16"/>
  <c r="E72" i="16"/>
  <c r="N72" i="16"/>
  <c r="Q49" i="16"/>
  <c r="G48" i="16"/>
  <c r="G49" i="16" s="1"/>
  <c r="P48" i="16"/>
  <c r="P49" i="16" s="1"/>
  <c r="H48" i="16"/>
  <c r="H49" i="16" s="1"/>
  <c r="Q48" i="16"/>
  <c r="V20" i="16"/>
  <c r="B22" i="16" l="1"/>
  <c r="L22" i="16"/>
  <c r="B72" i="16"/>
  <c r="J22" i="16"/>
  <c r="S22" i="16"/>
  <c r="L49" i="16"/>
  <c r="L93" i="16"/>
  <c r="J93" i="16"/>
  <c r="Q22" i="16"/>
  <c r="B93" i="16"/>
  <c r="E22" i="16"/>
  <c r="K22" i="16"/>
  <c r="D22" i="16"/>
  <c r="R22" i="16"/>
  <c r="F49" i="16"/>
  <c r="M22" i="16"/>
  <c r="G140" i="20"/>
  <c r="G139" i="20"/>
  <c r="G138" i="20"/>
  <c r="G137" i="20"/>
  <c r="G136" i="20"/>
  <c r="G135" i="20"/>
  <c r="G134" i="20"/>
  <c r="G133" i="20"/>
  <c r="G132" i="20"/>
  <c r="G131" i="20"/>
  <c r="G130" i="20"/>
  <c r="G129" i="20"/>
  <c r="G128" i="20"/>
  <c r="G127" i="20"/>
  <c r="G126" i="20"/>
  <c r="G125" i="20"/>
  <c r="G124" i="20"/>
  <c r="G123" i="20"/>
  <c r="G122" i="20"/>
  <c r="G121" i="20"/>
  <c r="G120" i="20"/>
  <c r="G119" i="20"/>
  <c r="G118" i="20"/>
  <c r="G117" i="20"/>
  <c r="G116" i="20"/>
  <c r="G115" i="20"/>
  <c r="G114" i="20"/>
  <c r="G113" i="20"/>
  <c r="G112" i="20"/>
  <c r="G111" i="20"/>
  <c r="G110" i="20"/>
  <c r="G109" i="20"/>
  <c r="G108" i="20"/>
  <c r="T91" i="16" l="1"/>
  <c r="Q70" i="16"/>
  <c r="T47" i="16"/>
  <c r="E145" i="20" l="1"/>
  <c r="F145" i="20" s="1"/>
  <c r="G104" i="20" l="1"/>
  <c r="G103" i="20"/>
  <c r="G102" i="20"/>
  <c r="F97" i="20" l="1"/>
  <c r="G105" i="20"/>
  <c r="G162" i="20" s="1"/>
  <c r="G106" i="20"/>
  <c r="G107" i="20"/>
  <c r="G160" i="20" l="1"/>
  <c r="G161" i="20"/>
  <c r="G150" i="20"/>
  <c r="E163" i="20" l="1"/>
  <c r="E162" i="20"/>
  <c r="E161" i="20"/>
  <c r="E160" i="20"/>
  <c r="G158" i="20"/>
  <c r="G157" i="20"/>
  <c r="G156" i="20"/>
  <c r="G155" i="20"/>
  <c r="G154" i="20"/>
  <c r="G153" i="20"/>
  <c r="G152" i="20"/>
  <c r="C9" i="20"/>
  <c r="C8" i="20"/>
  <c r="G62" i="19"/>
  <c r="K62" i="19" s="1"/>
  <c r="H55" i="19"/>
  <c r="C18" i="19"/>
  <c r="C17" i="19"/>
  <c r="Q10" i="19"/>
  <c r="M10" i="19"/>
  <c r="I10" i="19"/>
  <c r="E10" i="19"/>
  <c r="C10" i="19"/>
  <c r="Q9" i="19"/>
  <c r="M9" i="19"/>
  <c r="I9" i="19"/>
  <c r="E9" i="19"/>
  <c r="C9" i="19"/>
  <c r="B113" i="16"/>
  <c r="G54" i="19" s="1"/>
  <c r="B112" i="16"/>
  <c r="F112" i="16" s="1"/>
  <c r="B111" i="16"/>
  <c r="G52" i="19" s="1"/>
  <c r="B110" i="16"/>
  <c r="F110" i="16" s="1"/>
  <c r="H47" i="19"/>
  <c r="J95" i="16"/>
  <c r="H95" i="16"/>
  <c r="B95" i="16"/>
  <c r="W78" i="16"/>
  <c r="V78" i="16"/>
  <c r="U78" i="16"/>
  <c r="T78" i="16"/>
  <c r="S78" i="16"/>
  <c r="Q78" i="16"/>
  <c r="P78" i="16"/>
  <c r="O78" i="16"/>
  <c r="L78" i="16"/>
  <c r="J78" i="16"/>
  <c r="G78" i="16"/>
  <c r="F78" i="16"/>
  <c r="D78" i="16"/>
  <c r="B78" i="16"/>
  <c r="W58" i="16"/>
  <c r="V58" i="16"/>
  <c r="U58" i="16"/>
  <c r="T58" i="16"/>
  <c r="S58" i="16"/>
  <c r="Q58" i="16"/>
  <c r="P58" i="16"/>
  <c r="O58" i="16"/>
  <c r="L58" i="16"/>
  <c r="J58" i="16"/>
  <c r="H58" i="16"/>
  <c r="G58" i="16"/>
  <c r="F58" i="16"/>
  <c r="D58" i="16"/>
  <c r="B58" i="16"/>
  <c r="AH50" i="16"/>
  <c r="Y32" i="16"/>
  <c r="AA23" i="16"/>
  <c r="Y8" i="16"/>
  <c r="W8" i="16"/>
  <c r="V8" i="16"/>
  <c r="U8" i="16"/>
  <c r="T8" i="16"/>
  <c r="S8" i="16"/>
  <c r="Q8" i="16"/>
  <c r="P8" i="16"/>
  <c r="O8" i="16"/>
  <c r="L8" i="16"/>
  <c r="J8" i="16"/>
  <c r="H8" i="16"/>
  <c r="G8" i="16"/>
  <c r="F8" i="16"/>
  <c r="D8" i="16"/>
  <c r="B8" i="16"/>
  <c r="Z7" i="16"/>
  <c r="Z6" i="16"/>
  <c r="Z5" i="16"/>
  <c r="Z4" i="16"/>
  <c r="Z3" i="16"/>
  <c r="F113" i="16" l="1"/>
  <c r="Z8" i="16"/>
  <c r="B59" i="16"/>
  <c r="B79" i="16"/>
  <c r="B9" i="16"/>
  <c r="G53" i="19"/>
  <c r="F111" i="16"/>
  <c r="B114" i="16"/>
  <c r="F114" i="16" s="1"/>
  <c r="G51" i="19"/>
  <c r="F115" i="16" l="1"/>
  <c r="G55" i="19"/>
  <c r="K55" i="19" s="1"/>
  <c r="G147" i="20" l="1"/>
  <c r="G148" i="20"/>
  <c r="G149" i="20"/>
  <c r="G145" i="20" l="1"/>
  <c r="G163" i="20" s="1"/>
  <c r="G164" i="20" s="1"/>
  <c r="D95" i="16" l="1"/>
  <c r="F95" i="16" l="1"/>
  <c r="G95" i="16" l="1"/>
  <c r="I95" i="16" l="1"/>
  <c r="I96" i="16"/>
  <c r="I19" i="16" l="1"/>
  <c r="I20" i="16" l="1"/>
  <c r="T20" i="16" s="1"/>
  <c r="T19" i="16"/>
  <c r="I21" i="16"/>
  <c r="T21" i="16" s="1"/>
  <c r="I22" i="16"/>
  <c r="T22" i="16" s="1"/>
  <c r="V22" i="16" s="1"/>
  <c r="X22" i="16" s="1"/>
  <c r="B102" i="16" l="1"/>
  <c r="F102" i="16" l="1"/>
  <c r="H102" i="16" s="1"/>
  <c r="G43" i="19"/>
  <c r="D102" i="16"/>
  <c r="F119" i="16" l="1"/>
  <c r="I46" i="16"/>
  <c r="R46" i="16" s="1"/>
  <c r="I47" i="16" l="1"/>
  <c r="R47" i="16" s="1"/>
  <c r="I48" i="16"/>
  <c r="R48" i="16" s="1"/>
  <c r="I49" i="16" l="1"/>
  <c r="R49" i="16" s="1"/>
  <c r="B103" i="16" l="1"/>
  <c r="T49" i="16"/>
  <c r="V49" i="16" s="1"/>
  <c r="F103" i="16" l="1"/>
  <c r="G44" i="19"/>
  <c r="D103" i="16"/>
  <c r="F120" i="16" l="1"/>
  <c r="I69" i="16"/>
  <c r="O69" i="16" s="1"/>
  <c r="I70" i="16" l="1"/>
  <c r="O70" i="16" s="1"/>
  <c r="I71" i="16"/>
  <c r="O71" i="16" s="1"/>
  <c r="I72" i="16" l="1"/>
  <c r="O72" i="16" s="1"/>
  <c r="Q72" i="16" s="1"/>
  <c r="S72" i="16" s="1"/>
  <c r="B104" i="16" l="1"/>
  <c r="F104" i="16" l="1"/>
  <c r="G45" i="19"/>
  <c r="D104" i="16"/>
  <c r="F121" i="16" l="1"/>
  <c r="I90" i="16"/>
  <c r="I92" i="16" l="1"/>
  <c r="R92" i="16" s="1"/>
  <c r="R90" i="16"/>
  <c r="I91" i="16"/>
  <c r="R91" i="16" s="1"/>
  <c r="I93" i="16" l="1"/>
  <c r="R93" i="16" s="1"/>
  <c r="T93" i="16" s="1"/>
  <c r="V93" i="16" s="1"/>
  <c r="B105" i="16" l="1"/>
  <c r="F105" i="16" l="1"/>
  <c r="B106" i="16"/>
  <c r="F106" i="16" s="1"/>
  <c r="G46" i="19"/>
  <c r="G47" i="19" s="1"/>
  <c r="D105" i="16"/>
  <c r="F107" i="16" l="1"/>
  <c r="H106" i="16"/>
  <c r="H107" i="16" s="1"/>
  <c r="I47" i="19"/>
  <c r="K47" i="19"/>
  <c r="K64" i="19" s="1"/>
  <c r="F122" i="16"/>
  <c r="F123" i="16"/>
  <c r="F125" i="16" s="1"/>
  <c r="D106" i="16"/>
</calcChain>
</file>

<file path=xl/comments1.xml><?xml version="1.0" encoding="utf-8"?>
<comments xmlns="http://schemas.openxmlformats.org/spreadsheetml/2006/main">
  <authors>
    <author>NTPC01</author>
  </authors>
  <commentList>
    <comment ref="J13" authorId="0" shapeId="0">
      <text>
        <r>
          <rPr>
            <b/>
            <i/>
            <sz val="9"/>
            <color indexed="81"/>
            <rFont val="Tahoma"/>
            <family val="2"/>
          </rPr>
          <t>Tính hết cho Thơ</t>
        </r>
      </text>
    </comment>
    <comment ref="K13" authorId="0" shapeId="0">
      <text>
        <r>
          <rPr>
            <sz val="9"/>
            <color indexed="81"/>
            <rFont val="Tahoma"/>
            <family val="2"/>
          </rPr>
          <t xml:space="preserve">Trung chuyển qua kho Bế Văn Cấm, Q7. Thạch chốt chia đều cho 4 bạn
</t>
        </r>
      </text>
    </comment>
    <comment ref="A17" authorId="0" shapeId="0">
      <text>
        <r>
          <rPr>
            <sz val="9"/>
            <color indexed="81"/>
            <rFont val="Tahoma"/>
            <family val="2"/>
          </rPr>
          <t xml:space="preserve">Co.op Toàn Tâm, Quận 10.
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Chỉ tính Co.op Lý Thường Kiệt.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WIN 7</author>
  </authors>
  <commentList>
    <comment ref="G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420.000.000</t>
        </r>
      </text>
    </comment>
    <comment ref="H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525.000.000</t>
        </r>
      </text>
    </comment>
    <comment ref="K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540.000.000</t>
        </r>
      </text>
    </comment>
    <comment ref="L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675.000.000</t>
        </r>
      </text>
    </comment>
    <comment ref="O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P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S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T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G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420.000.000</t>
        </r>
      </text>
    </comment>
    <comment ref="H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525.000.000</t>
        </r>
      </text>
    </comment>
    <comment ref="K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540.000.000</t>
        </r>
      </text>
    </comment>
    <comment ref="L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675.000.000</t>
        </r>
      </text>
    </comment>
    <comment ref="O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P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S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T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H3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I3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</commentList>
</comments>
</file>

<file path=xl/comments3.xml><?xml version="1.0" encoding="utf-8"?>
<comments xmlns="http://schemas.openxmlformats.org/spreadsheetml/2006/main">
  <authors>
    <author>WIN 7</author>
    <author>NTPC01</author>
    <author>anhtuan</author>
  </authors>
  <commentList>
    <comment ref="G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420.000.000</t>
        </r>
      </text>
    </comment>
    <comment ref="H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525.000.000</t>
        </r>
      </text>
    </comment>
    <comment ref="M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N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Q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R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E21" authorId="1" shapeId="0">
      <text>
        <r>
          <rPr>
            <sz val="11"/>
            <color indexed="81"/>
            <rFont val="Tahoma"/>
            <family val="2"/>
          </rPr>
          <t>Mức hưởng tất cả 8k áp dụng 3 tháng: 3,4,5/2022 (Anh Ngọc chốt  20/06/2022)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8" authorId="1" shapeId="0">
      <text>
        <r>
          <rPr>
            <sz val="10"/>
            <color indexed="81"/>
            <rFont val="Tahoma"/>
            <family val="2"/>
          </rPr>
          <t xml:space="preserve">Ms Hạnh, chú Lắm, chị Hương, chị Nhung, chị Hằng, chị Âu, Ms Dung.
</t>
        </r>
      </text>
    </comment>
    <comment ref="C97" authorId="2" shapeId="0">
      <text>
        <r>
          <rPr>
            <b/>
            <sz val="11"/>
            <color indexed="81"/>
            <rFont val="Tahoma"/>
            <family val="2"/>
          </rPr>
          <t>Gồm: NH Quận 1, Mekong Gourmet không tính đơn có Voucher.</t>
        </r>
      </text>
    </comment>
  </commentList>
</comments>
</file>

<file path=xl/sharedStrings.xml><?xml version="1.0" encoding="utf-8"?>
<sst xmlns="http://schemas.openxmlformats.org/spreadsheetml/2006/main" count="6169" uniqueCount="1648">
  <si>
    <t>Mai</t>
  </si>
  <si>
    <t>COOPMART</t>
  </si>
  <si>
    <t>COOPFOOD</t>
  </si>
  <si>
    <t>SATRA</t>
  </si>
  <si>
    <t>VM+</t>
  </si>
  <si>
    <t>VM</t>
  </si>
  <si>
    <t>VIN PO</t>
  </si>
  <si>
    <t>AEON CITI</t>
  </si>
  <si>
    <t>LOTTE</t>
  </si>
  <si>
    <t>MEGA</t>
  </si>
  <si>
    <t>BIGC</t>
  </si>
  <si>
    <t>KINGFOOD</t>
  </si>
  <si>
    <t>SGHD</t>
  </si>
  <si>
    <t>JMART</t>
  </si>
  <si>
    <t>KHẢI SAN</t>
  </si>
  <si>
    <t>AN NAM GM</t>
  </si>
  <si>
    <t>Tmart</t>
  </si>
  <si>
    <t>nhà bè</t>
  </si>
  <si>
    <t>HẢI SẢN</t>
  </si>
  <si>
    <t>THỰC PHẨM</t>
  </si>
  <si>
    <t>HÀNG MỚI</t>
  </si>
  <si>
    <t>5%</t>
  </si>
  <si>
    <t>0%</t>
  </si>
  <si>
    <t>1%</t>
  </si>
  <si>
    <t>3%</t>
  </si>
  <si>
    <t>VIN</t>
  </si>
  <si>
    <t>CFNQ TÁCH</t>
  </si>
  <si>
    <t>ĐƠN HÀNG</t>
  </si>
  <si>
    <t>CHIẾT KHẤU</t>
  </si>
  <si>
    <t>0.5%</t>
  </si>
  <si>
    <t>HÀNG TRẢ 10%</t>
  </si>
  <si>
    <t>TỔNG</t>
  </si>
  <si>
    <t>Phong</t>
  </si>
  <si>
    <t>bình chánh</t>
  </si>
  <si>
    <t xml:space="preserve">bình tân </t>
  </si>
  <si>
    <t>bình thạnh</t>
  </si>
  <si>
    <t>phú nhuận</t>
  </si>
  <si>
    <t>PHONG</t>
  </si>
  <si>
    <t>Toàn Tâm</t>
  </si>
  <si>
    <t>Hải</t>
  </si>
  <si>
    <t>WOW MART</t>
  </si>
  <si>
    <t>tân bình</t>
  </si>
  <si>
    <t>tân phú</t>
  </si>
  <si>
    <t>hóc môn</t>
  </si>
  <si>
    <t>củ chi</t>
  </si>
  <si>
    <t>HẢI</t>
  </si>
  <si>
    <t>gò vấp</t>
  </si>
  <si>
    <t>thủ đức</t>
  </si>
  <si>
    <t>MY</t>
  </si>
  <si>
    <t>% x DS</t>
  </si>
  <si>
    <t>HOA HỒNG</t>
  </si>
  <si>
    <t>NVKD Mai</t>
  </si>
  <si>
    <t>NVKD Phong</t>
  </si>
  <si>
    <t>NVKD Hải</t>
  </si>
  <si>
    <t>NVKD My</t>
  </si>
  <si>
    <t>NVKD THẠCH</t>
  </si>
  <si>
    <t>0.2%*DSTT</t>
  </si>
  <si>
    <t>6 mã mới</t>
  </si>
  <si>
    <t>NVKD Tâm</t>
  </si>
  <si>
    <t>CƠ CẤU LƯƠNG,THƯỞNG NHÂN PHÒNG KINH DOANH</t>
  </si>
  <si>
    <t>2021-2022</t>
  </si>
  <si>
    <t>ĐVT : VNĐ</t>
  </si>
  <si>
    <t>LƯƠNG 
CƠ BẢN</t>
  </si>
  <si>
    <t>PHỤ CẤP</t>
  </si>
  <si>
    <t>CƠ CẤU THƯỞNG</t>
  </si>
  <si>
    <t>XĂNG XE</t>
  </si>
  <si>
    <t>HỖ TRỢ 
GIAO HÀNG</t>
  </si>
  <si>
    <t>THƯỞNG DOANH SỐ 
KÊNH SIÊU THỊ</t>
  </si>
  <si>
    <t>THÁNG 2/3/4-2021 
 750.000.000 vnd /THÁNG/1 NVKD</t>
  </si>
  <si>
    <t>THÁNG 5/6/7-2021
 800.000.000 vnd /THÁNG/1 NVKD</t>
  </si>
  <si>
    <t>THÁNG 8/9/10-2021
 900.000.000 vnd /THÁNG/1 NVKD</t>
  </si>
  <si>
    <t>THÁNG11/12-2021 &amp; 1-2022
 1.000.000.000 vnd /THÁNG/1 NVKD</t>
  </si>
  <si>
    <t>&gt;= 85%</t>
  </si>
  <si>
    <t>&gt;= 100%</t>
  </si>
  <si>
    <t>&gt;= 120%</t>
  </si>
  <si>
    <t>&gt;= 150%</t>
  </si>
  <si>
    <t>Đạt DS 85%</t>
  </si>
  <si>
    <t>Đạt DS 100%</t>
  </si>
  <si>
    <t>Đạt DS 120%, 1.5%</t>
  </si>
  <si>
    <t>DT thuc te *</t>
  </si>
  <si>
    <t>THƯỞNG DOANH SỐ KÊNH 
BẾP ĂN, TRUONG HOC, NHÀ HÀNG, KHÁCH SẠN</t>
  </si>
  <si>
    <t>T3/4/5 
 100.000.000 vnd /THÁNG/1 NVKD</t>
  </si>
  <si>
    <t>THÁNG 6.7.8
200.000.000 vnd /THÁNG/1 NVKD</t>
  </si>
  <si>
    <t>THÁNG 9.10.11
 250.000.000 vnd /THÁNG/1 NVKD</t>
  </si>
  <si>
    <t>THÁNG 12&amp; 1.2-2021
 300.000.000 vnd /THÁNG/1 NVKD</t>
  </si>
  <si>
    <t>Đạt DS&gt;= 85%</t>
  </si>
  <si>
    <t>GD-TPKD</t>
  </si>
  <si>
    <t xml:space="preserve">Lương căn bản &amp; phụ cấp : tính trên ngày công thực tế </t>
  </si>
  <si>
    <t>Thưởng doanh số sell out : tính trên doanh số thu về từ 85% chỉ tiêu trở lên</t>
  </si>
  <si>
    <t>Chỉ tiêu doanh số của mỗi NVKD sẽ do GĐĐH phân chia căn cứ trên chỉ tiêu doanh số mà Ban GĐ phân bố hàng Quý/Năm</t>
  </si>
  <si>
    <t xml:space="preserve">Chỉ tiêu đại lý  sẽ do GĐĐH phân chia theo từng tháng/quý dựa trên tình hình thực tế và mục tiêu của Ban GĐ </t>
  </si>
  <si>
    <t>Ngày công làm việc là ngày làm việc trong tháng từ thứ 2 đến thứ 7 hàng tuần (số ngày dao động tùy theo tháng )</t>
  </si>
  <si>
    <t>Phụ cấp xăng và cơm sẽ được tính theo ngày làm việc thực tế trong tháng(số ngày trong tháng bình quân được tính là 26 ngày )</t>
  </si>
  <si>
    <t>Danh sách các chỉ tiêu sẽ đính kèm theo hàng quý/tháng</t>
  </si>
  <si>
    <t xml:space="preserve">Địa bàn làm việc của từng NVKD  sẽ do GĐĐH phân bổ căn cứ trên thực tế </t>
  </si>
  <si>
    <t>4 NVKD</t>
  </si>
  <si>
    <t>STT</t>
  </si>
  <si>
    <t>Thực phẩm</t>
  </si>
  <si>
    <t>Hải sản</t>
  </si>
  <si>
    <t>AEON CITIMART</t>
  </si>
  <si>
    <t>CƠ CẤU LƯƠNG,THƯỞNG KÊNH ONLINE</t>
  </si>
  <si>
    <t xml:space="preserve">CƠ CẤU THƯỞNG </t>
  </si>
  <si>
    <t>CHỈ TIÊU</t>
  </si>
  <si>
    <t>KPI  DOANH SỐ</t>
  </si>
  <si>
    <t>THÁNG 3/4/5 -2021</t>
  </si>
  <si>
    <t>THÁNG 6/7/8-2021</t>
  </si>
  <si>
    <t>THÁNG 9/10/11/12-2021</t>
  </si>
  <si>
    <t>SỮA</t>
  </si>
  <si>
    <t>ĐẠI LÝ</t>
  </si>
  <si>
    <t>KHÁCH LẺ</t>
  </si>
  <si>
    <t>SỮA: 50 THÙNG</t>
  </si>
  <si>
    <t>SỮA: 60 THÙNG</t>
  </si>
  <si>
    <t>THỰC PHẨM :
50 TRIỆU</t>
  </si>
  <si>
    <t>THỰC PHẨM :
80 TRIỆU</t>
  </si>
  <si>
    <t>THỰC PHẨM :
100 TRIỆU</t>
  </si>
  <si>
    <t>Đạt DS 120%</t>
  </si>
  <si>
    <t>KPI  FANPAGE</t>
  </si>
  <si>
    <t>THÁNG 12/2020</t>
  </si>
  <si>
    <t>THÁNG 1/2021</t>
  </si>
  <si>
    <t>THÁNG 2/2022</t>
  </si>
  <si>
    <t>THÁNG 3-4/2021</t>
  </si>
  <si>
    <t xml:space="preserve">Lượt Tương Tác Cần Đạt </t>
  </si>
  <si>
    <t xml:space="preserve">Lượt Tiếp Cận Bài Viết
Cần Đạt 
</t>
  </si>
  <si>
    <t>Lượt follow</t>
  </si>
  <si>
    <t xml:space="preserve">Lượt đăng bài trên group
</t>
  </si>
  <si>
    <t>500.000VND</t>
  </si>
  <si>
    <t>1.500.000</t>
  </si>
  <si>
    <t>2.000.000</t>
  </si>
  <si>
    <t>2.500.000</t>
  </si>
  <si>
    <t xml:space="preserve">Lương căn bản &amp; phụ cấp : tính trên ngày công thực tế 
Các chế độ khác theo tiêu chuẩn của công ty và theo luật lao động
Doanh số không đạt CK thưởng 1% </t>
  </si>
  <si>
    <t xml:space="preserve">SỮA KHÁCH LẺ </t>
  </si>
  <si>
    <t xml:space="preserve">ĐVT </t>
  </si>
  <si>
    <t>NGÀY</t>
  </si>
  <si>
    <t xml:space="preserve">TÊN KHÁCH HÀNG </t>
  </si>
  <si>
    <t>ĐVT</t>
  </si>
  <si>
    <t xml:space="preserve">SỐ LƯỢNG </t>
  </si>
  <si>
    <t xml:space="preserve">TỈ LỆ TÍNH </t>
  </si>
  <si>
    <t xml:space="preserve">THÀNH TIỀN </t>
  </si>
  <si>
    <t>GHI CHÚ</t>
  </si>
  <si>
    <t>Thùng</t>
  </si>
  <si>
    <t>SỮA ĐẠI LÝ</t>
  </si>
  <si>
    <t>SỐ TT</t>
  </si>
  <si>
    <t>Củ Chi</t>
  </si>
  <si>
    <t>Bình Chánh</t>
  </si>
  <si>
    <t>Hóc Môn</t>
  </si>
  <si>
    <t>Nhà Bè</t>
  </si>
  <si>
    <t>Bình Thạnh</t>
  </si>
  <si>
    <t>Gò Vấp</t>
  </si>
  <si>
    <t>Phú Nhuận</t>
  </si>
  <si>
    <t>Tân Phú</t>
  </si>
  <si>
    <t>Thủ Đức</t>
  </si>
  <si>
    <t xml:space="preserve">Bình Tân </t>
  </si>
  <si>
    <t>Tân Bình</t>
  </si>
  <si>
    <t>Chỉ tiêu</t>
  </si>
  <si>
    <t>Dưới 85%</t>
  </si>
  <si>
    <t xml:space="preserve">TỔNG CỘNG </t>
  </si>
  <si>
    <t>ELEVEN</t>
  </si>
  <si>
    <t>Tổng cộng</t>
  </si>
  <si>
    <t>NVKD Thạch</t>
  </si>
  <si>
    <t>Ghi chú</t>
  </si>
  <si>
    <t>Trên 85%</t>
  </si>
  <si>
    <t>ÂN NAM</t>
  </si>
  <si>
    <t>Đạt DS&gt;= 85%: 0.2; 100%: 0.3; 120%: 0.5</t>
  </si>
  <si>
    <t>TỔNG CỘNG</t>
  </si>
  <si>
    <t>% Đạt</t>
  </si>
  <si>
    <t>THỰC PHẨM - ĐẠI LÝ</t>
  </si>
  <si>
    <t>THỰC PHẨM - KHÁCH LẺ</t>
  </si>
  <si>
    <t>Đơn</t>
  </si>
  <si>
    <t>TP.HCM</t>
  </si>
  <si>
    <t>DS T01-22</t>
  </si>
  <si>
    <t>THÁNG 11/12-2021 ĐẾN THÁNG 03-2022
 1.000.000.000 vnd /THÁNG/1 NVKD</t>
  </si>
  <si>
    <t>DS T02-2022</t>
  </si>
  <si>
    <t>Tên khách hàng</t>
  </si>
  <si>
    <t>1549</t>
  </si>
  <si>
    <t>1567</t>
  </si>
  <si>
    <t>1568</t>
  </si>
  <si>
    <t>1569</t>
  </si>
  <si>
    <t>1585</t>
  </si>
  <si>
    <t>1588</t>
  </si>
  <si>
    <t>1589</t>
  </si>
  <si>
    <t>1590</t>
  </si>
  <si>
    <t>1596</t>
  </si>
  <si>
    <t>Tp. Hồ Chí Minh, ngày 15 tháng 06 năm 2022</t>
  </si>
  <si>
    <t>0.7%</t>
  </si>
  <si>
    <t>KHÔNG ĐẠT 0.7%</t>
  </si>
  <si>
    <t>0.12%*DSTT</t>
  </si>
  <si>
    <t>KHÔNG ĐẠT CHỈ 0.12% THÔI</t>
  </si>
  <si>
    <t>THÁNG 03, 04, 05/2022</t>
  </si>
  <si>
    <t>Tên nhân viên</t>
  </si>
  <si>
    <t>Quận/Huyện</t>
  </si>
  <si>
    <t>CHI NHÁNH HỒ CHÍ MINH - CÔNG TY CỔ PHẦN DỊCH VỤ THƯƠNG MẠI TỔNG HỢP WINCOMMERCE</t>
  </si>
  <si>
    <t>Huỳnh Quốc Phong</t>
  </si>
  <si>
    <t>Quận Bình Tân</t>
  </si>
  <si>
    <t>Lê Nguyễn Mỹ Hạnh</t>
  </si>
  <si>
    <t>Quận 10</t>
  </si>
  <si>
    <t>Thái Quang Hải</t>
  </si>
  <si>
    <t>Quận Tân Bình</t>
  </si>
  <si>
    <t>Thành phố Thủ Đức</t>
  </si>
  <si>
    <t>CHI NHÁNH HÀ NỘI - CÔNG TY CỔ PHẦN DỊCH VỤ THƯƠNG MẠI TỔNG HỢP WINCOMMERCE</t>
  </si>
  <si>
    <t>HOÀNG THANH HUY</t>
  </si>
  <si>
    <t>Quận Hà Đông</t>
  </si>
  <si>
    <t>Quận Cầu Giấy</t>
  </si>
  <si>
    <t>Quận Thanh Xuân</t>
  </si>
  <si>
    <t>NGUYỄN VĂN THẠCH</t>
  </si>
  <si>
    <t>Quận Hai Bà Trưng</t>
  </si>
  <si>
    <t>Quận Long Biên</t>
  </si>
  <si>
    <t>Nguyễn Diễm My</t>
  </si>
  <si>
    <t>Quận 1</t>
  </si>
  <si>
    <t>Quận Gò Vấp</t>
  </si>
  <si>
    <t>Quận Đống Đa</t>
  </si>
  <si>
    <t>Huyện Đan Phượng</t>
  </si>
  <si>
    <t>Quận Tây Hồ</t>
  </si>
  <si>
    <t>Huyện Hoài Đức</t>
  </si>
  <si>
    <t>Quận Bắc Từ Liêm</t>
  </si>
  <si>
    <t>Quận Bình Thạnh</t>
  </si>
  <si>
    <t>Quận 7</t>
  </si>
  <si>
    <t>Quận Ba Đình</t>
  </si>
  <si>
    <t>Quận Nam Từ Liêm</t>
  </si>
  <si>
    <t>Quận Hoàng Mai</t>
  </si>
  <si>
    <t>Huyện Bình Chánh</t>
  </si>
  <si>
    <t>Huyện Gia Lâm</t>
  </si>
  <si>
    <t>Huyện Nhà Bè</t>
  </si>
  <si>
    <t>Hứa Thị Ngọc Thơ</t>
  </si>
  <si>
    <t>Quận Hoàn Kiếm</t>
  </si>
  <si>
    <t>Quận Phú Nhuận</t>
  </si>
  <si>
    <t>Huyện Thanh Trì</t>
  </si>
  <si>
    <t>Quận 3</t>
  </si>
  <si>
    <t>Quận Tân Phú</t>
  </si>
  <si>
    <t>Huyện Đông Anh</t>
  </si>
  <si>
    <t>Quận 8</t>
  </si>
  <si>
    <t>Huyện Hóc Môn</t>
  </si>
  <si>
    <t>Quận 12</t>
  </si>
  <si>
    <t>Quận 6</t>
  </si>
  <si>
    <t>Huyện Thanh Oai</t>
  </si>
  <si>
    <t>Quận 11</t>
  </si>
  <si>
    <t>Quận 4</t>
  </si>
  <si>
    <t>Huyện Quốc Oai</t>
  </si>
  <si>
    <t>Thị xã Sơn Tây</t>
  </si>
  <si>
    <t>Huyện Sóc Sơn</t>
  </si>
  <si>
    <t>Huyện Củ Chi</t>
  </si>
  <si>
    <t>Huyện Mê Linh</t>
  </si>
  <si>
    <t>Huyện Thạch Thất</t>
  </si>
  <si>
    <t>Huyện Thường Tín</t>
  </si>
  <si>
    <t>Huyện Phúc Thọ</t>
  </si>
  <si>
    <t>Huyện Chương Mỹ</t>
  </si>
  <si>
    <t>Huyện ứng Hòa</t>
  </si>
  <si>
    <t>Huyện Mỹ Đức</t>
  </si>
  <si>
    <t>Quận 5</t>
  </si>
  <si>
    <t>Huyện Ba Vì</t>
  </si>
  <si>
    <t>1511</t>
  </si>
  <si>
    <t>1513</t>
  </si>
  <si>
    <t>1527</t>
  </si>
  <si>
    <t>1528</t>
  </si>
  <si>
    <t>1531</t>
  </si>
  <si>
    <t>1532</t>
  </si>
  <si>
    <t>1533</t>
  </si>
  <si>
    <t>1535</t>
  </si>
  <si>
    <t>1539</t>
  </si>
  <si>
    <t>1541</t>
  </si>
  <si>
    <t>1542</t>
  </si>
  <si>
    <t>1544</t>
  </si>
  <si>
    <t>1545</t>
  </si>
  <si>
    <t>1551</t>
  </si>
  <si>
    <t>1553</t>
  </si>
  <si>
    <t>1561</t>
  </si>
  <si>
    <t>1597</t>
  </si>
  <si>
    <t>1606</t>
  </si>
  <si>
    <t>1608</t>
  </si>
  <si>
    <t>1620</t>
  </si>
  <si>
    <t>1630</t>
  </si>
  <si>
    <t>1631</t>
  </si>
  <si>
    <t>1635</t>
  </si>
  <si>
    <t>1644</t>
  </si>
  <si>
    <t>1645</t>
  </si>
  <si>
    <t>1646</t>
  </si>
  <si>
    <t>1650</t>
  </si>
  <si>
    <t>1651</t>
  </si>
  <si>
    <t>1653</t>
  </si>
  <si>
    <t>1654</t>
  </si>
  <si>
    <t>1655</t>
  </si>
  <si>
    <t>1656</t>
  </si>
  <si>
    <t>1657</t>
  </si>
  <si>
    <t>1658</t>
  </si>
  <si>
    <t>1660</t>
  </si>
  <si>
    <t>1661</t>
  </si>
  <si>
    <t>1663</t>
  </si>
  <si>
    <t>1664</t>
  </si>
  <si>
    <t>1665</t>
  </si>
  <si>
    <t>1666</t>
  </si>
  <si>
    <t>1669</t>
  </si>
  <si>
    <t>1671</t>
  </si>
  <si>
    <t>1672</t>
  </si>
  <si>
    <t>1673</t>
  </si>
  <si>
    <t>1675</t>
  </si>
  <si>
    <t>1681</t>
  </si>
  <si>
    <t>1683</t>
  </si>
  <si>
    <t>1685</t>
  </si>
  <si>
    <t>1698</t>
  </si>
  <si>
    <t>1699</t>
  </si>
  <si>
    <t>2011</t>
  </si>
  <si>
    <t>2012</t>
  </si>
  <si>
    <t>2013</t>
  </si>
  <si>
    <t>2014</t>
  </si>
  <si>
    <t>2015</t>
  </si>
  <si>
    <t>2016</t>
  </si>
  <si>
    <t>2017</t>
  </si>
  <si>
    <t>2018</t>
  </si>
  <si>
    <t>2020</t>
  </si>
  <si>
    <t>2021</t>
  </si>
  <si>
    <t>2023</t>
  </si>
  <si>
    <t>2024</t>
  </si>
  <si>
    <t>2026</t>
  </si>
  <si>
    <t>2027</t>
  </si>
  <si>
    <t>2031</t>
  </si>
  <si>
    <t>2032</t>
  </si>
  <si>
    <t>2035</t>
  </si>
  <si>
    <t>2040</t>
  </si>
  <si>
    <t>2042</t>
  </si>
  <si>
    <t>2043</t>
  </si>
  <si>
    <t>2045</t>
  </si>
  <si>
    <t>2046</t>
  </si>
  <si>
    <t>2050</t>
  </si>
  <si>
    <t>2052</t>
  </si>
  <si>
    <t>2054</t>
  </si>
  <si>
    <t>2056</t>
  </si>
  <si>
    <t>2057</t>
  </si>
  <si>
    <t>2058</t>
  </si>
  <si>
    <t>2059</t>
  </si>
  <si>
    <t>2061</t>
  </si>
  <si>
    <t>2063</t>
  </si>
  <si>
    <t>2066</t>
  </si>
  <si>
    <t>2067</t>
  </si>
  <si>
    <t>2069</t>
  </si>
  <si>
    <t>2070</t>
  </si>
  <si>
    <t>2071</t>
  </si>
  <si>
    <t>2072</t>
  </si>
  <si>
    <t>2075</t>
  </si>
  <si>
    <t>2078</t>
  </si>
  <si>
    <t>2079</t>
  </si>
  <si>
    <t>2080</t>
  </si>
  <si>
    <t>2082</t>
  </si>
  <si>
    <t>2083</t>
  </si>
  <si>
    <t>2085</t>
  </si>
  <si>
    <t>2088</t>
  </si>
  <si>
    <t>2091</t>
  </si>
  <si>
    <t>2092</t>
  </si>
  <si>
    <t>2094</t>
  </si>
  <si>
    <t>2098</t>
  </si>
  <si>
    <t>2100</t>
  </si>
  <si>
    <t>2101</t>
  </si>
  <si>
    <t>2107</t>
  </si>
  <si>
    <t>2116</t>
  </si>
  <si>
    <t>2117</t>
  </si>
  <si>
    <t>2118</t>
  </si>
  <si>
    <t>2119</t>
  </si>
  <si>
    <t>2122</t>
  </si>
  <si>
    <t>2123</t>
  </si>
  <si>
    <t>2124</t>
  </si>
  <si>
    <t>2125</t>
  </si>
  <si>
    <t>2126</t>
  </si>
  <si>
    <t>2138</t>
  </si>
  <si>
    <t>2139</t>
  </si>
  <si>
    <t>2141</t>
  </si>
  <si>
    <t>2142</t>
  </si>
  <si>
    <t>2143</t>
  </si>
  <si>
    <t>2144</t>
  </si>
  <si>
    <t>2145</t>
  </si>
  <si>
    <t>2146</t>
  </si>
  <si>
    <t>2148</t>
  </si>
  <si>
    <t>2150</t>
  </si>
  <si>
    <t>2151</t>
  </si>
  <si>
    <t>2164</t>
  </si>
  <si>
    <t>2165</t>
  </si>
  <si>
    <t>2166</t>
  </si>
  <si>
    <t>2167</t>
  </si>
  <si>
    <t>2168</t>
  </si>
  <si>
    <t>2169</t>
  </si>
  <si>
    <t>2171</t>
  </si>
  <si>
    <t>2173</t>
  </si>
  <si>
    <t>2174</t>
  </si>
  <si>
    <t>2175</t>
  </si>
  <si>
    <t>2178</t>
  </si>
  <si>
    <t>2188</t>
  </si>
  <si>
    <t>2189</t>
  </si>
  <si>
    <t>2190</t>
  </si>
  <si>
    <t>2192</t>
  </si>
  <si>
    <t>2210</t>
  </si>
  <si>
    <t>2213</t>
  </si>
  <si>
    <t>2215</t>
  </si>
  <si>
    <t>2216</t>
  </si>
  <si>
    <t>2217</t>
  </si>
  <si>
    <t>2219</t>
  </si>
  <si>
    <t>2220</t>
  </si>
  <si>
    <t>2227</t>
  </si>
  <si>
    <t>2232</t>
  </si>
  <si>
    <t>2233</t>
  </si>
  <si>
    <t>2234</t>
  </si>
  <si>
    <t>2240</t>
  </si>
  <si>
    <t>2241</t>
  </si>
  <si>
    <t>2242</t>
  </si>
  <si>
    <t>2243</t>
  </si>
  <si>
    <t>2244</t>
  </si>
  <si>
    <t>2254</t>
  </si>
  <si>
    <t>2256</t>
  </si>
  <si>
    <t>2260</t>
  </si>
  <si>
    <t>2262</t>
  </si>
  <si>
    <t>2263</t>
  </si>
  <si>
    <t>2274</t>
  </si>
  <si>
    <t>2275</t>
  </si>
  <si>
    <t>2291</t>
  </si>
  <si>
    <t>2292</t>
  </si>
  <si>
    <t>2295</t>
  </si>
  <si>
    <t>2296</t>
  </si>
  <si>
    <t>2297</t>
  </si>
  <si>
    <t>2301</t>
  </si>
  <si>
    <t>2303</t>
  </si>
  <si>
    <t>2306</t>
  </si>
  <si>
    <t>2308</t>
  </si>
  <si>
    <t>2309</t>
  </si>
  <si>
    <t>2321</t>
  </si>
  <si>
    <t>2322</t>
  </si>
  <si>
    <t>2323</t>
  </si>
  <si>
    <t>2338</t>
  </si>
  <si>
    <t>2340</t>
  </si>
  <si>
    <t>2343</t>
  </si>
  <si>
    <t>2346</t>
  </si>
  <si>
    <t>2347</t>
  </si>
  <si>
    <t>2349</t>
  </si>
  <si>
    <t>2351</t>
  </si>
  <si>
    <t>2352</t>
  </si>
  <si>
    <t>2355</t>
  </si>
  <si>
    <t>2357</t>
  </si>
  <si>
    <t>2358</t>
  </si>
  <si>
    <t>2361</t>
  </si>
  <si>
    <t>2362</t>
  </si>
  <si>
    <t>2364</t>
  </si>
  <si>
    <t>2368</t>
  </si>
  <si>
    <t>2369</t>
  </si>
  <si>
    <t>2370</t>
  </si>
  <si>
    <t>2371</t>
  </si>
  <si>
    <t>2375</t>
  </si>
  <si>
    <t>2377</t>
  </si>
  <si>
    <t>2380</t>
  </si>
  <si>
    <t>2387</t>
  </si>
  <si>
    <t>2390</t>
  </si>
  <si>
    <t>2392</t>
  </si>
  <si>
    <t>2395</t>
  </si>
  <si>
    <t>2400</t>
  </si>
  <si>
    <t>2402</t>
  </si>
  <si>
    <t>2403</t>
  </si>
  <si>
    <t>2406</t>
  </si>
  <si>
    <t>2408</t>
  </si>
  <si>
    <t>2409</t>
  </si>
  <si>
    <t>2410</t>
  </si>
  <si>
    <t>2412</t>
  </si>
  <si>
    <t>2413</t>
  </si>
  <si>
    <t>2416</t>
  </si>
  <si>
    <t>2418</t>
  </si>
  <si>
    <t>2419</t>
  </si>
  <si>
    <t>2424</t>
  </si>
  <si>
    <t>2426</t>
  </si>
  <si>
    <t>2427</t>
  </si>
  <si>
    <t>2428</t>
  </si>
  <si>
    <t>2430</t>
  </si>
  <si>
    <t>2434</t>
  </si>
  <si>
    <t>2435</t>
  </si>
  <si>
    <t>2437</t>
  </si>
  <si>
    <t>2439</t>
  </si>
  <si>
    <t>2441</t>
  </si>
  <si>
    <t>2443</t>
  </si>
  <si>
    <t>2444</t>
  </si>
  <si>
    <t>2446</t>
  </si>
  <si>
    <t>2503</t>
  </si>
  <si>
    <t>2507</t>
  </si>
  <si>
    <t>2518</t>
  </si>
  <si>
    <t>2520</t>
  </si>
  <si>
    <t>2524</t>
  </si>
  <si>
    <t>2531</t>
  </si>
  <si>
    <t>2532</t>
  </si>
  <si>
    <t>2534</t>
  </si>
  <si>
    <t>2535</t>
  </si>
  <si>
    <t>2536</t>
  </si>
  <si>
    <t>2537</t>
  </si>
  <si>
    <t>2538</t>
  </si>
  <si>
    <t>2539</t>
  </si>
  <si>
    <t>2542</t>
  </si>
  <si>
    <t>2545</t>
  </si>
  <si>
    <t>2552</t>
  </si>
  <si>
    <t>2554</t>
  </si>
  <si>
    <t>2556</t>
  </si>
  <si>
    <t>2557</t>
  </si>
  <si>
    <t>2558</t>
  </si>
  <si>
    <t>2559</t>
  </si>
  <si>
    <t>2560</t>
  </si>
  <si>
    <t>2561</t>
  </si>
  <si>
    <t>2563</t>
  </si>
  <si>
    <t>2564</t>
  </si>
  <si>
    <t>2565</t>
  </si>
  <si>
    <t>2615</t>
  </si>
  <si>
    <t>2638</t>
  </si>
  <si>
    <t>2641</t>
  </si>
  <si>
    <t>2669</t>
  </si>
  <si>
    <t>2672</t>
  </si>
  <si>
    <t>2721</t>
  </si>
  <si>
    <t>2737</t>
  </si>
  <si>
    <t>2743</t>
  </si>
  <si>
    <t>2745</t>
  </si>
  <si>
    <t>2747</t>
  </si>
  <si>
    <t>2748</t>
  </si>
  <si>
    <t>2751</t>
  </si>
  <si>
    <t>2752</t>
  </si>
  <si>
    <t>2753</t>
  </si>
  <si>
    <t>2755</t>
  </si>
  <si>
    <t>2756</t>
  </si>
  <si>
    <t>2758</t>
  </si>
  <si>
    <t>2759</t>
  </si>
  <si>
    <t>2760</t>
  </si>
  <si>
    <t>2761</t>
  </si>
  <si>
    <t>2762</t>
  </si>
  <si>
    <t>2763</t>
  </si>
  <si>
    <t>2767</t>
  </si>
  <si>
    <t>2768</t>
  </si>
  <si>
    <t>2770</t>
  </si>
  <si>
    <t>2771</t>
  </si>
  <si>
    <t>2773</t>
  </si>
  <si>
    <t>2775</t>
  </si>
  <si>
    <t>2776</t>
  </si>
  <si>
    <t>2777</t>
  </si>
  <si>
    <t>2781</t>
  </si>
  <si>
    <t>2782</t>
  </si>
  <si>
    <t>2785</t>
  </si>
  <si>
    <t>2790</t>
  </si>
  <si>
    <t>2792</t>
  </si>
  <si>
    <t>2795</t>
  </si>
  <si>
    <t>2796</t>
  </si>
  <si>
    <t>2797</t>
  </si>
  <si>
    <t>2798</t>
  </si>
  <si>
    <t>2799</t>
  </si>
  <si>
    <t>2801</t>
  </si>
  <si>
    <t>2802</t>
  </si>
  <si>
    <t>2803</t>
  </si>
  <si>
    <t>2804</t>
  </si>
  <si>
    <t>2806</t>
  </si>
  <si>
    <t>2807</t>
  </si>
  <si>
    <t>2808</t>
  </si>
  <si>
    <t>2810</t>
  </si>
  <si>
    <t>2811</t>
  </si>
  <si>
    <t>2812</t>
  </si>
  <si>
    <t>2814</t>
  </si>
  <si>
    <t>2816</t>
  </si>
  <si>
    <t>2817</t>
  </si>
  <si>
    <t>2820</t>
  </si>
  <si>
    <t>2823</t>
  </si>
  <si>
    <t>2825</t>
  </si>
  <si>
    <t>2826</t>
  </si>
  <si>
    <t>2827</t>
  </si>
  <si>
    <t>2829</t>
  </si>
  <si>
    <t>2830</t>
  </si>
  <si>
    <t>2833</t>
  </si>
  <si>
    <t>2835</t>
  </si>
  <si>
    <t>2841</t>
  </si>
  <si>
    <t>2846</t>
  </si>
  <si>
    <t>2850</t>
  </si>
  <si>
    <t>2853</t>
  </si>
  <si>
    <t>2909</t>
  </si>
  <si>
    <t>2918</t>
  </si>
  <si>
    <t>2924</t>
  </si>
  <si>
    <t>2926</t>
  </si>
  <si>
    <t>2929</t>
  </si>
  <si>
    <t>2931</t>
  </si>
  <si>
    <t>2961</t>
  </si>
  <si>
    <t>2968</t>
  </si>
  <si>
    <t>2969</t>
  </si>
  <si>
    <t>2982</t>
  </si>
  <si>
    <t>2984</t>
  </si>
  <si>
    <t>2995</t>
  </si>
  <si>
    <t>2999</t>
  </si>
  <si>
    <t>3011</t>
  </si>
  <si>
    <t>3012</t>
  </si>
  <si>
    <t>3013</t>
  </si>
  <si>
    <t>3014</t>
  </si>
  <si>
    <t>3015</t>
  </si>
  <si>
    <t>3016</t>
  </si>
  <si>
    <t>3019</t>
  </si>
  <si>
    <t>3025</t>
  </si>
  <si>
    <t>3026</t>
  </si>
  <si>
    <t>3027</t>
  </si>
  <si>
    <t>3029</t>
  </si>
  <si>
    <t>3030</t>
  </si>
  <si>
    <t>3038</t>
  </si>
  <si>
    <t>3055</t>
  </si>
  <si>
    <t>3057</t>
  </si>
  <si>
    <t>3063</t>
  </si>
  <si>
    <t>3069</t>
  </si>
  <si>
    <t>3072</t>
  </si>
  <si>
    <t>3073</t>
  </si>
  <si>
    <t>3078</t>
  </si>
  <si>
    <t>3079</t>
  </si>
  <si>
    <t>3081</t>
  </si>
  <si>
    <t>3084</t>
  </si>
  <si>
    <t>3088</t>
  </si>
  <si>
    <t>3089</t>
  </si>
  <si>
    <t>3090</t>
  </si>
  <si>
    <t>3094</t>
  </si>
  <si>
    <t>3095</t>
  </si>
  <si>
    <t>3102</t>
  </si>
  <si>
    <t>3104</t>
  </si>
  <si>
    <t>3105</t>
  </si>
  <si>
    <t>3107</t>
  </si>
  <si>
    <t>3108</t>
  </si>
  <si>
    <t>3112</t>
  </si>
  <si>
    <t>3115</t>
  </si>
  <si>
    <t>3119</t>
  </si>
  <si>
    <t>3123</t>
  </si>
  <si>
    <t>3130</t>
  </si>
  <si>
    <t>3131</t>
  </si>
  <si>
    <t>3132</t>
  </si>
  <si>
    <t>3133</t>
  </si>
  <si>
    <t>3135</t>
  </si>
  <si>
    <t>3136</t>
  </si>
  <si>
    <t>3137</t>
  </si>
  <si>
    <t>3138</t>
  </si>
  <si>
    <t>3142</t>
  </si>
  <si>
    <t>3143</t>
  </si>
  <si>
    <t>3144</t>
  </si>
  <si>
    <t>3145</t>
  </si>
  <si>
    <t>3147</t>
  </si>
  <si>
    <t>3156</t>
  </si>
  <si>
    <t>3157</t>
  </si>
  <si>
    <t>3159</t>
  </si>
  <si>
    <t>3160</t>
  </si>
  <si>
    <t>3161</t>
  </si>
  <si>
    <t>3162</t>
  </si>
  <si>
    <t>3168</t>
  </si>
  <si>
    <t>3169</t>
  </si>
  <si>
    <t>3173</t>
  </si>
  <si>
    <t>3175</t>
  </si>
  <si>
    <t>3177</t>
  </si>
  <si>
    <t>3178</t>
  </si>
  <si>
    <t>3179</t>
  </si>
  <si>
    <t>3180</t>
  </si>
  <si>
    <t>3181</t>
  </si>
  <si>
    <t>3182</t>
  </si>
  <si>
    <t>3183</t>
  </si>
  <si>
    <t>3187</t>
  </si>
  <si>
    <t>3188</t>
  </si>
  <si>
    <t>3191</t>
  </si>
  <si>
    <t>3193</t>
  </si>
  <si>
    <t>3196</t>
  </si>
  <si>
    <t>3197</t>
  </si>
  <si>
    <t>3199</t>
  </si>
  <si>
    <t>3204</t>
  </si>
  <si>
    <t>3205</t>
  </si>
  <si>
    <t>3208</t>
  </si>
  <si>
    <t>3210</t>
  </si>
  <si>
    <t>3213</t>
  </si>
  <si>
    <t>3214</t>
  </si>
  <si>
    <t>3215</t>
  </si>
  <si>
    <t>3218</t>
  </si>
  <si>
    <t>3220</t>
  </si>
  <si>
    <t>3222</t>
  </si>
  <si>
    <t>3225</t>
  </si>
  <si>
    <t>3227</t>
  </si>
  <si>
    <t>3228</t>
  </si>
  <si>
    <t>3229</t>
  </si>
  <si>
    <t>3231</t>
  </si>
  <si>
    <t>3232</t>
  </si>
  <si>
    <t>3237</t>
  </si>
  <si>
    <t>3238</t>
  </si>
  <si>
    <t>3239</t>
  </si>
  <si>
    <t>3241</t>
  </si>
  <si>
    <t>3242</t>
  </si>
  <si>
    <t>3243</t>
  </si>
  <si>
    <t>3245</t>
  </si>
  <si>
    <t>3246</t>
  </si>
  <si>
    <t>3247</t>
  </si>
  <si>
    <t>3248</t>
  </si>
  <si>
    <t>3259</t>
  </si>
  <si>
    <t>3260</t>
  </si>
  <si>
    <t>3261</t>
  </si>
  <si>
    <t>3264</t>
  </si>
  <si>
    <t>3265</t>
  </si>
  <si>
    <t>3266</t>
  </si>
  <si>
    <t>3274</t>
  </si>
  <si>
    <t>3275</t>
  </si>
  <si>
    <t>3276</t>
  </si>
  <si>
    <t>3277</t>
  </si>
  <si>
    <t>3278</t>
  </si>
  <si>
    <t>3279</t>
  </si>
  <si>
    <t>3280</t>
  </si>
  <si>
    <t>3281</t>
  </si>
  <si>
    <t>3285</t>
  </si>
  <si>
    <t>3287</t>
  </si>
  <si>
    <t>3290</t>
  </si>
  <si>
    <t>3291</t>
  </si>
  <si>
    <t>3294</t>
  </si>
  <si>
    <t>3301</t>
  </si>
  <si>
    <t>3303</t>
  </si>
  <si>
    <t>3304</t>
  </si>
  <si>
    <t>3305</t>
  </si>
  <si>
    <t>3311</t>
  </si>
  <si>
    <t>3312</t>
  </si>
  <si>
    <t>3322</t>
  </si>
  <si>
    <t>3323</t>
  </si>
  <si>
    <t>3324</t>
  </si>
  <si>
    <t>3327</t>
  </si>
  <si>
    <t>3330</t>
  </si>
  <si>
    <t>3337</t>
  </si>
  <si>
    <t>3342</t>
  </si>
  <si>
    <t>3346</t>
  </si>
  <si>
    <t>3347</t>
  </si>
  <si>
    <t>3350</t>
  </si>
  <si>
    <t>3352</t>
  </si>
  <si>
    <t>3353</t>
  </si>
  <si>
    <t>3355</t>
  </si>
  <si>
    <t>3366</t>
  </si>
  <si>
    <t>3369</t>
  </si>
  <si>
    <t>3370</t>
  </si>
  <si>
    <t>3371</t>
  </si>
  <si>
    <t>3379</t>
  </si>
  <si>
    <t>3386</t>
  </si>
  <si>
    <t>3389</t>
  </si>
  <si>
    <t>3392</t>
  </si>
  <si>
    <t>3394</t>
  </si>
  <si>
    <t>3404</t>
  </si>
  <si>
    <t>3411</t>
  </si>
  <si>
    <t>3413</t>
  </si>
  <si>
    <t>3414</t>
  </si>
  <si>
    <t>3419</t>
  </si>
  <si>
    <t>3420</t>
  </si>
  <si>
    <t>3422</t>
  </si>
  <si>
    <t>3426</t>
  </si>
  <si>
    <t>3430</t>
  </si>
  <si>
    <t>3433</t>
  </si>
  <si>
    <t>3434</t>
  </si>
  <si>
    <t>3441</t>
  </si>
  <si>
    <t>3445</t>
  </si>
  <si>
    <t>3446</t>
  </si>
  <si>
    <t>3449</t>
  </si>
  <si>
    <t>3454</t>
  </si>
  <si>
    <t>3455</t>
  </si>
  <si>
    <t>3456</t>
  </si>
  <si>
    <t>3465</t>
  </si>
  <si>
    <t>3466</t>
  </si>
  <si>
    <t>3469</t>
  </si>
  <si>
    <t>3476</t>
  </si>
  <si>
    <t>3477</t>
  </si>
  <si>
    <t>3478</t>
  </si>
  <si>
    <t>3484</t>
  </si>
  <si>
    <t>3496</t>
  </si>
  <si>
    <t>3497</t>
  </si>
  <si>
    <t>3499</t>
  </si>
  <si>
    <t>3500</t>
  </si>
  <si>
    <t>3502</t>
  </si>
  <si>
    <t>3505</t>
  </si>
  <si>
    <t>3508</t>
  </si>
  <si>
    <t>3512</t>
  </si>
  <si>
    <t>3516</t>
  </si>
  <si>
    <t>3528</t>
  </si>
  <si>
    <t>3529</t>
  </si>
  <si>
    <t>3530</t>
  </si>
  <si>
    <t>3531</t>
  </si>
  <si>
    <t>3533</t>
  </si>
  <si>
    <t>3534</t>
  </si>
  <si>
    <t>3537</t>
  </si>
  <si>
    <t>3540</t>
  </si>
  <si>
    <t>3541</t>
  </si>
  <si>
    <t>3552</t>
  </si>
  <si>
    <t>3553</t>
  </si>
  <si>
    <t>3554</t>
  </si>
  <si>
    <t>3555</t>
  </si>
  <si>
    <t>3562</t>
  </si>
  <si>
    <t>3563</t>
  </si>
  <si>
    <t>3566</t>
  </si>
  <si>
    <t>3569</t>
  </si>
  <si>
    <t>3571</t>
  </si>
  <si>
    <t>3572</t>
  </si>
  <si>
    <t>3573</t>
  </si>
  <si>
    <t>3583</t>
  </si>
  <si>
    <t>3595</t>
  </si>
  <si>
    <t>3599</t>
  </si>
  <si>
    <t>3601</t>
  </si>
  <si>
    <t>3605</t>
  </si>
  <si>
    <t>3608</t>
  </si>
  <si>
    <t>3609</t>
  </si>
  <si>
    <t>3617</t>
  </si>
  <si>
    <t>3618</t>
  </si>
  <si>
    <t>3619</t>
  </si>
  <si>
    <t>3621</t>
  </si>
  <si>
    <t>3622</t>
  </si>
  <si>
    <t>3623</t>
  </si>
  <si>
    <t>3625</t>
  </si>
  <si>
    <t>3630</t>
  </si>
  <si>
    <t>3634</t>
  </si>
  <si>
    <t>3639</t>
  </si>
  <si>
    <t>3641</t>
  </si>
  <si>
    <t>3644</t>
  </si>
  <si>
    <t>3645</t>
  </si>
  <si>
    <t>3646</t>
  </si>
  <si>
    <t>3649</t>
  </si>
  <si>
    <t>3651</t>
  </si>
  <si>
    <t>3652</t>
  </si>
  <si>
    <t>3653</t>
  </si>
  <si>
    <t>3659</t>
  </si>
  <si>
    <t>3666</t>
  </si>
  <si>
    <t>3670</t>
  </si>
  <si>
    <t>3673</t>
  </si>
  <si>
    <t>3675</t>
  </si>
  <si>
    <t>3679</t>
  </si>
  <si>
    <t>3682</t>
  </si>
  <si>
    <t>3683</t>
  </si>
  <si>
    <t>3690</t>
  </si>
  <si>
    <t>3691</t>
  </si>
  <si>
    <t>3692</t>
  </si>
  <si>
    <t>3700</t>
  </si>
  <si>
    <t>3705</t>
  </si>
  <si>
    <t>3707</t>
  </si>
  <si>
    <t>3713</t>
  </si>
  <si>
    <t>3714</t>
  </si>
  <si>
    <t>3716</t>
  </si>
  <si>
    <t>3722</t>
  </si>
  <si>
    <t>3723</t>
  </si>
  <si>
    <t>3725</t>
  </si>
  <si>
    <t>3726</t>
  </si>
  <si>
    <t>3727</t>
  </si>
  <si>
    <t>3728</t>
  </si>
  <si>
    <t>3729</t>
  </si>
  <si>
    <t>3730</t>
  </si>
  <si>
    <t>3736</t>
  </si>
  <si>
    <t>3738</t>
  </si>
  <si>
    <t>3742</t>
  </si>
  <si>
    <t>3752</t>
  </si>
  <si>
    <t>3754</t>
  </si>
  <si>
    <t>3755</t>
  </si>
  <si>
    <t>3757</t>
  </si>
  <si>
    <t>3758</t>
  </si>
  <si>
    <t>3760</t>
  </si>
  <si>
    <t>3761</t>
  </si>
  <si>
    <t>3766</t>
  </si>
  <si>
    <t>3769</t>
  </si>
  <si>
    <t>3774</t>
  </si>
  <si>
    <t>3775</t>
  </si>
  <si>
    <t>3776</t>
  </si>
  <si>
    <t>3777</t>
  </si>
  <si>
    <t>3778</t>
  </si>
  <si>
    <t>3785</t>
  </si>
  <si>
    <t>3811</t>
  </si>
  <si>
    <t>3814</t>
  </si>
  <si>
    <t>3815</t>
  </si>
  <si>
    <t>3816</t>
  </si>
  <si>
    <t>3828</t>
  </si>
  <si>
    <t>3834</t>
  </si>
  <si>
    <t>3837</t>
  </si>
  <si>
    <t>3840</t>
  </si>
  <si>
    <t>3841</t>
  </si>
  <si>
    <t>3843</t>
  </si>
  <si>
    <t>3851</t>
  </si>
  <si>
    <t>3857</t>
  </si>
  <si>
    <t>3861</t>
  </si>
  <si>
    <t>3862</t>
  </si>
  <si>
    <t>3863</t>
  </si>
  <si>
    <t>3868</t>
  </si>
  <si>
    <t>3873</t>
  </si>
  <si>
    <t>3876</t>
  </si>
  <si>
    <t>3877</t>
  </si>
  <si>
    <t>3880</t>
  </si>
  <si>
    <t>3881</t>
  </si>
  <si>
    <t>3882</t>
  </si>
  <si>
    <t>3883</t>
  </si>
  <si>
    <t>3890</t>
  </si>
  <si>
    <t>3891</t>
  </si>
  <si>
    <t>3894</t>
  </si>
  <si>
    <t>3901</t>
  </si>
  <si>
    <t>3904</t>
  </si>
  <si>
    <t>3907</t>
  </si>
  <si>
    <t>3910</t>
  </si>
  <si>
    <t>3911</t>
  </si>
  <si>
    <t>3916</t>
  </si>
  <si>
    <t>3921</t>
  </si>
  <si>
    <t>3922</t>
  </si>
  <si>
    <t>3925</t>
  </si>
  <si>
    <t>3926</t>
  </si>
  <si>
    <t>3932</t>
  </si>
  <si>
    <t>3933</t>
  </si>
  <si>
    <t>3936</t>
  </si>
  <si>
    <t>3941</t>
  </si>
  <si>
    <t>3946</t>
  </si>
  <si>
    <t>3948</t>
  </si>
  <si>
    <t>3949</t>
  </si>
  <si>
    <t>3951</t>
  </si>
  <si>
    <t>3957</t>
  </si>
  <si>
    <t>3960</t>
  </si>
  <si>
    <t>3961</t>
  </si>
  <si>
    <t>3962</t>
  </si>
  <si>
    <t>3964</t>
  </si>
  <si>
    <t>3965</t>
  </si>
  <si>
    <t>3970</t>
  </si>
  <si>
    <t>3971</t>
  </si>
  <si>
    <t>3973</t>
  </si>
  <si>
    <t>3974</t>
  </si>
  <si>
    <t>3977</t>
  </si>
  <si>
    <t>3979</t>
  </si>
  <si>
    <t>3980</t>
  </si>
  <si>
    <t>3983</t>
  </si>
  <si>
    <t>3984</t>
  </si>
  <si>
    <t>3988</t>
  </si>
  <si>
    <t>3990</t>
  </si>
  <si>
    <t>3994</t>
  </si>
  <si>
    <t>3995</t>
  </si>
  <si>
    <t>3996</t>
  </si>
  <si>
    <t>3998</t>
  </si>
  <si>
    <t>3999</t>
  </si>
  <si>
    <t>4000</t>
  </si>
  <si>
    <t>4007</t>
  </si>
  <si>
    <t>4011</t>
  </si>
  <si>
    <t>4012</t>
  </si>
  <si>
    <t>4013</t>
  </si>
  <si>
    <t>4016</t>
  </si>
  <si>
    <t>4020</t>
  </si>
  <si>
    <t>4023</t>
  </si>
  <si>
    <t>4024</t>
  </si>
  <si>
    <t>4027</t>
  </si>
  <si>
    <t>4031</t>
  </si>
  <si>
    <t>4032</t>
  </si>
  <si>
    <t>4033</t>
  </si>
  <si>
    <t>4040</t>
  </si>
  <si>
    <t>4041</t>
  </si>
  <si>
    <t>4045</t>
  </si>
  <si>
    <t>4046</t>
  </si>
  <si>
    <t>4047</t>
  </si>
  <si>
    <t>4050</t>
  </si>
  <si>
    <t>4052</t>
  </si>
  <si>
    <t>4053</t>
  </si>
  <si>
    <t>4055</t>
  </si>
  <si>
    <t>4056</t>
  </si>
  <si>
    <t>4058</t>
  </si>
  <si>
    <t>4059</t>
  </si>
  <si>
    <t>4060</t>
  </si>
  <si>
    <t>4064</t>
  </si>
  <si>
    <t>4065</t>
  </si>
  <si>
    <t>4066</t>
  </si>
  <si>
    <t>4067</t>
  </si>
  <si>
    <t>4068</t>
  </si>
  <si>
    <t>4073</t>
  </si>
  <si>
    <t>4076</t>
  </si>
  <si>
    <t>4077</t>
  </si>
  <si>
    <t>4078</t>
  </si>
  <si>
    <t>4082</t>
  </si>
  <si>
    <t>4085</t>
  </si>
  <si>
    <t>4091</t>
  </si>
  <si>
    <t>4094</t>
  </si>
  <si>
    <t>4097</t>
  </si>
  <si>
    <t>4100</t>
  </si>
  <si>
    <t>4101</t>
  </si>
  <si>
    <t>4102</t>
  </si>
  <si>
    <t>4108</t>
  </si>
  <si>
    <t>4109</t>
  </si>
  <si>
    <t>4110</t>
  </si>
  <si>
    <t>4113</t>
  </si>
  <si>
    <t>4114</t>
  </si>
  <si>
    <t>4116</t>
  </si>
  <si>
    <t>4117</t>
  </si>
  <si>
    <t>4121</t>
  </si>
  <si>
    <t>4122</t>
  </si>
  <si>
    <t>4124</t>
  </si>
  <si>
    <t>4125</t>
  </si>
  <si>
    <t>4128</t>
  </si>
  <si>
    <t>4129</t>
  </si>
  <si>
    <t>4131</t>
  </si>
  <si>
    <t>4135</t>
  </si>
  <si>
    <t>4136</t>
  </si>
  <si>
    <t>4138</t>
  </si>
  <si>
    <t>4140</t>
  </si>
  <si>
    <t>4144</t>
  </si>
  <si>
    <t>4146</t>
  </si>
  <si>
    <t>4147</t>
  </si>
  <si>
    <t>4149</t>
  </si>
  <si>
    <t>4152</t>
  </si>
  <si>
    <t>4158</t>
  </si>
  <si>
    <t>4166</t>
  </si>
  <si>
    <t>4167</t>
  </si>
  <si>
    <t>4168</t>
  </si>
  <si>
    <t>4169</t>
  </si>
  <si>
    <t>4170</t>
  </si>
  <si>
    <t>4171</t>
  </si>
  <si>
    <t>4172</t>
  </si>
  <si>
    <t>4174</t>
  </si>
  <si>
    <t>4179</t>
  </si>
  <si>
    <t>4180</t>
  </si>
  <si>
    <t>4190</t>
  </si>
  <si>
    <t>4191</t>
  </si>
  <si>
    <t>4192</t>
  </si>
  <si>
    <t>4197</t>
  </si>
  <si>
    <t>4199</t>
  </si>
  <si>
    <t>4202</t>
  </si>
  <si>
    <t>4203</t>
  </si>
  <si>
    <t>4207</t>
  </si>
  <si>
    <t>4210</t>
  </si>
  <si>
    <t>4211</t>
  </si>
  <si>
    <t>4216</t>
  </si>
  <si>
    <t>4217</t>
  </si>
  <si>
    <t>4222</t>
  </si>
  <si>
    <t>4223</t>
  </si>
  <si>
    <t>4226</t>
  </si>
  <si>
    <t>4229</t>
  </si>
  <si>
    <t>4235</t>
  </si>
  <si>
    <t>4236</t>
  </si>
  <si>
    <t>4239</t>
  </si>
  <si>
    <t>4241</t>
  </si>
  <si>
    <t>4242</t>
  </si>
  <si>
    <t>4243</t>
  </si>
  <si>
    <t>4244</t>
  </si>
  <si>
    <t>4249</t>
  </si>
  <si>
    <t>4250</t>
  </si>
  <si>
    <t>4251</t>
  </si>
  <si>
    <t>4255</t>
  </si>
  <si>
    <t>4256</t>
  </si>
  <si>
    <t>4258</t>
  </si>
  <si>
    <t>4259</t>
  </si>
  <si>
    <t>4260</t>
  </si>
  <si>
    <t>4262</t>
  </si>
  <si>
    <t>4263</t>
  </si>
  <si>
    <t>4264</t>
  </si>
  <si>
    <t>4274</t>
  </si>
  <si>
    <t>4275</t>
  </si>
  <si>
    <t>4276</t>
  </si>
  <si>
    <t>4277</t>
  </si>
  <si>
    <t>4280</t>
  </si>
  <si>
    <t>4281</t>
  </si>
  <si>
    <t>4287</t>
  </si>
  <si>
    <t>4293</t>
  </si>
  <si>
    <t>4294</t>
  </si>
  <si>
    <t>4301</t>
  </si>
  <si>
    <t>4302</t>
  </si>
  <si>
    <t>4305</t>
  </si>
  <si>
    <t>4306</t>
  </si>
  <si>
    <t>4307</t>
  </si>
  <si>
    <t>4311</t>
  </si>
  <si>
    <t>4312</t>
  </si>
  <si>
    <t>4313</t>
  </si>
  <si>
    <t>4317</t>
  </si>
  <si>
    <t>4319</t>
  </si>
  <si>
    <t>4323</t>
  </si>
  <si>
    <t>4326</t>
  </si>
  <si>
    <t>4327</t>
  </si>
  <si>
    <t>4328</t>
  </si>
  <si>
    <t>4330</t>
  </si>
  <si>
    <t>4331</t>
  </si>
  <si>
    <t>4332</t>
  </si>
  <si>
    <t>4340</t>
  </si>
  <si>
    <t>4350</t>
  </si>
  <si>
    <t>4356</t>
  </si>
  <si>
    <t>4357</t>
  </si>
  <si>
    <t>4360</t>
  </si>
  <si>
    <t>4361</t>
  </si>
  <si>
    <t>4364</t>
  </si>
  <si>
    <t>4366</t>
  </si>
  <si>
    <t>4372</t>
  </si>
  <si>
    <t>4376</t>
  </si>
  <si>
    <t>4381</t>
  </si>
  <si>
    <t>4384</t>
  </si>
  <si>
    <t>4387</t>
  </si>
  <si>
    <t>4388</t>
  </si>
  <si>
    <t>4395</t>
  </si>
  <si>
    <t>4396</t>
  </si>
  <si>
    <t>4398</t>
  </si>
  <si>
    <t>4404</t>
  </si>
  <si>
    <t>4405</t>
  </si>
  <si>
    <t>4409</t>
  </si>
  <si>
    <t>4411</t>
  </si>
  <si>
    <t>4414</t>
  </si>
  <si>
    <t>4417</t>
  </si>
  <si>
    <t>4418</t>
  </si>
  <si>
    <t>4419</t>
  </si>
  <si>
    <t>4424</t>
  </si>
  <si>
    <t>4425</t>
  </si>
  <si>
    <t>4435</t>
  </si>
  <si>
    <t>4436</t>
  </si>
  <si>
    <t>4437</t>
  </si>
  <si>
    <t>4441</t>
  </si>
  <si>
    <t>4442</t>
  </si>
  <si>
    <t>4444</t>
  </si>
  <si>
    <t>4449</t>
  </si>
  <si>
    <t>4450</t>
  </si>
  <si>
    <t>4455</t>
  </si>
  <si>
    <t>4462</t>
  </si>
  <si>
    <t>4463</t>
  </si>
  <si>
    <t>4479</t>
  </si>
  <si>
    <t>4484</t>
  </si>
  <si>
    <t>4503</t>
  </si>
  <si>
    <t>4504</t>
  </si>
  <si>
    <t>4511</t>
  </si>
  <si>
    <t>4512</t>
  </si>
  <si>
    <t>4513</t>
  </si>
  <si>
    <t>4515</t>
  </si>
  <si>
    <t>4517</t>
  </si>
  <si>
    <t>4520</t>
  </si>
  <si>
    <t>4521</t>
  </si>
  <si>
    <t>4525</t>
  </si>
  <si>
    <t>4526</t>
  </si>
  <si>
    <t>4531</t>
  </si>
  <si>
    <t>4534</t>
  </si>
  <si>
    <t>4535</t>
  </si>
  <si>
    <t>4539</t>
  </si>
  <si>
    <t>4540</t>
  </si>
  <si>
    <t>4553</t>
  </si>
  <si>
    <t>4554</t>
  </si>
  <si>
    <t>4565</t>
  </si>
  <si>
    <t>4566</t>
  </si>
  <si>
    <t>4569</t>
  </si>
  <si>
    <t>4578</t>
  </si>
  <si>
    <t>4583</t>
  </si>
  <si>
    <t>4584</t>
  </si>
  <si>
    <t>4588</t>
  </si>
  <si>
    <t>4589</t>
  </si>
  <si>
    <t>4590</t>
  </si>
  <si>
    <t>4594</t>
  </si>
  <si>
    <t>4601</t>
  </si>
  <si>
    <t>4603</t>
  </si>
  <si>
    <t>4610</t>
  </si>
  <si>
    <t>4611</t>
  </si>
  <si>
    <t>4615</t>
  </si>
  <si>
    <t>4634</t>
  </si>
  <si>
    <t>4636</t>
  </si>
  <si>
    <t>4639</t>
  </si>
  <si>
    <t>4640</t>
  </si>
  <si>
    <t>4641</t>
  </si>
  <si>
    <t>4656</t>
  </si>
  <si>
    <t>4662</t>
  </si>
  <si>
    <t>4667</t>
  </si>
  <si>
    <t>4671</t>
  </si>
  <si>
    <t>4680</t>
  </si>
  <si>
    <t>4681</t>
  </si>
  <si>
    <t>4704</t>
  </si>
  <si>
    <t>4750</t>
  </si>
  <si>
    <t>4764</t>
  </si>
  <si>
    <t>4766</t>
  </si>
  <si>
    <t>4767</t>
  </si>
  <si>
    <t>4774</t>
  </si>
  <si>
    <t>4776</t>
  </si>
  <si>
    <t>4777</t>
  </si>
  <si>
    <t>4779</t>
  </si>
  <si>
    <t>4781</t>
  </si>
  <si>
    <t>4783</t>
  </si>
  <si>
    <t>4785</t>
  </si>
  <si>
    <t>4799</t>
  </si>
  <si>
    <t>4800</t>
  </si>
  <si>
    <t>4801</t>
  </si>
  <si>
    <t>4810</t>
  </si>
  <si>
    <t>4816</t>
  </si>
  <si>
    <t>4823</t>
  </si>
  <si>
    <t>4826</t>
  </si>
  <si>
    <t>4831</t>
  </si>
  <si>
    <t>4832</t>
  </si>
  <si>
    <t>4846</t>
  </si>
  <si>
    <t>4858</t>
  </si>
  <si>
    <t>4863</t>
  </si>
  <si>
    <t>4864</t>
  </si>
  <si>
    <t>4870</t>
  </si>
  <si>
    <t>4878</t>
  </si>
  <si>
    <t>4880</t>
  </si>
  <si>
    <t>4881</t>
  </si>
  <si>
    <t>4887</t>
  </si>
  <si>
    <t>4895</t>
  </si>
  <si>
    <t>4912</t>
  </si>
  <si>
    <t>4915</t>
  </si>
  <si>
    <t>4918</t>
  </si>
  <si>
    <t>4922</t>
  </si>
  <si>
    <t>4924</t>
  </si>
  <si>
    <t>4927</t>
  </si>
  <si>
    <t>4935</t>
  </si>
  <si>
    <t>4940</t>
  </si>
  <si>
    <t>4943</t>
  </si>
  <si>
    <t>4959</t>
  </si>
  <si>
    <t>4967</t>
  </si>
  <si>
    <t>4968</t>
  </si>
  <si>
    <t>4972</t>
  </si>
  <si>
    <t>4983</t>
  </si>
  <si>
    <t>4986</t>
  </si>
  <si>
    <t>5005</t>
  </si>
  <si>
    <t>5006</t>
  </si>
  <si>
    <t>5007</t>
  </si>
  <si>
    <t>5008</t>
  </si>
  <si>
    <t>5019</t>
  </si>
  <si>
    <t>5020</t>
  </si>
  <si>
    <t>5025</t>
  </si>
  <si>
    <t>5026</t>
  </si>
  <si>
    <t>5029</t>
  </si>
  <si>
    <t>5045</t>
  </si>
  <si>
    <t>5054</t>
  </si>
  <si>
    <t>5055</t>
  </si>
  <si>
    <t>5062</t>
  </si>
  <si>
    <t>5063</t>
  </si>
  <si>
    <t>5075</t>
  </si>
  <si>
    <t>5086</t>
  </si>
  <si>
    <t>5088</t>
  </si>
  <si>
    <t>5089</t>
  </si>
  <si>
    <t>5090</t>
  </si>
  <si>
    <t>5097</t>
  </si>
  <si>
    <t>5101</t>
  </si>
  <si>
    <t>5124</t>
  </si>
  <si>
    <t>5155</t>
  </si>
  <si>
    <t>5161</t>
  </si>
  <si>
    <t>5162</t>
  </si>
  <si>
    <t>5176</t>
  </si>
  <si>
    <t>5177</t>
  </si>
  <si>
    <t>5187</t>
  </si>
  <si>
    <t>5190</t>
  </si>
  <si>
    <t>5191</t>
  </si>
  <si>
    <t>5207</t>
  </si>
  <si>
    <t>5208</t>
  </si>
  <si>
    <t>5219</t>
  </si>
  <si>
    <t>5224</t>
  </si>
  <si>
    <t>5225</t>
  </si>
  <si>
    <t>5231</t>
  </si>
  <si>
    <t>5233</t>
  </si>
  <si>
    <t>5238</t>
  </si>
  <si>
    <t>5240</t>
  </si>
  <si>
    <t>5247</t>
  </si>
  <si>
    <t>5255</t>
  </si>
  <si>
    <t>5266</t>
  </si>
  <si>
    <t>5267</t>
  </si>
  <si>
    <t>5268</t>
  </si>
  <si>
    <t>5269</t>
  </si>
  <si>
    <t>5270</t>
  </si>
  <si>
    <t>5272</t>
  </si>
  <si>
    <t>5274</t>
  </si>
  <si>
    <t>5275</t>
  </si>
  <si>
    <t>5278</t>
  </si>
  <si>
    <t>5284</t>
  </si>
  <si>
    <t>5285</t>
  </si>
  <si>
    <t>5286</t>
  </si>
  <si>
    <t>5287</t>
  </si>
  <si>
    <t>5288</t>
  </si>
  <si>
    <t>5290</t>
  </si>
  <si>
    <t>5291</t>
  </si>
  <si>
    <t>5295</t>
  </si>
  <si>
    <t>5301</t>
  </si>
  <si>
    <t>5303</t>
  </si>
  <si>
    <t>5304</t>
  </si>
  <si>
    <t>5305</t>
  </si>
  <si>
    <t>5308</t>
  </si>
  <si>
    <t>5313</t>
  </si>
  <si>
    <t>5323</t>
  </si>
  <si>
    <t>5324</t>
  </si>
  <si>
    <t>5327</t>
  </si>
  <si>
    <t>5334</t>
  </si>
  <si>
    <t>5340</t>
  </si>
  <si>
    <t>5341</t>
  </si>
  <si>
    <t>5342</t>
  </si>
  <si>
    <t>5343</t>
  </si>
  <si>
    <t>5346</t>
  </si>
  <si>
    <t>5347</t>
  </si>
  <si>
    <t>5351</t>
  </si>
  <si>
    <t>5354</t>
  </si>
  <si>
    <t>5366</t>
  </si>
  <si>
    <t>5368</t>
  </si>
  <si>
    <t>5369</t>
  </si>
  <si>
    <t>5377</t>
  </si>
  <si>
    <t>5378</t>
  </si>
  <si>
    <t>5380</t>
  </si>
  <si>
    <t>5383</t>
  </si>
  <si>
    <t>5385</t>
  </si>
  <si>
    <t>5386</t>
  </si>
  <si>
    <t>5387</t>
  </si>
  <si>
    <t>5388</t>
  </si>
  <si>
    <t>5394</t>
  </si>
  <si>
    <t>5408</t>
  </si>
  <si>
    <t>5415</t>
  </si>
  <si>
    <t>5420</t>
  </si>
  <si>
    <t>5422</t>
  </si>
  <si>
    <t>5423</t>
  </si>
  <si>
    <t>5427</t>
  </si>
  <si>
    <t>5429</t>
  </si>
  <si>
    <t>5430</t>
  </si>
  <si>
    <t>5431</t>
  </si>
  <si>
    <t>5434</t>
  </si>
  <si>
    <t>5436</t>
  </si>
  <si>
    <t>5439</t>
  </si>
  <si>
    <t>5447</t>
  </si>
  <si>
    <t>5449</t>
  </si>
  <si>
    <t>5451</t>
  </si>
  <si>
    <t>5453</t>
  </si>
  <si>
    <t>5454</t>
  </si>
  <si>
    <t>5456</t>
  </si>
  <si>
    <t>5465</t>
  </si>
  <si>
    <t>5467</t>
  </si>
  <si>
    <t>5468</t>
  </si>
  <si>
    <t>5470</t>
  </si>
  <si>
    <t>5472</t>
  </si>
  <si>
    <t>5473</t>
  </si>
  <si>
    <t>5474</t>
  </si>
  <si>
    <t>5475</t>
  </si>
  <si>
    <t>5479</t>
  </si>
  <si>
    <t>5482</t>
  </si>
  <si>
    <t>5483</t>
  </si>
  <si>
    <t>5484</t>
  </si>
  <si>
    <t>5487</t>
  </si>
  <si>
    <t>5488</t>
  </si>
  <si>
    <t>5489</t>
  </si>
  <si>
    <t>5490</t>
  </si>
  <si>
    <t>5495</t>
  </si>
  <si>
    <t>5499</t>
  </si>
  <si>
    <t>5501</t>
  </si>
  <si>
    <t>5504</t>
  </si>
  <si>
    <t>5505</t>
  </si>
  <si>
    <t>5509</t>
  </si>
  <si>
    <t>5511</t>
  </si>
  <si>
    <t>5513</t>
  </si>
  <si>
    <t>5521</t>
  </si>
  <si>
    <t>5524</t>
  </si>
  <si>
    <t>5532</t>
  </si>
  <si>
    <t>5535</t>
  </si>
  <si>
    <t>5539</t>
  </si>
  <si>
    <t>5542</t>
  </si>
  <si>
    <t>5546</t>
  </si>
  <si>
    <t>5547</t>
  </si>
  <si>
    <t>5553</t>
  </si>
  <si>
    <t>5554</t>
  </si>
  <si>
    <t>5555</t>
  </si>
  <si>
    <t>5556</t>
  </si>
  <si>
    <t>5557</t>
  </si>
  <si>
    <t>5559</t>
  </si>
  <si>
    <t>5567</t>
  </si>
  <si>
    <t>5569</t>
  </si>
  <si>
    <t>5570</t>
  </si>
  <si>
    <t>5572</t>
  </si>
  <si>
    <t>5573</t>
  </si>
  <si>
    <t>5574</t>
  </si>
  <si>
    <t>5576</t>
  </si>
  <si>
    <t>5577</t>
  </si>
  <si>
    <t>5578</t>
  </si>
  <si>
    <t>5579</t>
  </si>
  <si>
    <t>5580</t>
  </si>
  <si>
    <t>5581</t>
  </si>
  <si>
    <t>5582</t>
  </si>
  <si>
    <t>5584</t>
  </si>
  <si>
    <t>5585</t>
  </si>
  <si>
    <t>5586</t>
  </si>
  <si>
    <t>5589</t>
  </si>
  <si>
    <t>5591</t>
  </si>
  <si>
    <t>5595</t>
  </si>
  <si>
    <t>5602</t>
  </si>
  <si>
    <t>5604</t>
  </si>
  <si>
    <t>5605</t>
  </si>
  <si>
    <t>5606</t>
  </si>
  <si>
    <t>5609</t>
  </si>
  <si>
    <t>5612</t>
  </si>
  <si>
    <t>5613</t>
  </si>
  <si>
    <t>5614</t>
  </si>
  <si>
    <t>5615</t>
  </si>
  <si>
    <t>5616</t>
  </si>
  <si>
    <t>5617</t>
  </si>
  <si>
    <t>5618</t>
  </si>
  <si>
    <t>5619</t>
  </si>
  <si>
    <t>5621</t>
  </si>
  <si>
    <t>5622</t>
  </si>
  <si>
    <t>5629</t>
  </si>
  <si>
    <t>5634</t>
  </si>
  <si>
    <t>5635</t>
  </si>
  <si>
    <t>5636</t>
  </si>
  <si>
    <t>5637</t>
  </si>
  <si>
    <t>5640</t>
  </si>
  <si>
    <t>5643</t>
  </si>
  <si>
    <t>5644</t>
  </si>
  <si>
    <t>5647</t>
  </si>
  <si>
    <t>5652</t>
  </si>
  <si>
    <t>5654</t>
  </si>
  <si>
    <t>5659</t>
  </si>
  <si>
    <t>5660</t>
  </si>
  <si>
    <t>5662</t>
  </si>
  <si>
    <t>5664</t>
  </si>
  <si>
    <t>5666</t>
  </si>
  <si>
    <t>5667</t>
  </si>
  <si>
    <t>5669</t>
  </si>
  <si>
    <t>5674</t>
  </si>
  <si>
    <t>5675</t>
  </si>
  <si>
    <t>5677</t>
  </si>
  <si>
    <t>5680</t>
  </si>
  <si>
    <t>5681</t>
  </si>
  <si>
    <t>5685</t>
  </si>
  <si>
    <t>5686</t>
  </si>
  <si>
    <t>5690</t>
  </si>
  <si>
    <t>5698</t>
  </si>
  <si>
    <t>5710</t>
  </si>
  <si>
    <t>5712</t>
  </si>
  <si>
    <t>5714</t>
  </si>
  <si>
    <t>5720</t>
  </si>
  <si>
    <t>5721</t>
  </si>
  <si>
    <t>5722</t>
  </si>
  <si>
    <t>5725</t>
  </si>
  <si>
    <t>5727</t>
  </si>
  <si>
    <t>5740</t>
  </si>
  <si>
    <t>5741</t>
  </si>
  <si>
    <t>5746</t>
  </si>
  <si>
    <t>5749</t>
  </si>
  <si>
    <t>5750</t>
  </si>
  <si>
    <t>5752</t>
  </si>
  <si>
    <t>5755</t>
  </si>
  <si>
    <t>5765</t>
  </si>
  <si>
    <t>5768</t>
  </si>
  <si>
    <t>5772</t>
  </si>
  <si>
    <t>5777</t>
  </si>
  <si>
    <t>5788</t>
  </si>
  <si>
    <t>5792</t>
  </si>
  <si>
    <t>5794</t>
  </si>
  <si>
    <t>5800</t>
  </si>
  <si>
    <t>5803</t>
  </si>
  <si>
    <t>5804</t>
  </si>
  <si>
    <t>5805</t>
  </si>
  <si>
    <t>5807</t>
  </si>
  <si>
    <t>5808</t>
  </si>
  <si>
    <t>5809</t>
  </si>
  <si>
    <t>5812</t>
  </si>
  <si>
    <t>5813</t>
  </si>
  <si>
    <t>5815</t>
  </si>
  <si>
    <t>5817</t>
  </si>
  <si>
    <t>5818</t>
  </si>
  <si>
    <t>5819</t>
  </si>
  <si>
    <t>5822</t>
  </si>
  <si>
    <t>5827</t>
  </si>
  <si>
    <t>5832</t>
  </si>
  <si>
    <t>5835</t>
  </si>
  <si>
    <t>5837</t>
  </si>
  <si>
    <t>5854</t>
  </si>
  <si>
    <t>5855</t>
  </si>
  <si>
    <t>5856</t>
  </si>
  <si>
    <t>5857</t>
  </si>
  <si>
    <t>5859</t>
  </si>
  <si>
    <t>5865</t>
  </si>
  <si>
    <t>5874</t>
  </si>
  <si>
    <t>5877</t>
  </si>
  <si>
    <t>5878</t>
  </si>
  <si>
    <t>5879</t>
  </si>
  <si>
    <t>5895</t>
  </si>
  <si>
    <t>5896</t>
  </si>
  <si>
    <t>5904</t>
  </si>
  <si>
    <t>5906</t>
  </si>
  <si>
    <t>5907</t>
  </si>
  <si>
    <t>5920</t>
  </si>
  <si>
    <t>5925</t>
  </si>
  <si>
    <t>5929</t>
  </si>
  <si>
    <t>5936</t>
  </si>
  <si>
    <t>5945</t>
  </si>
  <si>
    <t>5950</t>
  </si>
  <si>
    <t>5952</t>
  </si>
  <si>
    <t>5959</t>
  </si>
  <si>
    <t>5968</t>
  </si>
  <si>
    <t>5972</t>
  </si>
  <si>
    <t>5973</t>
  </si>
  <si>
    <t>5987</t>
  </si>
  <si>
    <t>5993</t>
  </si>
  <si>
    <t>6001</t>
  </si>
  <si>
    <t>6014</t>
  </si>
  <si>
    <t>6016</t>
  </si>
  <si>
    <t>6017</t>
  </si>
  <si>
    <t>6030</t>
  </si>
  <si>
    <t>6044</t>
  </si>
  <si>
    <t>6047</t>
  </si>
  <si>
    <t>6050</t>
  </si>
  <si>
    <t>6054</t>
  </si>
  <si>
    <t>6057</t>
  </si>
  <si>
    <t>6058</t>
  </si>
  <si>
    <t>6063</t>
  </si>
  <si>
    <t>6065</t>
  </si>
  <si>
    <t>6068</t>
  </si>
  <si>
    <t>6072</t>
  </si>
  <si>
    <t>6074</t>
  </si>
  <si>
    <t>6075</t>
  </si>
  <si>
    <t>6076</t>
  </si>
  <si>
    <t>6081</t>
  </si>
  <si>
    <t>6089</t>
  </si>
  <si>
    <t>6091</t>
  </si>
  <si>
    <t>6094</t>
  </si>
  <si>
    <t>6095</t>
  </si>
  <si>
    <t>6101</t>
  </si>
  <si>
    <t>6103</t>
  </si>
  <si>
    <t>6104</t>
  </si>
  <si>
    <t>6108</t>
  </si>
  <si>
    <t>6116</t>
  </si>
  <si>
    <t>6119</t>
  </si>
  <si>
    <t>6123</t>
  </si>
  <si>
    <t>6128</t>
  </si>
  <si>
    <t>6131</t>
  </si>
  <si>
    <t>6135</t>
  </si>
  <si>
    <t>6136</t>
  </si>
  <si>
    <t>6142</t>
  </si>
  <si>
    <t>6143</t>
  </si>
  <si>
    <t>6144</t>
  </si>
  <si>
    <t>6147</t>
  </si>
  <si>
    <t>6148</t>
  </si>
  <si>
    <t>6152</t>
  </si>
  <si>
    <t>6153</t>
  </si>
  <si>
    <t>6156</t>
  </si>
  <si>
    <t>6157</t>
  </si>
  <si>
    <t>6159</t>
  </si>
  <si>
    <t>6163</t>
  </si>
  <si>
    <t>6164</t>
  </si>
  <si>
    <t>6165</t>
  </si>
  <si>
    <t>6171</t>
  </si>
  <si>
    <t>6173</t>
  </si>
  <si>
    <t>6174</t>
  </si>
  <si>
    <t>6180</t>
  </si>
  <si>
    <t>6184</t>
  </si>
  <si>
    <t>6186</t>
  </si>
  <si>
    <t>6204</t>
  </si>
  <si>
    <t>6212</t>
  </si>
  <si>
    <t>6217</t>
  </si>
  <si>
    <t>6219</t>
  </si>
  <si>
    <t>6221</t>
  </si>
  <si>
    <t>6222</t>
  </si>
  <si>
    <t>6225</t>
  </si>
  <si>
    <t>6226</t>
  </si>
  <si>
    <t>6228</t>
  </si>
  <si>
    <t>6236</t>
  </si>
  <si>
    <t>6242</t>
  </si>
  <si>
    <t>6247</t>
  </si>
  <si>
    <t>6253</t>
  </si>
  <si>
    <t>6255</t>
  </si>
  <si>
    <t>6256</t>
  </si>
  <si>
    <t>6259</t>
  </si>
  <si>
    <t>6262</t>
  </si>
  <si>
    <t>6272</t>
  </si>
  <si>
    <t>6273</t>
  </si>
  <si>
    <t>6279</t>
  </si>
  <si>
    <t>6289</t>
  </si>
  <si>
    <t>6293</t>
  </si>
  <si>
    <t>6295</t>
  </si>
  <si>
    <t>6305</t>
  </si>
  <si>
    <t>6312</t>
  </si>
  <si>
    <t>6314</t>
  </si>
  <si>
    <t>6315</t>
  </si>
  <si>
    <t>6321</t>
  </si>
  <si>
    <t>6322</t>
  </si>
  <si>
    <t>6323</t>
  </si>
  <si>
    <t>6327</t>
  </si>
  <si>
    <t>6332</t>
  </si>
  <si>
    <t>6340</t>
  </si>
  <si>
    <t>6343</t>
  </si>
  <si>
    <t>6350</t>
  </si>
  <si>
    <t>6368</t>
  </si>
  <si>
    <t>6373</t>
  </si>
  <si>
    <t>6376</t>
  </si>
  <si>
    <t>6379</t>
  </si>
  <si>
    <t>6380</t>
  </si>
  <si>
    <t>6387</t>
  </si>
  <si>
    <t>6394</t>
  </si>
  <si>
    <t>6400</t>
  </si>
  <si>
    <t>6403</t>
  </si>
  <si>
    <t>6405</t>
  </si>
  <si>
    <t>6409</t>
  </si>
  <si>
    <t>6416</t>
  </si>
  <si>
    <t>6421</t>
  </si>
  <si>
    <t>6423</t>
  </si>
  <si>
    <t>6424</t>
  </si>
  <si>
    <t>6429</t>
  </si>
  <si>
    <t>6430</t>
  </si>
  <si>
    <t>6435</t>
  </si>
  <si>
    <t>6437</t>
  </si>
  <si>
    <t>6440</t>
  </si>
  <si>
    <t>6443</t>
  </si>
  <si>
    <t>6444</t>
  </si>
  <si>
    <t>6455</t>
  </si>
  <si>
    <t>6463</t>
  </si>
  <si>
    <t>6468</t>
  </si>
  <si>
    <t>6469</t>
  </si>
  <si>
    <t>6473</t>
  </si>
  <si>
    <t>6482</t>
  </si>
  <si>
    <t>6485</t>
  </si>
  <si>
    <t>MÃ CH</t>
  </si>
  <si>
    <t>Ngôi Trường Em</t>
  </si>
  <si>
    <t>Vy Q8</t>
  </si>
  <si>
    <t>Tran Huong Q5</t>
  </si>
  <si>
    <t>NHUNG</t>
  </si>
  <si>
    <t xml:space="preserve">Chị Hằng </t>
  </si>
  <si>
    <t>NOVA</t>
  </si>
  <si>
    <t>NOVACOMMERCE</t>
  </si>
  <si>
    <t>GS25</t>
  </si>
  <si>
    <t>13.2%</t>
  </si>
  <si>
    <t>11.5%</t>
  </si>
  <si>
    <t>14.05%</t>
  </si>
  <si>
    <t>21.5%</t>
  </si>
  <si>
    <t>Khách Lẻ</t>
  </si>
  <si>
    <t>Chị Na</t>
  </si>
  <si>
    <t>C Giang</t>
  </si>
  <si>
    <t>Shopbeyeu</t>
  </si>
  <si>
    <t>Vuong Tín Phát</t>
  </si>
  <si>
    <t>C.Phương GV</t>
  </si>
  <si>
    <t>Nguyên</t>
  </si>
  <si>
    <t>Phạm Quỳnh Hoa</t>
  </si>
  <si>
    <t>Ngọc Diễm</t>
  </si>
  <si>
    <t>Phương GV</t>
  </si>
  <si>
    <t>Chị Vui</t>
  </si>
  <si>
    <t>A.Hồng</t>
  </si>
  <si>
    <t>Dung</t>
  </si>
  <si>
    <t>Hoàng Zalo</t>
  </si>
  <si>
    <t>18/7/2022</t>
  </si>
  <si>
    <t>19/7/2022</t>
  </si>
  <si>
    <t>20/7/2022</t>
  </si>
  <si>
    <t>23/7/2022</t>
  </si>
  <si>
    <t>26/7/2022</t>
  </si>
  <si>
    <t>27/7/2022</t>
  </si>
  <si>
    <t>29/7/2022</t>
  </si>
  <si>
    <t>Chị Chinh</t>
  </si>
  <si>
    <t>Ahamove</t>
  </si>
  <si>
    <t>A Chung TH Q6</t>
  </si>
  <si>
    <t>DH 2</t>
  </si>
  <si>
    <t>Chị Huyền Tân Phú</t>
  </si>
  <si>
    <t>Khách tự tới lấy</t>
  </si>
  <si>
    <t>Anh Thực</t>
  </si>
  <si>
    <t>DH 5 - ahamove - Q11</t>
  </si>
  <si>
    <t>Sữa Tài</t>
  </si>
  <si>
    <t>Chị Hạnh</t>
  </si>
  <si>
    <t>DH 4 - ahamove</t>
  </si>
  <si>
    <t>ahamove</t>
  </si>
  <si>
    <t>Khang</t>
  </si>
  <si>
    <t>11/7/2022</t>
  </si>
  <si>
    <t>13/7/2022</t>
  </si>
  <si>
    <t>14/7/2022</t>
  </si>
  <si>
    <t>16/7/2022</t>
  </si>
  <si>
    <t>21/7/2022</t>
  </si>
  <si>
    <t>22/7/2022</t>
  </si>
  <si>
    <t>25/7/2022</t>
  </si>
  <si>
    <t>30/7/2022</t>
  </si>
  <si>
    <t>CÔNG TY TNHH MEKONG GOURMET</t>
  </si>
  <si>
    <t>THÁNG 07/2022</t>
  </si>
  <si>
    <t xml:space="preserve"> 1.215.000.000 vnd /THÁNG/1 NVKD</t>
  </si>
  <si>
    <t>KHÔNG ĐẠT</t>
  </si>
  <si>
    <t>THÁNG 7</t>
  </si>
  <si>
    <t>THƠ THỬ VIỆC</t>
  </si>
  <si>
    <t>THÁNG 8</t>
  </si>
  <si>
    <t>THANH THỬ VIỆC</t>
  </si>
  <si>
    <t>THÁNG 8/9/10/11-2022</t>
  </si>
  <si>
    <t>Nguyên Đặng</t>
  </si>
  <si>
    <t>Chị Phương GV</t>
  </si>
  <si>
    <t>Anh Thạch</t>
  </si>
  <si>
    <t>Huyền Lê</t>
  </si>
  <si>
    <t>DS T07-2022</t>
  </si>
  <si>
    <t>Chỉ tiêu T07-2022</t>
  </si>
  <si>
    <t xml:space="preserve">Tổng cộng T07-2022 </t>
  </si>
  <si>
    <t>NVKD Thơ</t>
  </si>
  <si>
    <t>Không có bạn phụ trách nên không chi</t>
  </si>
  <si>
    <t>THƠ</t>
  </si>
  <si>
    <t>HOA HỒNG 
(Cũ)</t>
  </si>
  <si>
    <t>Chênh lệch 
chi thêm</t>
  </si>
  <si>
    <t>Tháng 08 chi thêm</t>
  </si>
  <si>
    <t>Chi cho Thơ số tiền: 4.766.702 đồng</t>
  </si>
  <si>
    <t>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</si>
</sst>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\ _₫_-;\-* #,##0\ _₫_-;_-* &quot;-&quot;\ _₫_-;_-@_-"/>
    <numFmt numFmtId="165" formatCode="_-* #,##0.00\ _₫_-;\-* #,##0.00\ _₫_-;_-* &quot;-&quot;??\ _₫_-;_-@_-"/>
    <numFmt numFmtId="166" formatCode="_ * #,##0_ ;_ * \-#,##0_ ;_ * &quot;-&quot;??_ ;_ @_ "/>
    <numFmt numFmtId="167" formatCode="_(* #,##0_);_(* \(#,##0\);_(* &quot;-&quot;??_);_(@_)"/>
    <numFmt numFmtId="168" formatCode="0.0%"/>
    <numFmt numFmtId="169" formatCode="dd/mm/yyyy;@"/>
    <numFmt numFmtId="170" formatCode="0.000"/>
    <numFmt numFmtId="171" formatCode="_ * #,##0.00_ ;_ * \-#,##0.00_ ;_ * &quot;-&quot;??_ ;_ @_ "/>
    <numFmt numFmtId="172" formatCode="d/mm/yyyy;@"/>
  </numFmts>
  <fonts count="8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b/>
      <sz val="11"/>
      <color rgb="FF00B050"/>
      <name val="Times New Roman"/>
      <family val="1"/>
    </font>
    <font>
      <i/>
      <sz val="11"/>
      <color indexed="8"/>
      <name val="Times New Roman"/>
      <family val="1"/>
    </font>
    <font>
      <u/>
      <sz val="11"/>
      <color indexed="8"/>
      <name val="Times New Roman"/>
      <family val="1"/>
    </font>
    <font>
      <sz val="12"/>
      <color theme="1"/>
      <name val="Times New Roman"/>
      <family val="1"/>
    </font>
    <font>
      <sz val="11"/>
      <name val="Calibri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9"/>
      <name val="Tahoma"/>
      <family val="2"/>
    </font>
    <font>
      <sz val="9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8"/>
      <color indexed="56"/>
      <name val="Cambria"/>
      <family val="1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b/>
      <sz val="16"/>
      <color indexed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indexed="8"/>
      <name val="Times New Roman"/>
      <family val="1"/>
    </font>
    <font>
      <sz val="11"/>
      <name val="Times New Roman"/>
      <family val="1"/>
    </font>
    <font>
      <b/>
      <sz val="11"/>
      <color indexed="81"/>
      <name val="Tahoma"/>
      <family val="2"/>
    </font>
    <font>
      <sz val="8"/>
      <name val="Microsoft Sans Serif"/>
      <family val="2"/>
    </font>
    <font>
      <sz val="11"/>
      <color rgb="FF9C6500"/>
      <name val="Calibri"/>
      <family val="2"/>
      <scheme val="minor"/>
    </font>
    <font>
      <sz val="12"/>
      <color theme="1"/>
      <name val="Times New Roman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8"/>
      <color rgb="FF000000"/>
      <name val="Microsoft Sans Serif"/>
      <family val="2"/>
    </font>
    <font>
      <sz val="8"/>
      <color rgb="FF000000"/>
      <name val="Microsoft Sans Serif"/>
      <family val="2"/>
    </font>
    <font>
      <sz val="11"/>
      <color indexed="81"/>
      <name val="Tahoma"/>
      <family val="2"/>
    </font>
    <font>
      <sz val="10"/>
      <color indexed="81"/>
      <name val="Tahoma"/>
      <family val="2"/>
    </font>
    <font>
      <b/>
      <sz val="14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2"/>
    </font>
    <font>
      <sz val="12"/>
      <color indexed="8"/>
      <name val="Times New Roman"/>
      <family val="1"/>
    </font>
    <font>
      <u/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00B050"/>
      <name val="Times New Roman"/>
      <family val="1"/>
    </font>
    <font>
      <i/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b/>
      <i/>
      <sz val="9"/>
      <color indexed="81"/>
      <name val="Tahoma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</borders>
  <cellStyleXfs count="165">
    <xf numFmtId="0" fontId="0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40" fillId="19" borderId="0" applyNumberFormat="0" applyBorder="0" applyAlignment="0" applyProtection="0"/>
    <xf numFmtId="0" fontId="41" fillId="20" borderId="0" applyNumberFormat="0" applyBorder="0" applyAlignment="0" applyProtection="0"/>
    <xf numFmtId="0" fontId="40" fillId="22" borderId="0" applyNumberFormat="0" applyBorder="0" applyAlignment="0" applyProtection="0"/>
    <xf numFmtId="0" fontId="43" fillId="0" borderId="0" applyNumberFormat="0" applyFill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1" fillId="25" borderId="0" applyNumberFormat="0" applyBorder="0" applyAlignment="0" applyProtection="0"/>
    <xf numFmtId="0" fontId="40" fillId="5" borderId="0" applyNumberFormat="0" applyBorder="0" applyAlignment="0" applyProtection="0"/>
    <xf numFmtId="0" fontId="40" fillId="24" borderId="0" applyNumberFormat="0" applyBorder="0" applyAlignment="0" applyProtection="0"/>
    <xf numFmtId="0" fontId="41" fillId="17" borderId="0" applyNumberFormat="0" applyBorder="0" applyAlignment="0" applyProtection="0"/>
    <xf numFmtId="0" fontId="40" fillId="21" borderId="0" applyNumberFormat="0" applyBorder="0" applyAlignment="0" applyProtection="0"/>
    <xf numFmtId="0" fontId="41" fillId="22" borderId="0" applyNumberFormat="0" applyBorder="0" applyAlignment="0" applyProtection="0"/>
    <xf numFmtId="0" fontId="40" fillId="10" borderId="0" applyNumberFormat="0" applyBorder="0" applyAlignment="0" applyProtection="0"/>
    <xf numFmtId="0" fontId="40" fillId="26" borderId="0" applyNumberFormat="0" applyBorder="0" applyAlignment="0" applyProtection="0"/>
    <xf numFmtId="0" fontId="40" fillId="20" borderId="0" applyNumberFormat="0" applyBorder="0" applyAlignment="0" applyProtection="0"/>
    <xf numFmtId="0" fontId="40" fillId="26" borderId="0" applyNumberFormat="0" applyBorder="0" applyAlignment="0" applyProtection="0"/>
    <xf numFmtId="0" fontId="40" fillId="27" borderId="0" applyNumberFormat="0" applyBorder="0" applyAlignment="0" applyProtection="0"/>
    <xf numFmtId="0" fontId="41" fillId="25" borderId="0" applyNumberFormat="0" applyBorder="0" applyAlignment="0" applyProtection="0"/>
    <xf numFmtId="0" fontId="41" fillId="18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9" borderId="0" applyNumberFormat="0" applyBorder="0" applyAlignment="0" applyProtection="0"/>
    <xf numFmtId="0" fontId="41" fillId="18" borderId="0" applyNumberFormat="0" applyBorder="0" applyAlignment="0" applyProtection="0"/>
    <xf numFmtId="0" fontId="41" fillId="31" borderId="0" applyNumberFormat="0" applyBorder="0" applyAlignment="0" applyProtection="0"/>
    <xf numFmtId="0" fontId="46" fillId="24" borderId="0" applyNumberFormat="0" applyBorder="0" applyAlignment="0" applyProtection="0"/>
    <xf numFmtId="0" fontId="42" fillId="23" borderId="47" applyNumberFormat="0" applyAlignment="0" applyProtection="0"/>
    <xf numFmtId="43" fontId="39" fillId="0" borderId="0" applyFont="0" applyFill="0" applyBorder="0" applyAlignment="0" applyProtection="0"/>
    <xf numFmtId="0" fontId="39" fillId="32" borderId="49" applyNumberFormat="0" applyFont="0" applyAlignment="0" applyProtection="0"/>
    <xf numFmtId="43" fontId="39" fillId="0" borderId="0" applyFont="0" applyFill="0" applyBorder="0" applyAlignment="0" applyProtection="0"/>
    <xf numFmtId="171" fontId="39" fillId="0" borderId="0" applyFont="0" applyFill="0" applyBorder="0" applyAlignment="0" applyProtection="0">
      <alignment vertical="center"/>
    </xf>
    <xf numFmtId="0" fontId="47" fillId="33" borderId="50" applyNumberFormat="0" applyAlignment="0" applyProtection="0"/>
    <xf numFmtId="0" fontId="48" fillId="0" borderId="0" applyNumberFormat="0" applyFill="0" applyBorder="0" applyAlignment="0" applyProtection="0"/>
    <xf numFmtId="0" fontId="45" fillId="19" borderId="0" applyNumberFormat="0" applyBorder="0" applyAlignment="0" applyProtection="0"/>
    <xf numFmtId="0" fontId="49" fillId="0" borderId="51" applyNumberFormat="0" applyFill="0" applyAlignment="0" applyProtection="0"/>
    <xf numFmtId="0" fontId="44" fillId="0" borderId="48" applyNumberFormat="0" applyFill="0" applyAlignment="0" applyProtection="0"/>
    <xf numFmtId="0" fontId="50" fillId="0" borderId="52" applyNumberFormat="0" applyFill="0" applyAlignment="0" applyProtection="0"/>
    <xf numFmtId="0" fontId="50" fillId="0" borderId="0" applyNumberFormat="0" applyFill="0" applyBorder="0" applyAlignment="0" applyProtection="0"/>
    <xf numFmtId="0" fontId="51" fillId="10" borderId="47" applyNumberFormat="0" applyAlignment="0" applyProtection="0"/>
    <xf numFmtId="0" fontId="52" fillId="0" borderId="53" applyNumberFormat="0" applyFill="0" applyAlignment="0" applyProtection="0"/>
    <xf numFmtId="0" fontId="53" fillId="34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4" fillId="23" borderId="54" applyNumberFormat="0" applyAlignment="0" applyProtection="0"/>
    <xf numFmtId="0" fontId="55" fillId="0" borderId="55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57" fillId="0" borderId="0"/>
    <xf numFmtId="0" fontId="15" fillId="0" borderId="0"/>
    <xf numFmtId="0" fontId="12" fillId="0" borderId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66" fillId="36" borderId="0" applyNumberFormat="0" applyBorder="0" applyAlignment="0" applyProtection="0"/>
    <xf numFmtId="0" fontId="67" fillId="0" borderId="0"/>
    <xf numFmtId="9" fontId="12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42" fillId="23" borderId="58" applyNumberFormat="0" applyAlignment="0" applyProtection="0"/>
    <xf numFmtId="165" fontId="24" fillId="0" borderId="0" applyFont="0" applyFill="0" applyBorder="0" applyAlignment="0" applyProtection="0"/>
    <xf numFmtId="0" fontId="24" fillId="32" borderId="59" applyNumberFormat="0" applyFont="0" applyAlignment="0" applyProtection="0"/>
    <xf numFmtId="165" fontId="24" fillId="0" borderId="0" applyFont="0" applyFill="0" applyBorder="0" applyAlignment="0" applyProtection="0"/>
    <xf numFmtId="171" fontId="24" fillId="0" borderId="0" applyFont="0" applyFill="0" applyBorder="0" applyAlignment="0" applyProtection="0">
      <alignment vertical="center"/>
    </xf>
    <xf numFmtId="0" fontId="51" fillId="10" borderId="5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4" fillId="23" borderId="60" applyNumberFormat="0" applyAlignment="0" applyProtection="0"/>
    <xf numFmtId="0" fontId="55" fillId="0" borderId="61" applyNumberFormat="0" applyFill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2" fillId="0" borderId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2" fillId="0" borderId="0"/>
    <xf numFmtId="165" fontId="17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609">
    <xf numFmtId="0" fontId="0" fillId="0" borderId="0" xfId="0"/>
    <xf numFmtId="167" fontId="0" fillId="0" borderId="0" xfId="1" applyNumberFormat="1" applyFont="1"/>
    <xf numFmtId="0" fontId="16" fillId="0" borderId="0" xfId="0" applyFont="1"/>
    <xf numFmtId="167" fontId="16" fillId="0" borderId="0" xfId="1" applyNumberFormat="1" applyFont="1"/>
    <xf numFmtId="167" fontId="16" fillId="0" borderId="0" xfId="1" applyNumberFormat="1" applyFont="1" applyAlignment="1">
      <alignment horizontal="center"/>
    </xf>
    <xf numFmtId="0" fontId="20" fillId="0" borderId="0" xfId="0" applyFont="1"/>
    <xf numFmtId="0" fontId="20" fillId="0" borderId="8" xfId="0" applyFont="1" applyBorder="1"/>
    <xf numFmtId="0" fontId="20" fillId="0" borderId="15" xfId="0" applyFont="1" applyBorder="1"/>
    <xf numFmtId="0" fontId="20" fillId="0" borderId="9" xfId="0" applyFont="1" applyBorder="1"/>
    <xf numFmtId="0" fontId="20" fillId="0" borderId="12" xfId="0" applyFont="1" applyBorder="1"/>
    <xf numFmtId="0" fontId="26" fillId="0" borderId="15" xfId="0" applyFont="1" applyBorder="1"/>
    <xf numFmtId="0" fontId="20" fillId="5" borderId="1" xfId="0" applyFont="1" applyFill="1" applyBorder="1" applyAlignment="1">
      <alignment horizontal="center" vertical="center"/>
    </xf>
    <xf numFmtId="0" fontId="20" fillId="3" borderId="13" xfId="0" applyFont="1" applyFill="1" applyBorder="1"/>
    <xf numFmtId="0" fontId="20" fillId="10" borderId="1" xfId="0" applyFont="1" applyFill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0" fontId="31" fillId="0" borderId="0" xfId="0" applyFont="1"/>
    <xf numFmtId="167" fontId="31" fillId="0" borderId="0" xfId="1" applyNumberFormat="1" applyFont="1"/>
    <xf numFmtId="0" fontId="16" fillId="0" borderId="0" xfId="0" applyFont="1" applyFill="1"/>
    <xf numFmtId="0" fontId="0" fillId="0" borderId="0" xfId="0" applyAlignment="1">
      <alignment horizontal="center"/>
    </xf>
    <xf numFmtId="167" fontId="31" fillId="0" borderId="0" xfId="1" applyNumberFormat="1" applyFont="1" applyFill="1"/>
    <xf numFmtId="167" fontId="16" fillId="0" borderId="0" xfId="1" applyNumberFormat="1" applyFont="1" applyFill="1"/>
    <xf numFmtId="0" fontId="20" fillId="0" borderId="0" xfId="0" applyFont="1" applyBorder="1"/>
    <xf numFmtId="0" fontId="20" fillId="0" borderId="0" xfId="0" applyFont="1" applyBorder="1" applyAlignment="1">
      <alignment horizontal="center"/>
    </xf>
    <xf numFmtId="167" fontId="25" fillId="4" borderId="16" xfId="1" applyNumberFormat="1" applyFont="1" applyFill="1" applyBorder="1"/>
    <xf numFmtId="167" fontId="20" fillId="0" borderId="16" xfId="1" applyNumberFormat="1" applyFont="1" applyBorder="1"/>
    <xf numFmtId="168" fontId="20" fillId="6" borderId="3" xfId="2" applyNumberFormat="1" applyFont="1" applyFill="1" applyBorder="1" applyAlignment="1">
      <alignment horizontal="center"/>
    </xf>
    <xf numFmtId="0" fontId="20" fillId="3" borderId="8" xfId="0" applyFont="1" applyFill="1" applyBorder="1"/>
    <xf numFmtId="167" fontId="25" fillId="3" borderId="0" xfId="1" applyNumberFormat="1" applyFont="1" applyFill="1" applyBorder="1"/>
    <xf numFmtId="167" fontId="20" fillId="3" borderId="0" xfId="1" applyNumberFormat="1" applyFont="1" applyFill="1" applyBorder="1"/>
    <xf numFmtId="167" fontId="20" fillId="0" borderId="17" xfId="1" applyNumberFormat="1" applyFont="1" applyBorder="1"/>
    <xf numFmtId="167" fontId="20" fillId="0" borderId="1" xfId="0" applyNumberFormat="1" applyFont="1" applyBorder="1"/>
    <xf numFmtId="0" fontId="25" fillId="0" borderId="15" xfId="0" applyFont="1" applyBorder="1"/>
    <xf numFmtId="167" fontId="25" fillId="0" borderId="16" xfId="0" applyNumberFormat="1" applyFont="1" applyBorder="1"/>
    <xf numFmtId="0" fontId="20" fillId="0" borderId="22" xfId="0" applyFont="1" applyBorder="1"/>
    <xf numFmtId="167" fontId="25" fillId="4" borderId="3" xfId="1" applyNumberFormat="1" applyFont="1" applyFill="1" applyBorder="1"/>
    <xf numFmtId="167" fontId="20" fillId="0" borderId="3" xfId="1" applyNumberFormat="1" applyFont="1" applyBorder="1"/>
    <xf numFmtId="9" fontId="20" fillId="6" borderId="3" xfId="2" applyNumberFormat="1" applyFont="1" applyFill="1" applyBorder="1" applyAlignment="1">
      <alignment horizontal="center"/>
    </xf>
    <xf numFmtId="167" fontId="25" fillId="3" borderId="14" xfId="1" applyNumberFormat="1" applyFont="1" applyFill="1" applyBorder="1"/>
    <xf numFmtId="167" fontId="20" fillId="3" borderId="14" xfId="1" applyNumberFormat="1" applyFont="1" applyFill="1" applyBorder="1"/>
    <xf numFmtId="167" fontId="20" fillId="3" borderId="2" xfId="1" applyNumberFormat="1" applyFont="1" applyFill="1" applyBorder="1"/>
    <xf numFmtId="0" fontId="20" fillId="0" borderId="8" xfId="0" applyFont="1" applyBorder="1" applyAlignment="1">
      <alignment horizontal="center"/>
    </xf>
    <xf numFmtId="0" fontId="28" fillId="0" borderId="0" xfId="0" applyFont="1" applyBorder="1" applyAlignment="1">
      <alignment vertical="center"/>
    </xf>
    <xf numFmtId="0" fontId="28" fillId="0" borderId="0" xfId="0" applyFont="1" applyBorder="1"/>
    <xf numFmtId="0" fontId="20" fillId="9" borderId="5" xfId="0" applyFont="1" applyFill="1" applyBorder="1" applyAlignment="1">
      <alignment horizontal="center" vertical="center"/>
    </xf>
    <xf numFmtId="168" fontId="20" fillId="6" borderId="1" xfId="2" applyNumberFormat="1" applyFont="1" applyFill="1" applyBorder="1" applyAlignment="1">
      <alignment horizontal="center"/>
    </xf>
    <xf numFmtId="168" fontId="20" fillId="6" borderId="3" xfId="2" applyNumberFormat="1" applyFont="1" applyFill="1" applyBorder="1"/>
    <xf numFmtId="9" fontId="20" fillId="6" borderId="3" xfId="2" applyFont="1" applyFill="1" applyBorder="1"/>
    <xf numFmtId="167" fontId="20" fillId="3" borderId="37" xfId="1" applyNumberFormat="1" applyFont="1" applyFill="1" applyBorder="1" applyAlignment="1"/>
    <xf numFmtId="0" fontId="29" fillId="0" borderId="0" xfId="0" applyFont="1" applyBorder="1"/>
    <xf numFmtId="0" fontId="20" fillId="0" borderId="32" xfId="0" applyFont="1" applyBorder="1"/>
    <xf numFmtId="0" fontId="20" fillId="10" borderId="29" xfId="0" applyFont="1" applyFill="1" applyBorder="1" applyAlignment="1">
      <alignment horizontal="center" vertical="center"/>
    </xf>
    <xf numFmtId="0" fontId="20" fillId="11" borderId="1" xfId="0" applyFont="1" applyFill="1" applyBorder="1" applyAlignment="1">
      <alignment horizontal="center" vertical="center"/>
    </xf>
    <xf numFmtId="0" fontId="20" fillId="11" borderId="13" xfId="0" applyFont="1" applyFill="1" applyBorder="1" applyAlignment="1">
      <alignment horizontal="center" vertical="center"/>
    </xf>
    <xf numFmtId="0" fontId="20" fillId="11" borderId="29" xfId="0" applyFont="1" applyFill="1" applyBorder="1" applyAlignment="1">
      <alignment horizontal="center" vertical="center"/>
    </xf>
    <xf numFmtId="168" fontId="20" fillId="6" borderId="43" xfId="2" applyNumberFormat="1" applyFont="1" applyFill="1" applyBorder="1"/>
    <xf numFmtId="168" fontId="20" fillId="11" borderId="3" xfId="2" applyNumberFormat="1" applyFont="1" applyFill="1" applyBorder="1"/>
    <xf numFmtId="9" fontId="20" fillId="11" borderId="3" xfId="2" applyFont="1" applyFill="1" applyBorder="1"/>
    <xf numFmtId="168" fontId="20" fillId="11" borderId="43" xfId="2" applyNumberFormat="1" applyFont="1" applyFill="1" applyBorder="1"/>
    <xf numFmtId="167" fontId="20" fillId="3" borderId="42" xfId="1" applyNumberFormat="1" applyFont="1" applyFill="1" applyBorder="1" applyAlignment="1"/>
    <xf numFmtId="0" fontId="20" fillId="0" borderId="44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28" fillId="0" borderId="45" xfId="0" applyFont="1" applyBorder="1"/>
    <xf numFmtId="0" fontId="20" fillId="0" borderId="45" xfId="0" applyFont="1" applyBorder="1"/>
    <xf numFmtId="167" fontId="16" fillId="0" borderId="0" xfId="1" applyNumberFormat="1" applyFont="1" applyFill="1" applyBorder="1"/>
    <xf numFmtId="167" fontId="0" fillId="0" borderId="0" xfId="1" applyNumberFormat="1" applyFont="1" applyFill="1" applyBorder="1"/>
    <xf numFmtId="0" fontId="0" fillId="0" borderId="0" xfId="0" applyFill="1" applyBorder="1"/>
    <xf numFmtId="0" fontId="20" fillId="0" borderId="46" xfId="0" applyFont="1" applyBorder="1"/>
    <xf numFmtId="0" fontId="22" fillId="0" borderId="1" xfId="0" applyFont="1" applyBorder="1" applyAlignment="1">
      <alignment horizontal="center" vertical="center"/>
    </xf>
    <xf numFmtId="167" fontId="22" fillId="0" borderId="1" xfId="1" applyNumberFormat="1" applyFont="1" applyBorder="1" applyAlignment="1">
      <alignment horizontal="center" vertical="center"/>
    </xf>
    <xf numFmtId="167" fontId="22" fillId="0" borderId="1" xfId="1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167" fontId="16" fillId="0" borderId="0" xfId="1" applyNumberFormat="1" applyFont="1" applyFill="1" applyAlignment="1">
      <alignment horizontal="center" vertical="center"/>
    </xf>
    <xf numFmtId="0" fontId="33" fillId="0" borderId="0" xfId="0" applyFont="1" applyFill="1"/>
    <xf numFmtId="0" fontId="0" fillId="0" borderId="0" xfId="0" applyAlignment="1">
      <alignment vertical="center"/>
    </xf>
    <xf numFmtId="9" fontId="20" fillId="6" borderId="3" xfId="2" applyFont="1" applyFill="1" applyBorder="1" applyAlignment="1">
      <alignment horizontal="center"/>
    </xf>
    <xf numFmtId="167" fontId="25" fillId="4" borderId="17" xfId="1" applyNumberFormat="1" applyFont="1" applyFill="1" applyBorder="1"/>
    <xf numFmtId="167" fontId="25" fillId="4" borderId="1" xfId="0" applyNumberFormat="1" applyFont="1" applyFill="1" applyBorder="1"/>
    <xf numFmtId="167" fontId="26" fillId="4" borderId="3" xfId="0" applyNumberFormat="1" applyFont="1" applyFill="1" applyBorder="1"/>
    <xf numFmtId="167" fontId="26" fillId="0" borderId="16" xfId="0" applyNumberFormat="1" applyFont="1" applyBorder="1"/>
    <xf numFmtId="0" fontId="20" fillId="0" borderId="0" xfId="0" applyFont="1" applyAlignment="1">
      <alignment horizontal="center"/>
    </xf>
    <xf numFmtId="0" fontId="0" fillId="0" borderId="0" xfId="0" applyAlignment="1">
      <alignment wrapText="1"/>
    </xf>
    <xf numFmtId="0" fontId="33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167" fontId="23" fillId="0" borderId="1" xfId="1" applyNumberFormat="1" applyFont="1" applyBorder="1" applyAlignment="1">
      <alignment vertical="center"/>
    </xf>
    <xf numFmtId="167" fontId="22" fillId="0" borderId="1" xfId="1" applyNumberFormat="1" applyFont="1" applyFill="1" applyBorder="1" applyAlignment="1">
      <alignment vertical="center"/>
    </xf>
    <xf numFmtId="167" fontId="22" fillId="0" borderId="1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43" fontId="23" fillId="0" borderId="1" xfId="1" applyFont="1" applyBorder="1" applyAlignment="1">
      <alignment vertical="center"/>
    </xf>
    <xf numFmtId="167" fontId="23" fillId="0" borderId="1" xfId="1" applyNumberFormat="1" applyFont="1" applyBorder="1" applyAlignment="1">
      <alignment horizontal="right" vertical="center"/>
    </xf>
    <xf numFmtId="43" fontId="22" fillId="0" borderId="1" xfId="1" applyFont="1" applyBorder="1" applyAlignment="1">
      <alignment vertical="center"/>
    </xf>
    <xf numFmtId="167" fontId="22" fillId="2" borderId="1" xfId="1" applyNumberFormat="1" applyFont="1" applyFill="1" applyBorder="1" applyAlignment="1">
      <alignment vertical="center"/>
    </xf>
    <xf numFmtId="0" fontId="16" fillId="0" borderId="0" xfId="0" applyFont="1" applyFill="1" applyAlignment="1">
      <alignment horizontal="center"/>
    </xf>
    <xf numFmtId="0" fontId="31" fillId="0" borderId="0" xfId="0" applyFont="1" applyFill="1"/>
    <xf numFmtId="0" fontId="31" fillId="0" borderId="0" xfId="0" applyFont="1" applyAlignment="1">
      <alignment vertical="top"/>
    </xf>
    <xf numFmtId="167" fontId="16" fillId="13" borderId="0" xfId="1" applyNumberFormat="1" applyFont="1" applyFill="1" applyAlignment="1">
      <alignment horizontal="center" vertical="top"/>
    </xf>
    <xf numFmtId="167" fontId="16" fillId="2" borderId="0" xfId="1" applyNumberFormat="1" applyFont="1" applyFill="1" applyAlignment="1">
      <alignment horizontal="center" vertical="top"/>
    </xf>
    <xf numFmtId="167" fontId="16" fillId="14" borderId="0" xfId="1" applyNumberFormat="1" applyFont="1" applyFill="1" applyAlignment="1">
      <alignment horizontal="center" vertical="top"/>
    </xf>
    <xf numFmtId="3" fontId="16" fillId="0" borderId="0" xfId="0" applyNumberFormat="1" applyFont="1" applyBorder="1" applyAlignment="1">
      <alignment horizontal="center"/>
    </xf>
    <xf numFmtId="167" fontId="16" fillId="0" borderId="0" xfId="0" applyNumberFormat="1" applyFont="1" applyBorder="1" applyAlignment="1">
      <alignment vertical="center"/>
    </xf>
    <xf numFmtId="167" fontId="16" fillId="0" borderId="0" xfId="0" applyNumberFormat="1" applyFont="1" applyBorder="1" applyAlignment="1">
      <alignment horizontal="center" vertical="center"/>
    </xf>
    <xf numFmtId="167" fontId="16" fillId="0" borderId="0" xfId="1" applyNumberFormat="1" applyFont="1" applyFill="1" applyBorder="1" applyAlignment="1">
      <alignment horizontal="center" vertical="top"/>
    </xf>
    <xf numFmtId="167" fontId="16" fillId="0" borderId="0" xfId="1" applyNumberFormat="1" applyFont="1" applyFill="1" applyBorder="1" applyAlignment="1">
      <alignment horizontal="center"/>
    </xf>
    <xf numFmtId="167" fontId="16" fillId="2" borderId="0" xfId="1" applyNumberFormat="1" applyFont="1" applyFill="1" applyBorder="1"/>
    <xf numFmtId="3" fontId="16" fillId="0" borderId="0" xfId="0" applyNumberFormat="1" applyFont="1" applyFill="1" applyBorder="1"/>
    <xf numFmtId="167" fontId="16" fillId="0" borderId="0" xfId="1" applyNumberFormat="1" applyFont="1" applyFill="1" applyAlignment="1">
      <alignment horizontal="center"/>
    </xf>
    <xf numFmtId="167" fontId="16" fillId="0" borderId="0" xfId="1" applyNumberFormat="1" applyFont="1" applyFill="1" applyAlignment="1">
      <alignment horizontal="center" vertical="top"/>
    </xf>
    <xf numFmtId="167" fontId="16" fillId="0" borderId="5" xfId="0" applyNumberFormat="1" applyFont="1" applyBorder="1" applyAlignment="1">
      <alignment vertical="center"/>
    </xf>
    <xf numFmtId="3" fontId="32" fillId="0" borderId="0" xfId="0" applyNumberFormat="1" applyFont="1"/>
    <xf numFmtId="0" fontId="31" fillId="0" borderId="0" xfId="0" applyFont="1" applyAlignment="1">
      <alignment horizontal="center" vertical="top"/>
    </xf>
    <xf numFmtId="167" fontId="31" fillId="0" borderId="0" xfId="1" applyNumberFormat="1" applyFont="1" applyAlignment="1">
      <alignment vertical="top"/>
    </xf>
    <xf numFmtId="43" fontId="31" fillId="0" borderId="0" xfId="1" applyNumberFormat="1" applyFont="1"/>
    <xf numFmtId="43" fontId="19" fillId="0" borderId="0" xfId="1" applyNumberFormat="1" applyFont="1" applyBorder="1" applyAlignment="1">
      <alignment vertical="center"/>
    </xf>
    <xf numFmtId="167" fontId="31" fillId="0" borderId="0" xfId="1" applyNumberFormat="1" applyFont="1" applyFill="1" applyAlignment="1">
      <alignment vertical="top"/>
    </xf>
    <xf numFmtId="167" fontId="16" fillId="0" borderId="0" xfId="0" applyNumberFormat="1" applyFont="1" applyFill="1"/>
    <xf numFmtId="0" fontId="31" fillId="0" borderId="0" xfId="0" applyFont="1" applyAlignment="1">
      <alignment horizontal="center"/>
    </xf>
    <xf numFmtId="167" fontId="31" fillId="0" borderId="0" xfId="0" applyNumberFormat="1" applyFont="1"/>
    <xf numFmtId="0" fontId="19" fillId="0" borderId="0" xfId="0" applyFont="1" applyFill="1" applyAlignment="1">
      <alignment horizontal="left"/>
    </xf>
    <xf numFmtId="0" fontId="31" fillId="0" borderId="0" xfId="0" applyFont="1" applyFill="1" applyAlignment="1">
      <alignment vertical="center"/>
    </xf>
    <xf numFmtId="167" fontId="16" fillId="0" borderId="0" xfId="1" quotePrefix="1" applyNumberFormat="1" applyFont="1" applyFill="1" applyAlignment="1">
      <alignment horizontal="center" vertical="center"/>
    </xf>
    <xf numFmtId="167" fontId="22" fillId="0" borderId="1" xfId="1" quotePrefix="1" applyNumberFormat="1" applyFont="1" applyBorder="1" applyAlignment="1">
      <alignment horizontal="right" vertical="center"/>
    </xf>
    <xf numFmtId="3" fontId="16" fillId="0" borderId="0" xfId="0" applyNumberFormat="1" applyFont="1" applyFill="1" applyBorder="1" applyAlignment="1">
      <alignment horizontal="center"/>
    </xf>
    <xf numFmtId="167" fontId="16" fillId="0" borderId="0" xfId="0" applyNumberFormat="1" applyFont="1" applyFill="1" applyBorder="1" applyAlignment="1">
      <alignment horizontal="center" vertical="center"/>
    </xf>
    <xf numFmtId="167" fontId="31" fillId="0" borderId="0" xfId="0" applyNumberFormat="1" applyFont="1" applyFill="1"/>
    <xf numFmtId="3" fontId="32" fillId="0" borderId="0" xfId="0" applyNumberFormat="1" applyFont="1" applyBorder="1"/>
    <xf numFmtId="0" fontId="58" fillId="0" borderId="1" xfId="0" applyFont="1" applyBorder="1" applyAlignment="1">
      <alignment horizontal="center" vertical="center"/>
    </xf>
    <xf numFmtId="167" fontId="58" fillId="0" borderId="1" xfId="1" applyNumberFormat="1" applyFont="1" applyBorder="1" applyAlignment="1">
      <alignment horizontal="center" vertical="center"/>
    </xf>
    <xf numFmtId="167" fontId="58" fillId="0" borderId="1" xfId="1" applyNumberFormat="1" applyFont="1" applyBorder="1" applyAlignment="1">
      <alignment horizontal="center" vertical="center" wrapText="1"/>
    </xf>
    <xf numFmtId="167" fontId="22" fillId="0" borderId="1" xfId="1" applyNumberFormat="1" applyFont="1" applyBorder="1" applyAlignment="1">
      <alignment horizontal="right" vertical="center"/>
    </xf>
    <xf numFmtId="167" fontId="58" fillId="0" borderId="1" xfId="1" applyNumberFormat="1" applyFont="1" applyBorder="1" applyAlignment="1">
      <alignment vertical="center"/>
    </xf>
    <xf numFmtId="0" fontId="14" fillId="0" borderId="0" xfId="0" applyFont="1"/>
    <xf numFmtId="0" fontId="0" fillId="3" borderId="0" xfId="0" applyFill="1"/>
    <xf numFmtId="0" fontId="0" fillId="3" borderId="0" xfId="0" applyFill="1" applyAlignment="1">
      <alignment vertical="center"/>
    </xf>
    <xf numFmtId="3" fontId="32" fillId="0" borderId="56" xfId="0" applyNumberFormat="1" applyFont="1" applyBorder="1"/>
    <xf numFmtId="43" fontId="19" fillId="3" borderId="0" xfId="1" applyNumberFormat="1" applyFont="1" applyFill="1" applyBorder="1" applyAlignment="1">
      <alignment vertical="center"/>
    </xf>
    <xf numFmtId="167" fontId="31" fillId="3" borderId="0" xfId="1" applyNumberFormat="1" applyFont="1" applyFill="1"/>
    <xf numFmtId="167" fontId="31" fillId="3" borderId="0" xfId="1" applyNumberFormat="1" applyFont="1" applyFill="1" applyAlignment="1">
      <alignment vertical="top"/>
    </xf>
    <xf numFmtId="0" fontId="22" fillId="0" borderId="0" xfId="0" applyFont="1" applyAlignment="1">
      <alignment horizontal="center"/>
    </xf>
    <xf numFmtId="167" fontId="32" fillId="0" borderId="0" xfId="1" applyNumberFormat="1" applyFont="1"/>
    <xf numFmtId="0" fontId="0" fillId="0" borderId="0" xfId="0" applyFill="1"/>
    <xf numFmtId="167" fontId="0" fillId="0" borderId="0" xfId="1" applyNumberFormat="1" applyFont="1" applyFill="1" applyAlignment="1">
      <alignment horizontal="left" vertical="center"/>
    </xf>
    <xf numFmtId="167" fontId="0" fillId="0" borderId="0" xfId="1" applyNumberFormat="1" applyFont="1" applyFill="1" applyAlignment="1">
      <alignment vertical="top"/>
    </xf>
    <xf numFmtId="167" fontId="0" fillId="3" borderId="0" xfId="1" applyNumberFormat="1" applyFont="1" applyFill="1"/>
    <xf numFmtId="0" fontId="28" fillId="0" borderId="0" xfId="0" applyFont="1"/>
    <xf numFmtId="0" fontId="58" fillId="0" borderId="1" xfId="1" applyNumberFormat="1" applyFont="1" applyBorder="1" applyAlignment="1">
      <alignment vertical="center"/>
    </xf>
    <xf numFmtId="167" fontId="13" fillId="0" borderId="0" xfId="1" applyNumberFormat="1" applyFont="1"/>
    <xf numFmtId="167" fontId="34" fillId="0" borderId="56" xfId="1" applyNumberFormat="1" applyFont="1" applyFill="1" applyBorder="1"/>
    <xf numFmtId="0" fontId="19" fillId="0" borderId="0" xfId="0" applyFont="1"/>
    <xf numFmtId="167" fontId="19" fillId="0" borderId="0" xfId="0" applyNumberFormat="1" applyFont="1"/>
    <xf numFmtId="167" fontId="16" fillId="0" borderId="0" xfId="1" applyNumberFormat="1" applyFont="1" applyFill="1" applyBorder="1" applyAlignment="1">
      <alignment horizontal="left" vertical="top"/>
    </xf>
    <xf numFmtId="167" fontId="22" fillId="2" borderId="0" xfId="1" applyNumberFormat="1" applyFont="1" applyFill="1"/>
    <xf numFmtId="0" fontId="16" fillId="0" borderId="56" xfId="0" applyFont="1" applyBorder="1" applyAlignment="1">
      <alignment horizontal="center"/>
    </xf>
    <xf numFmtId="3" fontId="32" fillId="0" borderId="56" xfId="0" applyNumberFormat="1" applyFont="1" applyFill="1" applyBorder="1"/>
    <xf numFmtId="3" fontId="16" fillId="2" borderId="56" xfId="0" applyNumberFormat="1" applyFont="1" applyFill="1" applyBorder="1"/>
    <xf numFmtId="0" fontId="16" fillId="0" borderId="56" xfId="0" applyFont="1" applyFill="1" applyBorder="1" applyAlignment="1">
      <alignment horizontal="center"/>
    </xf>
    <xf numFmtId="167" fontId="16" fillId="0" borderId="56" xfId="1" applyNumberFormat="1" applyFont="1" applyFill="1" applyBorder="1" applyAlignment="1">
      <alignment horizontal="center"/>
    </xf>
    <xf numFmtId="167" fontId="16" fillId="0" borderId="56" xfId="1" applyNumberFormat="1" applyFont="1" applyFill="1" applyBorder="1" applyAlignment="1">
      <alignment horizontal="center" vertical="top"/>
    </xf>
    <xf numFmtId="0" fontId="16" fillId="15" borderId="56" xfId="0" applyFont="1" applyFill="1" applyBorder="1" applyAlignment="1">
      <alignment horizontal="left" vertical="top"/>
    </xf>
    <xf numFmtId="167" fontId="16" fillId="15" borderId="56" xfId="1" applyNumberFormat="1" applyFont="1" applyFill="1" applyBorder="1"/>
    <xf numFmtId="167" fontId="16" fillId="15" borderId="56" xfId="1" applyNumberFormat="1" applyFont="1" applyFill="1" applyBorder="1" applyAlignment="1">
      <alignment horizontal="center"/>
    </xf>
    <xf numFmtId="3" fontId="32" fillId="0" borderId="57" xfId="0" applyNumberFormat="1" applyFont="1" applyBorder="1"/>
    <xf numFmtId="167" fontId="16" fillId="0" borderId="57" xfId="1" applyNumberFormat="1" applyFont="1" applyFill="1" applyBorder="1" applyAlignment="1">
      <alignment horizontal="center"/>
    </xf>
    <xf numFmtId="167" fontId="16" fillId="3" borderId="56" xfId="1" applyNumberFormat="1" applyFont="1" applyFill="1" applyBorder="1" applyAlignment="1">
      <alignment horizontal="center"/>
    </xf>
    <xf numFmtId="167" fontId="16" fillId="0" borderId="56" xfId="1" quotePrefix="1" applyNumberFormat="1" applyFont="1" applyFill="1" applyBorder="1" applyAlignment="1">
      <alignment horizontal="center" vertical="top"/>
    </xf>
    <xf numFmtId="167" fontId="16" fillId="2" borderId="56" xfId="0" applyNumberFormat="1" applyFont="1" applyFill="1" applyBorder="1"/>
    <xf numFmtId="167" fontId="63" fillId="0" borderId="0" xfId="8" applyNumberFormat="1" applyFont="1" applyAlignment="1">
      <alignment wrapText="1"/>
    </xf>
    <xf numFmtId="43" fontId="16" fillId="0" borderId="0" xfId="1" applyNumberFormat="1" applyFont="1" applyFill="1" applyBorder="1"/>
    <xf numFmtId="0" fontId="19" fillId="35" borderId="56" xfId="0" applyFont="1" applyFill="1" applyBorder="1" applyAlignment="1">
      <alignment horizontal="center" vertical="center"/>
    </xf>
    <xf numFmtId="167" fontId="19" fillId="35" borderId="56" xfId="1" applyNumberFormat="1" applyFont="1" applyFill="1" applyBorder="1" applyAlignment="1">
      <alignment horizontal="center" vertical="center"/>
    </xf>
    <xf numFmtId="167" fontId="19" fillId="35" borderId="56" xfId="1" applyNumberFormat="1" applyFont="1" applyFill="1" applyBorder="1" applyAlignment="1">
      <alignment horizontal="center" vertical="center" wrapText="1"/>
    </xf>
    <xf numFmtId="0" fontId="19" fillId="0" borderId="56" xfId="0" applyFont="1" applyBorder="1" applyAlignment="1">
      <alignment vertical="center"/>
    </xf>
    <xf numFmtId="167" fontId="31" fillId="0" borderId="56" xfId="1" applyNumberFormat="1" applyFont="1" applyBorder="1" applyAlignment="1">
      <alignment horizontal="center" vertical="center"/>
    </xf>
    <xf numFmtId="167" fontId="31" fillId="0" borderId="56" xfId="1" applyNumberFormat="1" applyFont="1" applyBorder="1" applyAlignment="1">
      <alignment vertical="center"/>
    </xf>
    <xf numFmtId="43" fontId="31" fillId="0" borderId="56" xfId="1" applyFont="1" applyBorder="1" applyAlignment="1">
      <alignment vertical="center"/>
    </xf>
    <xf numFmtId="167" fontId="31" fillId="0" borderId="56" xfId="1" quotePrefix="1" applyNumberFormat="1" applyFont="1" applyBorder="1" applyAlignment="1">
      <alignment horizontal="right" vertical="center"/>
    </xf>
    <xf numFmtId="167" fontId="31" fillId="0" borderId="56" xfId="1" applyNumberFormat="1" applyFont="1" applyFill="1" applyBorder="1" applyAlignment="1">
      <alignment vertical="center"/>
    </xf>
    <xf numFmtId="0" fontId="19" fillId="0" borderId="56" xfId="0" applyFont="1" applyFill="1" applyBorder="1" applyAlignment="1">
      <alignment vertical="center"/>
    </xf>
    <xf numFmtId="167" fontId="19" fillId="0" borderId="56" xfId="1" applyNumberFormat="1" applyFont="1" applyFill="1" applyBorder="1" applyAlignment="1">
      <alignment horizontal="center" vertical="center"/>
    </xf>
    <xf numFmtId="167" fontId="19" fillId="0" borderId="56" xfId="1" applyNumberFormat="1" applyFont="1" applyFill="1" applyBorder="1" applyAlignment="1">
      <alignment vertical="center"/>
    </xf>
    <xf numFmtId="0" fontId="19" fillId="35" borderId="56" xfId="0" applyFont="1" applyFill="1" applyBorder="1" applyAlignment="1">
      <alignment vertical="center"/>
    </xf>
    <xf numFmtId="0" fontId="19" fillId="35" borderId="57" xfId="0" applyFont="1" applyFill="1" applyBorder="1" applyAlignment="1">
      <alignment horizontal="center"/>
    </xf>
    <xf numFmtId="167" fontId="19" fillId="35" borderId="56" xfId="1" applyNumberFormat="1" applyFont="1" applyFill="1" applyBorder="1" applyAlignment="1">
      <alignment vertical="center"/>
    </xf>
    <xf numFmtId="167" fontId="19" fillId="0" borderId="57" xfId="1" applyNumberFormat="1" applyFont="1" applyFill="1" applyBorder="1" applyAlignment="1">
      <alignment horizontal="center" vertical="center"/>
    </xf>
    <xf numFmtId="167" fontId="31" fillId="0" borderId="0" xfId="0" applyNumberFormat="1" applyFont="1" applyFill="1" applyAlignment="1">
      <alignment vertical="center"/>
    </xf>
    <xf numFmtId="0" fontId="31" fillId="0" borderId="0" xfId="0" applyFont="1" applyFill="1" applyBorder="1" applyAlignment="1">
      <alignment vertical="center"/>
    </xf>
    <xf numFmtId="167" fontId="31" fillId="0" borderId="0" xfId="0" applyNumberFormat="1" applyFont="1" applyFill="1" applyBorder="1" applyAlignment="1">
      <alignment vertical="center"/>
    </xf>
    <xf numFmtId="3" fontId="16" fillId="0" borderId="14" xfId="0" applyNumberFormat="1" applyFont="1" applyBorder="1" applyAlignment="1">
      <alignment horizontal="center"/>
    </xf>
    <xf numFmtId="3" fontId="16" fillId="0" borderId="2" xfId="0" applyNumberFormat="1" applyFont="1" applyBorder="1" applyAlignment="1">
      <alignment horizontal="center"/>
    </xf>
    <xf numFmtId="167" fontId="19" fillId="35" borderId="57" xfId="1" applyNumberFormat="1" applyFont="1" applyFill="1" applyBorder="1" applyAlignment="1">
      <alignment horizontal="center" vertical="center"/>
    </xf>
    <xf numFmtId="167" fontId="31" fillId="0" borderId="57" xfId="1" applyNumberFormat="1" applyFont="1" applyBorder="1" applyAlignment="1">
      <alignment horizontal="center" vertical="center"/>
    </xf>
    <xf numFmtId="167" fontId="31" fillId="35" borderId="57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Fill="1"/>
    <xf numFmtId="0" fontId="11" fillId="0" borderId="56" xfId="0" applyFont="1" applyBorder="1" applyAlignment="1">
      <alignment horizontal="center"/>
    </xf>
    <xf numFmtId="0" fontId="11" fillId="0" borderId="56" xfId="0" applyFont="1" applyFill="1" applyBorder="1" applyAlignment="1">
      <alignment horizontal="center"/>
    </xf>
    <xf numFmtId="167" fontId="11" fillId="0" borderId="0" xfId="0" applyNumberFormat="1" applyFont="1"/>
    <xf numFmtId="3" fontId="11" fillId="2" borderId="56" xfId="0" applyNumberFormat="1" applyFont="1" applyFill="1" applyBorder="1"/>
    <xf numFmtId="167" fontId="11" fillId="0" borderId="56" xfId="0" applyNumberFormat="1" applyFont="1" applyBorder="1"/>
    <xf numFmtId="167" fontId="11" fillId="0" borderId="0" xfId="0" applyNumberFormat="1" applyFont="1" applyBorder="1"/>
    <xf numFmtId="3" fontId="11" fillId="0" borderId="56" xfId="0" applyNumberFormat="1" applyFont="1" applyFill="1" applyBorder="1"/>
    <xf numFmtId="0" fontId="11" fillId="0" borderId="56" xfId="0" applyFont="1" applyBorder="1"/>
    <xf numFmtId="167" fontId="11" fillId="0" borderId="0" xfId="1" applyNumberFormat="1" applyFont="1"/>
    <xf numFmtId="10" fontId="16" fillId="0" borderId="56" xfId="1" quotePrefix="1" applyNumberFormat="1" applyFont="1" applyBorder="1" applyAlignment="1">
      <alignment horizontal="center" vertical="top"/>
    </xf>
    <xf numFmtId="167" fontId="16" fillId="0" borderId="56" xfId="1" quotePrefix="1" applyNumberFormat="1" applyFont="1" applyBorder="1" applyAlignment="1">
      <alignment horizontal="center" vertical="top"/>
    </xf>
    <xf numFmtId="167" fontId="16" fillId="0" borderId="0" xfId="1" applyNumberFormat="1" applyFont="1" applyBorder="1" applyAlignment="1">
      <alignment horizontal="center" vertical="top"/>
    </xf>
    <xf numFmtId="167" fontId="11" fillId="0" borderId="56" xfId="1" applyNumberFormat="1" applyFont="1" applyFill="1" applyBorder="1"/>
    <xf numFmtId="167" fontId="11" fillId="0" borderId="56" xfId="1" applyNumberFormat="1" applyFont="1" applyBorder="1"/>
    <xf numFmtId="167" fontId="11" fillId="0" borderId="0" xfId="1" applyNumberFormat="1" applyFont="1" applyFill="1" applyBorder="1"/>
    <xf numFmtId="167" fontId="11" fillId="0" borderId="0" xfId="1" applyNumberFormat="1" applyFont="1" applyFill="1"/>
    <xf numFmtId="167" fontId="11" fillId="0" borderId="56" xfId="1" applyNumberFormat="1" applyFont="1" applyFill="1" applyBorder="1" applyAlignment="1">
      <alignment vertical="center"/>
    </xf>
    <xf numFmtId="166" fontId="11" fillId="0" borderId="56" xfId="1" applyNumberFormat="1" applyFont="1" applyFill="1" applyBorder="1"/>
    <xf numFmtId="0" fontId="11" fillId="0" borderId="56" xfId="0" applyFont="1" applyFill="1" applyBorder="1" applyAlignment="1">
      <alignment horizontal="left" vertical="top"/>
    </xf>
    <xf numFmtId="167" fontId="11" fillId="0" borderId="56" xfId="1" applyNumberFormat="1" applyFont="1" applyFill="1" applyBorder="1" applyAlignment="1"/>
    <xf numFmtId="43" fontId="11" fillId="0" borderId="56" xfId="1" applyNumberFormat="1" applyFont="1" applyFill="1" applyBorder="1" applyAlignment="1"/>
    <xf numFmtId="167" fontId="11" fillId="0" borderId="0" xfId="1" applyNumberFormat="1" applyFont="1" applyFill="1" applyAlignment="1">
      <alignment horizontal="center"/>
    </xf>
    <xf numFmtId="167" fontId="11" fillId="0" borderId="0" xfId="1" applyNumberFormat="1" applyFont="1" applyAlignment="1">
      <alignment horizontal="center"/>
    </xf>
    <xf numFmtId="167" fontId="11" fillId="0" borderId="56" xfId="1" applyNumberFormat="1" applyFont="1" applyFill="1" applyBorder="1" applyAlignment="1">
      <alignment horizontal="center"/>
    </xf>
    <xf numFmtId="167" fontId="11" fillId="0" borderId="0" xfId="0" applyNumberFormat="1" applyFont="1" applyFill="1"/>
    <xf numFmtId="0" fontId="11" fillId="0" borderId="57" xfId="0" applyFont="1" applyBorder="1" applyAlignment="1">
      <alignment horizontal="center"/>
    </xf>
    <xf numFmtId="0" fontId="11" fillId="0" borderId="0" xfId="0" applyFont="1" applyFill="1" applyBorder="1"/>
    <xf numFmtId="3" fontId="11" fillId="0" borderId="0" xfId="0" applyNumberFormat="1" applyFont="1" applyFill="1" applyBorder="1"/>
    <xf numFmtId="167" fontId="11" fillId="0" borderId="0" xfId="0" applyNumberFormat="1" applyFont="1" applyFill="1" applyBorder="1"/>
    <xf numFmtId="3" fontId="11" fillId="2" borderId="57" xfId="0" applyNumberFormat="1" applyFont="1" applyFill="1" applyBorder="1"/>
    <xf numFmtId="0" fontId="11" fillId="0" borderId="0" xfId="0" applyFont="1" applyBorder="1"/>
    <xf numFmtId="167" fontId="11" fillId="0" borderId="57" xfId="1" applyNumberFormat="1" applyFont="1" applyFill="1" applyBorder="1"/>
    <xf numFmtId="167" fontId="11" fillId="0" borderId="0" xfId="1" applyNumberFormat="1" applyFont="1" applyFill="1" applyBorder="1" applyAlignment="1"/>
    <xf numFmtId="167" fontId="11" fillId="0" borderId="0" xfId="1" applyNumberFormat="1" applyFont="1" applyFill="1" applyBorder="1" applyAlignment="1">
      <alignment horizontal="center"/>
    </xf>
    <xf numFmtId="43" fontId="11" fillId="0" borderId="0" xfId="1" applyNumberFormat="1" applyFont="1"/>
    <xf numFmtId="167" fontId="11" fillId="2" borderId="56" xfId="0" applyNumberFormat="1" applyFont="1" applyFill="1" applyBorder="1"/>
    <xf numFmtId="43" fontId="11" fillId="0" borderId="0" xfId="0" applyNumberFormat="1" applyFont="1"/>
    <xf numFmtId="167" fontId="11" fillId="0" borderId="56" xfId="0" applyNumberFormat="1" applyFont="1" applyFill="1" applyBorder="1"/>
    <xf numFmtId="167" fontId="11" fillId="2" borderId="56" xfId="1" applyNumberFormat="1" applyFont="1" applyFill="1" applyBorder="1"/>
    <xf numFmtId="167" fontId="16" fillId="0" borderId="57" xfId="1" quotePrefix="1" applyNumberFormat="1" applyFont="1" applyBorder="1" applyAlignment="1">
      <alignment horizontal="center" vertical="top"/>
    </xf>
    <xf numFmtId="167" fontId="11" fillId="3" borderId="56" xfId="1" applyNumberFormat="1" applyFont="1" applyFill="1" applyBorder="1"/>
    <xf numFmtId="0" fontId="11" fillId="2" borderId="56" xfId="0" applyFont="1" applyFill="1" applyBorder="1"/>
    <xf numFmtId="3" fontId="11" fillId="0" borderId="0" xfId="0" applyNumberFormat="1" applyFont="1"/>
    <xf numFmtId="167" fontId="11" fillId="0" borderId="2" xfId="1" applyNumberFormat="1" applyFont="1" applyFill="1" applyBorder="1"/>
    <xf numFmtId="0" fontId="11" fillId="0" borderId="0" xfId="0" applyFont="1" applyFill="1" applyAlignment="1">
      <alignment horizontal="center"/>
    </xf>
    <xf numFmtId="167" fontId="11" fillId="0" borderId="56" xfId="1" applyNumberFormat="1" applyFont="1" applyBorder="1" applyAlignment="1">
      <alignment vertical="center"/>
    </xf>
    <xf numFmtId="167" fontId="11" fillId="0" borderId="62" xfId="1" applyNumberFormat="1" applyFont="1" applyFill="1" applyBorder="1"/>
    <xf numFmtId="167" fontId="10" fillId="0" borderId="0" xfId="1" applyNumberFormat="1" applyFont="1" applyFill="1" applyBorder="1" applyAlignment="1">
      <alignment horizontal="center"/>
    </xf>
    <xf numFmtId="167" fontId="21" fillId="0" borderId="0" xfId="1" applyNumberFormat="1" applyFont="1"/>
    <xf numFmtId="43" fontId="31" fillId="0" borderId="56" xfId="1" applyFont="1" applyFill="1" applyBorder="1" applyAlignment="1">
      <alignment vertical="center"/>
    </xf>
    <xf numFmtId="167" fontId="18" fillId="0" borderId="0" xfId="1" applyNumberFormat="1" applyFont="1" applyFill="1" applyAlignment="1">
      <alignment vertical="center"/>
    </xf>
    <xf numFmtId="167" fontId="18" fillId="0" borderId="0" xfId="1" applyNumberFormat="1" applyFont="1" applyFill="1"/>
    <xf numFmtId="43" fontId="18" fillId="0" borderId="0" xfId="1" applyNumberFormat="1" applyFont="1" applyFill="1"/>
    <xf numFmtId="0" fontId="9" fillId="0" borderId="0" xfId="0" applyFont="1" applyAlignment="1">
      <alignment horizontal="center"/>
    </xf>
    <xf numFmtId="167" fontId="31" fillId="2" borderId="56" xfId="1" applyNumberFormat="1" applyFont="1" applyFill="1" applyBorder="1" applyAlignment="1">
      <alignment vertical="center"/>
    </xf>
    <xf numFmtId="167" fontId="31" fillId="39" borderId="56" xfId="1" quotePrefix="1" applyNumberFormat="1" applyFont="1" applyFill="1" applyBorder="1" applyAlignment="1">
      <alignment horizontal="right" vertical="center"/>
    </xf>
    <xf numFmtId="167" fontId="31" fillId="39" borderId="56" xfId="1" applyNumberFormat="1" applyFont="1" applyFill="1" applyBorder="1" applyAlignment="1">
      <alignment horizontal="right" vertical="center"/>
    </xf>
    <xf numFmtId="43" fontId="19" fillId="39" borderId="0" xfId="1" applyNumberFormat="1" applyFont="1" applyFill="1" applyBorder="1" applyAlignment="1">
      <alignment vertical="center"/>
    </xf>
    <xf numFmtId="167" fontId="31" fillId="39" borderId="0" xfId="1" applyNumberFormat="1" applyFont="1" applyFill="1"/>
    <xf numFmtId="167" fontId="8" fillId="0" borderId="62" xfId="1" applyNumberFormat="1" applyFont="1" applyFill="1" applyBorder="1"/>
    <xf numFmtId="167" fontId="16" fillId="0" borderId="62" xfId="1" quotePrefix="1" applyNumberFormat="1" applyFont="1" applyFill="1" applyBorder="1" applyAlignment="1">
      <alignment horizontal="center" vertical="top"/>
    </xf>
    <xf numFmtId="0" fontId="71" fillId="38" borderId="63" xfId="0" applyFont="1" applyFill="1" applyBorder="1" applyAlignment="1">
      <alignment horizontal="center" vertical="center" wrapText="1"/>
    </xf>
    <xf numFmtId="0" fontId="72" fillId="0" borderId="64" xfId="0" applyFont="1" applyBorder="1" applyAlignment="1">
      <alignment horizontal="left" vertical="center"/>
    </xf>
    <xf numFmtId="0" fontId="65" fillId="40" borderId="0" xfId="0" applyFont="1" applyFill="1" applyBorder="1" applyAlignment="1">
      <alignment horizontal="left" vertical="center"/>
    </xf>
    <xf numFmtId="0" fontId="72" fillId="0" borderId="64" xfId="0" applyFont="1" applyBorder="1" applyAlignment="1">
      <alignment horizontal="center" vertical="center"/>
    </xf>
    <xf numFmtId="0" fontId="30" fillId="0" borderId="0" xfId="0" applyFont="1" applyFill="1"/>
    <xf numFmtId="43" fontId="77" fillId="0" borderId="0" xfId="8" applyNumberFormat="1" applyFont="1" applyAlignment="1">
      <alignment horizontal="center" vertical="center" wrapText="1"/>
    </xf>
    <xf numFmtId="167" fontId="11" fillId="0" borderId="62" xfId="1" applyNumberFormat="1" applyFont="1" applyBorder="1"/>
    <xf numFmtId="0" fontId="30" fillId="0" borderId="0" xfId="0" applyFont="1"/>
    <xf numFmtId="0" fontId="70" fillId="0" borderId="0" xfId="0" applyFont="1"/>
    <xf numFmtId="167" fontId="7" fillId="0" borderId="56" xfId="1" applyNumberFormat="1" applyFont="1" applyFill="1" applyBorder="1" applyAlignment="1">
      <alignment horizontal="center"/>
    </xf>
    <xf numFmtId="0" fontId="30" fillId="0" borderId="62" xfId="0" applyFont="1" applyBorder="1" applyAlignment="1">
      <alignment horizontal="left" vertical="center"/>
    </xf>
    <xf numFmtId="0" fontId="30" fillId="0" borderId="62" xfId="0" applyFont="1" applyBorder="1" applyAlignment="1">
      <alignment horizontal="right" vertical="center"/>
    </xf>
    <xf numFmtId="0" fontId="68" fillId="0" borderId="62" xfId="0" applyFont="1" applyBorder="1" applyAlignment="1">
      <alignment horizontal="right" vertical="center"/>
    </xf>
    <xf numFmtId="167" fontId="68" fillId="0" borderId="62" xfId="8" applyNumberFormat="1" applyFont="1" applyBorder="1" applyAlignment="1">
      <alignment horizontal="right" vertical="center"/>
    </xf>
    <xf numFmtId="0" fontId="78" fillId="0" borderId="0" xfId="0" applyFont="1" applyAlignment="1">
      <alignment horizontal="center" vertical="center"/>
    </xf>
    <xf numFmtId="0" fontId="78" fillId="0" borderId="0" xfId="0" applyFont="1"/>
    <xf numFmtId="0" fontId="78" fillId="0" borderId="8" xfId="0" applyFont="1" applyBorder="1"/>
    <xf numFmtId="0" fontId="78" fillId="0" borderId="0" xfId="0" applyFont="1" applyBorder="1" applyAlignment="1">
      <alignment horizontal="center" vertical="center"/>
    </xf>
    <xf numFmtId="0" fontId="79" fillId="0" borderId="0" xfId="0" applyFont="1" applyBorder="1" applyAlignment="1">
      <alignment horizontal="center" vertical="center"/>
    </xf>
    <xf numFmtId="0" fontId="78" fillId="0" borderId="32" xfId="0" applyFont="1" applyBorder="1" applyAlignment="1">
      <alignment horizontal="center" vertical="center"/>
    </xf>
    <xf numFmtId="0" fontId="78" fillId="0" borderId="15" xfId="0" applyFont="1" applyBorder="1"/>
    <xf numFmtId="167" fontId="62" fillId="4" borderId="16" xfId="1" applyNumberFormat="1" applyFont="1" applyFill="1" applyBorder="1" applyAlignment="1">
      <alignment horizontal="center" vertical="center"/>
    </xf>
    <xf numFmtId="167" fontId="78" fillId="0" borderId="16" xfId="1" applyNumberFormat="1" applyFont="1" applyBorder="1" applyAlignment="1">
      <alignment horizontal="center" vertical="center"/>
    </xf>
    <xf numFmtId="168" fontId="78" fillId="6" borderId="3" xfId="2" applyNumberFormat="1" applyFont="1" applyFill="1" applyBorder="1" applyAlignment="1">
      <alignment horizontal="center" vertical="center"/>
    </xf>
    <xf numFmtId="9" fontId="78" fillId="6" borderId="3" xfId="2" applyFont="1" applyFill="1" applyBorder="1" applyAlignment="1">
      <alignment horizontal="center" vertical="center"/>
    </xf>
    <xf numFmtId="0" fontId="78" fillId="0" borderId="9" xfId="0" applyFont="1" applyBorder="1"/>
    <xf numFmtId="167" fontId="62" fillId="4" borderId="17" xfId="1" applyNumberFormat="1" applyFont="1" applyFill="1" applyBorder="1" applyAlignment="1">
      <alignment horizontal="center" vertical="center"/>
    </xf>
    <xf numFmtId="167" fontId="78" fillId="0" borderId="17" xfId="1" applyNumberFormat="1" applyFont="1" applyBorder="1" applyAlignment="1">
      <alignment horizontal="center" vertical="center"/>
    </xf>
    <xf numFmtId="167" fontId="62" fillId="7" borderId="1" xfId="1" applyNumberFormat="1" applyFont="1" applyFill="1" applyBorder="1" applyAlignment="1">
      <alignment horizontal="center" vertical="center"/>
    </xf>
    <xf numFmtId="9" fontId="62" fillId="5" borderId="1" xfId="2" applyFont="1" applyFill="1" applyBorder="1" applyAlignment="1">
      <alignment horizontal="center" vertical="center"/>
    </xf>
    <xf numFmtId="167" fontId="62" fillId="10" borderId="1" xfId="1" applyNumberFormat="1" applyFont="1" applyFill="1" applyBorder="1" applyAlignment="1">
      <alignment horizontal="center" vertical="center"/>
    </xf>
    <xf numFmtId="9" fontId="62" fillId="10" borderId="1" xfId="1" applyNumberFormat="1" applyFont="1" applyFill="1" applyBorder="1" applyAlignment="1">
      <alignment horizontal="center" vertical="center"/>
    </xf>
    <xf numFmtId="167" fontId="62" fillId="11" borderId="1" xfId="1" applyNumberFormat="1" applyFont="1" applyFill="1" applyBorder="1" applyAlignment="1">
      <alignment horizontal="center" vertical="center"/>
    </xf>
    <xf numFmtId="9" fontId="62" fillId="11" borderId="1" xfId="1" applyNumberFormat="1" applyFont="1" applyFill="1" applyBorder="1" applyAlignment="1">
      <alignment horizontal="center" vertical="center"/>
    </xf>
    <xf numFmtId="0" fontId="78" fillId="0" borderId="12" xfId="0" applyFont="1" applyBorder="1"/>
    <xf numFmtId="167" fontId="78" fillId="0" borderId="1" xfId="0" applyNumberFormat="1" applyFont="1" applyBorder="1" applyAlignment="1">
      <alignment horizontal="center" vertical="center"/>
    </xf>
    <xf numFmtId="0" fontId="80" fillId="0" borderId="15" xfId="0" applyFont="1" applyBorder="1"/>
    <xf numFmtId="167" fontId="80" fillId="0" borderId="16" xfId="0" applyNumberFormat="1" applyFont="1" applyBorder="1" applyAlignment="1">
      <alignment horizontal="center" vertical="center"/>
    </xf>
    <xf numFmtId="167" fontId="80" fillId="7" borderId="1" xfId="1" applyNumberFormat="1" applyFont="1" applyFill="1" applyBorder="1" applyAlignment="1">
      <alignment horizontal="center" vertical="center"/>
    </xf>
    <xf numFmtId="167" fontId="80" fillId="10" borderId="1" xfId="1" applyNumberFormat="1" applyFont="1" applyFill="1" applyBorder="1" applyAlignment="1">
      <alignment horizontal="center" vertical="center"/>
    </xf>
    <xf numFmtId="9" fontId="80" fillId="10" borderId="1" xfId="1" applyNumberFormat="1" applyFont="1" applyFill="1" applyBorder="1" applyAlignment="1">
      <alignment horizontal="center" vertical="center"/>
    </xf>
    <xf numFmtId="167" fontId="80" fillId="11" borderId="1" xfId="1" applyNumberFormat="1" applyFont="1" applyFill="1" applyBorder="1" applyAlignment="1">
      <alignment horizontal="center" vertical="center"/>
    </xf>
    <xf numFmtId="9" fontId="80" fillId="11" borderId="1" xfId="1" applyNumberFormat="1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0" fontId="76" fillId="0" borderId="0" xfId="0" applyFont="1"/>
    <xf numFmtId="0" fontId="78" fillId="5" borderId="1" xfId="0" applyFont="1" applyFill="1" applyBorder="1" applyAlignment="1">
      <alignment horizontal="center" vertical="center"/>
    </xf>
    <xf numFmtId="0" fontId="78" fillId="10" borderId="1" xfId="0" applyFont="1" applyFill="1" applyBorder="1" applyAlignment="1">
      <alignment horizontal="center" vertical="center"/>
    </xf>
    <xf numFmtId="0" fontId="78" fillId="10" borderId="13" xfId="0" applyFont="1" applyFill="1" applyBorder="1" applyAlignment="1">
      <alignment horizontal="center" vertical="center"/>
    </xf>
    <xf numFmtId="0" fontId="78" fillId="7" borderId="13" xfId="0" applyFont="1" applyFill="1" applyBorder="1" applyAlignment="1">
      <alignment horizontal="center" vertical="center"/>
    </xf>
    <xf numFmtId="0" fontId="78" fillId="7" borderId="29" xfId="0" applyFont="1" applyFill="1" applyBorder="1" applyAlignment="1">
      <alignment horizontal="center" vertical="center"/>
    </xf>
    <xf numFmtId="0" fontId="78" fillId="7" borderId="1" xfId="0" applyFont="1" applyFill="1" applyBorder="1" applyAlignment="1">
      <alignment horizontal="center" vertical="center"/>
    </xf>
    <xf numFmtId="0" fontId="78" fillId="12" borderId="1" xfId="0" applyFont="1" applyFill="1" applyBorder="1" applyAlignment="1">
      <alignment horizontal="center" vertical="center"/>
    </xf>
    <xf numFmtId="0" fontId="78" fillId="0" borderId="22" xfId="0" applyFont="1" applyBorder="1" applyAlignment="1">
      <alignment vertical="center"/>
    </xf>
    <xf numFmtId="167" fontId="62" fillId="4" borderId="3" xfId="1" applyNumberFormat="1" applyFont="1" applyFill="1" applyBorder="1" applyAlignment="1">
      <alignment horizontal="center" vertical="center"/>
    </xf>
    <xf numFmtId="167" fontId="78" fillId="0" borderId="3" xfId="1" applyNumberFormat="1" applyFont="1" applyBorder="1" applyAlignment="1">
      <alignment horizontal="center" vertical="center"/>
    </xf>
    <xf numFmtId="0" fontId="80" fillId="2" borderId="3" xfId="5" applyNumberFormat="1" applyFont="1" applyFill="1" applyBorder="1" applyAlignment="1">
      <alignment horizontal="center" vertical="center" wrapText="1"/>
    </xf>
    <xf numFmtId="0" fontId="78" fillId="0" borderId="0" xfId="0" applyFont="1" applyAlignment="1">
      <alignment vertical="center"/>
    </xf>
    <xf numFmtId="0" fontId="78" fillId="3" borderId="13" xfId="0" applyFont="1" applyFill="1" applyBorder="1"/>
    <xf numFmtId="167" fontId="62" fillId="3" borderId="13" xfId="1" applyNumberFormat="1" applyFont="1" applyFill="1" applyBorder="1" applyAlignment="1">
      <alignment horizontal="center" vertical="center"/>
    </xf>
    <xf numFmtId="167" fontId="78" fillId="3" borderId="14" xfId="1" applyNumberFormat="1" applyFont="1" applyFill="1" applyBorder="1" applyAlignment="1">
      <alignment horizontal="center" vertical="center"/>
    </xf>
    <xf numFmtId="167" fontId="78" fillId="3" borderId="2" xfId="1" applyNumberFormat="1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8" fillId="3" borderId="0" xfId="0" applyFont="1" applyFill="1"/>
    <xf numFmtId="0" fontId="78" fillId="0" borderId="3" xfId="0" applyFont="1" applyBorder="1" applyAlignment="1">
      <alignment horizontal="center"/>
    </xf>
    <xf numFmtId="0" fontId="78" fillId="0" borderId="4" xfId="0" applyFont="1" applyBorder="1" applyAlignment="1">
      <alignment horizontal="center"/>
    </xf>
    <xf numFmtId="0" fontId="78" fillId="0" borderId="5" xfId="0" applyFont="1" applyBorder="1" applyAlignment="1">
      <alignment horizontal="center"/>
    </xf>
    <xf numFmtId="0" fontId="30" fillId="0" borderId="0" xfId="0" applyFont="1" applyAlignment="1">
      <alignment horizontal="right"/>
    </xf>
    <xf numFmtId="167" fontId="30" fillId="0" borderId="0" xfId="1" applyNumberFormat="1" applyFont="1"/>
    <xf numFmtId="14" fontId="30" fillId="0" borderId="0" xfId="0" applyNumberFormat="1" applyFont="1" applyAlignment="1">
      <alignment horizontal="right"/>
    </xf>
    <xf numFmtId="0" fontId="70" fillId="2" borderId="0" xfId="0" applyFont="1" applyFill="1" applyAlignment="1">
      <alignment horizontal="center"/>
    </xf>
    <xf numFmtId="167" fontId="70" fillId="0" borderId="0" xfId="1" applyNumberFormat="1" applyFont="1"/>
    <xf numFmtId="9" fontId="70" fillId="0" borderId="0" xfId="2" applyFont="1"/>
    <xf numFmtId="167" fontId="70" fillId="0" borderId="0" xfId="1" applyNumberFormat="1" applyFont="1" applyAlignment="1">
      <alignment horizontal="center"/>
    </xf>
    <xf numFmtId="0" fontId="70" fillId="0" borderId="0" xfId="0" applyFont="1" applyAlignment="1">
      <alignment horizontal="center"/>
    </xf>
    <xf numFmtId="0" fontId="70" fillId="0" borderId="1" xfId="0" applyFont="1" applyBorder="1" applyAlignment="1">
      <alignment horizontal="center"/>
    </xf>
    <xf numFmtId="0" fontId="70" fillId="0" borderId="1" xfId="0" applyFont="1" applyFill="1" applyBorder="1" applyAlignment="1">
      <alignment horizontal="center"/>
    </xf>
    <xf numFmtId="0" fontId="70" fillId="0" borderId="56" xfId="0" applyFont="1" applyFill="1" applyBorder="1" applyAlignment="1">
      <alignment horizontal="center"/>
    </xf>
    <xf numFmtId="0" fontId="30" fillId="0" borderId="56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167" fontId="30" fillId="0" borderId="62" xfId="1" applyNumberFormat="1" applyFont="1" applyBorder="1" applyAlignment="1">
      <alignment horizontal="right"/>
    </xf>
    <xf numFmtId="167" fontId="30" fillId="0" borderId="62" xfId="1" applyNumberFormat="1" applyFont="1" applyBorder="1"/>
    <xf numFmtId="0" fontId="30" fillId="0" borderId="62" xfId="0" applyFont="1" applyFill="1" applyBorder="1" applyAlignment="1">
      <alignment horizontal="left"/>
    </xf>
    <xf numFmtId="0" fontId="70" fillId="0" borderId="0" xfId="0" applyFont="1" applyBorder="1" applyAlignment="1">
      <alignment horizontal="center"/>
    </xf>
    <xf numFmtId="0" fontId="30" fillId="0" borderId="0" xfId="0" applyFont="1" applyBorder="1"/>
    <xf numFmtId="0" fontId="69" fillId="0" borderId="0" xfId="7" applyFont="1" applyFill="1" applyBorder="1" applyAlignment="1"/>
    <xf numFmtId="14" fontId="30" fillId="0" borderId="0" xfId="0" applyNumberFormat="1" applyFont="1"/>
    <xf numFmtId="0" fontId="30" fillId="0" borderId="62" xfId="0" applyFont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70" fillId="0" borderId="0" xfId="0" applyFont="1" applyFill="1" applyAlignment="1">
      <alignment horizontal="center"/>
    </xf>
    <xf numFmtId="14" fontId="30" fillId="0" borderId="62" xfId="0" applyNumberFormat="1" applyFont="1" applyFill="1" applyBorder="1" applyAlignment="1">
      <alignment horizontal="center"/>
    </xf>
    <xf numFmtId="0" fontId="30" fillId="0" borderId="62" xfId="0" applyFont="1" applyFill="1" applyBorder="1"/>
    <xf numFmtId="167" fontId="70" fillId="0" borderId="0" xfId="0" applyNumberFormat="1" applyFont="1" applyAlignment="1">
      <alignment horizontal="center"/>
    </xf>
    <xf numFmtId="0" fontId="30" fillId="0" borderId="0" xfId="0" applyFont="1" applyBorder="1" applyAlignment="1">
      <alignment horizontal="center"/>
    </xf>
    <xf numFmtId="172" fontId="30" fillId="0" borderId="0" xfId="0" applyNumberFormat="1" applyFont="1" applyFill="1" applyBorder="1" applyAlignment="1">
      <alignment horizontal="center"/>
    </xf>
    <xf numFmtId="0" fontId="68" fillId="0" borderId="0" xfId="97" applyFont="1" applyBorder="1" applyAlignment="1">
      <alignment vertical="center" wrapText="1"/>
    </xf>
    <xf numFmtId="167" fontId="30" fillId="0" borderId="0" xfId="0" applyNumberFormat="1" applyFont="1" applyFill="1" applyBorder="1" applyAlignment="1">
      <alignment horizontal="right"/>
    </xf>
    <xf numFmtId="167" fontId="30" fillId="0" borderId="0" xfId="1" applyNumberFormat="1" applyFont="1" applyBorder="1" applyAlignment="1">
      <alignment horizontal="right"/>
    </xf>
    <xf numFmtId="167" fontId="30" fillId="0" borderId="0" xfId="1" applyNumberFormat="1" applyFont="1" applyBorder="1"/>
    <xf numFmtId="0" fontId="30" fillId="0" borderId="0" xfId="0" applyFont="1" applyFill="1" applyBorder="1" applyAlignment="1">
      <alignment horizontal="left"/>
    </xf>
    <xf numFmtId="172" fontId="30" fillId="0" borderId="0" xfId="0" applyNumberFormat="1" applyFont="1" applyFill="1" applyBorder="1" applyAlignment="1">
      <alignment horizontal="left"/>
    </xf>
    <xf numFmtId="0" fontId="30" fillId="0" borderId="0" xfId="0" applyFont="1" applyFill="1" applyBorder="1" applyAlignment="1"/>
    <xf numFmtId="167" fontId="70" fillId="2" borderId="0" xfId="1" applyNumberFormat="1" applyFont="1" applyFill="1" applyAlignment="1">
      <alignment horizontal="center"/>
    </xf>
    <xf numFmtId="167" fontId="70" fillId="0" borderId="0" xfId="1" applyNumberFormat="1" applyFont="1" applyBorder="1"/>
    <xf numFmtId="0" fontId="70" fillId="0" borderId="0" xfId="0" applyFont="1" applyFill="1" applyBorder="1" applyAlignment="1">
      <alignment horizontal="center"/>
    </xf>
    <xf numFmtId="167" fontId="30" fillId="0" borderId="1" xfId="1" applyNumberFormat="1" applyFont="1" applyBorder="1"/>
    <xf numFmtId="0" fontId="30" fillId="0" borderId="1" xfId="0" applyFont="1" applyFill="1" applyBorder="1" applyAlignment="1"/>
    <xf numFmtId="43" fontId="70" fillId="0" borderId="0" xfId="1" applyFont="1" applyAlignment="1">
      <alignment horizontal="center"/>
    </xf>
    <xf numFmtId="0" fontId="30" fillId="0" borderId="56" xfId="0" applyFont="1" applyFill="1" applyBorder="1" applyAlignment="1"/>
    <xf numFmtId="0" fontId="30" fillId="0" borderId="62" xfId="0" applyFont="1" applyFill="1" applyBorder="1" applyAlignment="1"/>
    <xf numFmtId="0" fontId="30" fillId="0" borderId="62" xfId="0" applyFont="1" applyFill="1" applyBorder="1" applyAlignment="1">
      <alignment horizontal="center"/>
    </xf>
    <xf numFmtId="169" fontId="30" fillId="0" borderId="0" xfId="0" applyNumberFormat="1" applyFont="1" applyAlignment="1">
      <alignment horizontal="right"/>
    </xf>
    <xf numFmtId="0" fontId="30" fillId="0" borderId="0" xfId="0" applyNumberFormat="1" applyFont="1" applyFill="1" applyBorder="1" applyAlignment="1"/>
    <xf numFmtId="0" fontId="30" fillId="0" borderId="0" xfId="0" applyFont="1" applyAlignment="1">
      <alignment horizontal="center"/>
    </xf>
    <xf numFmtId="169" fontId="30" fillId="0" borderId="0" xfId="0" applyNumberFormat="1" applyFont="1" applyAlignment="1">
      <alignment horizontal="center"/>
    </xf>
    <xf numFmtId="9" fontId="30" fillId="0" borderId="0" xfId="2" applyFont="1" applyAlignment="1">
      <alignment horizontal="right"/>
    </xf>
    <xf numFmtId="0" fontId="30" fillId="0" borderId="0" xfId="0" applyFont="1" applyFill="1" applyAlignment="1">
      <alignment horizontal="left"/>
    </xf>
    <xf numFmtId="167" fontId="70" fillId="0" borderId="1" xfId="1" applyNumberFormat="1" applyFont="1" applyFill="1" applyBorder="1" applyAlignment="1">
      <alignment horizontal="center"/>
    </xf>
    <xf numFmtId="0" fontId="70" fillId="0" borderId="0" xfId="0" applyFont="1" applyFill="1" applyBorder="1" applyAlignment="1">
      <alignment horizontal="left"/>
    </xf>
    <xf numFmtId="0" fontId="30" fillId="0" borderId="56" xfId="0" quotePrefix="1" applyFont="1" applyBorder="1" applyAlignment="1">
      <alignment horizontal="right"/>
    </xf>
    <xf numFmtId="0" fontId="30" fillId="0" borderId="56" xfId="0" applyFont="1" applyFill="1" applyBorder="1" applyAlignment="1">
      <alignment horizontal="left"/>
    </xf>
    <xf numFmtId="167" fontId="30" fillId="0" borderId="56" xfId="1" applyNumberFormat="1" applyFont="1" applyBorder="1"/>
    <xf numFmtId="14" fontId="68" fillId="0" borderId="62" xfId="97" applyNumberFormat="1" applyFont="1" applyBorder="1" applyAlignment="1">
      <alignment horizontal="center" vertical="center" wrapText="1"/>
    </xf>
    <xf numFmtId="0" fontId="30" fillId="0" borderId="56" xfId="0" applyFont="1" applyFill="1" applyBorder="1"/>
    <xf numFmtId="0" fontId="83" fillId="0" borderId="56" xfId="0" applyFont="1" applyBorder="1" applyAlignment="1">
      <alignment horizontal="left" vertical="center"/>
    </xf>
    <xf numFmtId="0" fontId="83" fillId="0" borderId="62" xfId="0" applyFont="1" applyBorder="1" applyAlignment="1">
      <alignment horizontal="left" vertical="center"/>
    </xf>
    <xf numFmtId="0" fontId="68" fillId="0" borderId="0" xfId="97" applyFont="1" applyBorder="1" applyAlignment="1">
      <alignment horizontal="center" vertical="center" wrapText="1"/>
    </xf>
    <xf numFmtId="0" fontId="83" fillId="0" borderId="0" xfId="0" applyFont="1" applyBorder="1" applyAlignment="1">
      <alignment horizontal="left" vertical="center"/>
    </xf>
    <xf numFmtId="39" fontId="68" fillId="0" borderId="0" xfId="97" applyNumberFormat="1" applyFont="1" applyBorder="1" applyAlignment="1">
      <alignment horizontal="right" vertical="center" wrapText="1"/>
    </xf>
    <xf numFmtId="0" fontId="30" fillId="0" borderId="0" xfId="0" quotePrefix="1" applyFont="1" applyBorder="1" applyAlignment="1">
      <alignment horizontal="right"/>
    </xf>
    <xf numFmtId="0" fontId="30" fillId="0" borderId="0" xfId="0" applyFont="1" applyFill="1" applyAlignment="1"/>
    <xf numFmtId="167" fontId="70" fillId="0" borderId="0" xfId="1" applyNumberFormat="1" applyFont="1" applyAlignment="1">
      <alignment horizontal="right"/>
    </xf>
    <xf numFmtId="167" fontId="70" fillId="0" borderId="0" xfId="1" applyNumberFormat="1" applyFont="1" applyFill="1" applyAlignment="1"/>
    <xf numFmtId="14" fontId="30" fillId="0" borderId="56" xfId="0" applyNumberFormat="1" applyFont="1" applyFill="1" applyBorder="1" applyAlignment="1">
      <alignment horizontal="center"/>
    </xf>
    <xf numFmtId="167" fontId="30" fillId="0" borderId="56" xfId="1" applyNumberFormat="1" applyFont="1" applyFill="1" applyBorder="1"/>
    <xf numFmtId="0" fontId="30" fillId="0" borderId="3" xfId="0" applyFont="1" applyFill="1" applyBorder="1"/>
    <xf numFmtId="167" fontId="70" fillId="37" borderId="1" xfId="1" applyNumberFormat="1" applyFont="1" applyFill="1" applyBorder="1"/>
    <xf numFmtId="0" fontId="68" fillId="0" borderId="62" xfId="0" applyFont="1" applyBorder="1" applyAlignment="1">
      <alignment vertical="center" wrapText="1"/>
    </xf>
    <xf numFmtId="39" fontId="68" fillId="0" borderId="62" xfId="0" applyNumberFormat="1" applyFont="1" applyBorder="1" applyAlignment="1">
      <alignment horizontal="right" vertical="center" wrapText="1"/>
    </xf>
    <xf numFmtId="167" fontId="6" fillId="0" borderId="57" xfId="1" applyNumberFormat="1" applyFont="1" applyFill="1" applyBorder="1" applyAlignment="1">
      <alignment horizontal="center"/>
    </xf>
    <xf numFmtId="2" fontId="30" fillId="0" borderId="62" xfId="0" applyNumberFormat="1" applyFont="1" applyBorder="1" applyAlignment="1">
      <alignment horizontal="right"/>
    </xf>
    <xf numFmtId="0" fontId="30" fillId="0" borderId="62" xfId="0" quotePrefix="1" applyFont="1" applyBorder="1" applyAlignment="1">
      <alignment horizontal="right"/>
    </xf>
    <xf numFmtId="0" fontId="30" fillId="0" borderId="62" xfId="0" applyFont="1" applyBorder="1"/>
    <xf numFmtId="0" fontId="5" fillId="0" borderId="56" xfId="0" applyFont="1" applyFill="1" applyBorder="1" applyAlignment="1">
      <alignment horizontal="center"/>
    </xf>
    <xf numFmtId="167" fontId="84" fillId="0" borderId="0" xfId="1" applyNumberFormat="1" applyFont="1" applyBorder="1" applyAlignment="1">
      <alignment horizontal="center"/>
    </xf>
    <xf numFmtId="0" fontId="11" fillId="0" borderId="62" xfId="0" applyFont="1" applyBorder="1" applyAlignment="1">
      <alignment horizontal="center"/>
    </xf>
    <xf numFmtId="3" fontId="32" fillId="0" borderId="62" xfId="0" applyNumberFormat="1" applyFont="1" applyBorder="1"/>
    <xf numFmtId="3" fontId="11" fillId="2" borderId="62" xfId="0" applyNumberFormat="1" applyFont="1" applyFill="1" applyBorder="1"/>
    <xf numFmtId="167" fontId="34" fillId="0" borderId="62" xfId="1" applyNumberFormat="1" applyFont="1" applyFill="1" applyBorder="1"/>
    <xf numFmtId="167" fontId="11" fillId="2" borderId="62" xfId="0" applyNumberFormat="1" applyFont="1" applyFill="1" applyBorder="1"/>
    <xf numFmtId="167" fontId="16" fillId="0" borderId="65" xfId="1" quotePrefix="1" applyNumberFormat="1" applyFont="1" applyBorder="1" applyAlignment="1">
      <alignment horizontal="center" vertical="top"/>
    </xf>
    <xf numFmtId="167" fontId="16" fillId="0" borderId="65" xfId="1" applyNumberFormat="1" applyFont="1" applyFill="1" applyBorder="1" applyAlignment="1">
      <alignment horizontal="center" vertical="top"/>
    </xf>
    <xf numFmtId="167" fontId="11" fillId="0" borderId="65" xfId="1" applyNumberFormat="1" applyFont="1" applyFill="1" applyBorder="1"/>
    <xf numFmtId="167" fontId="16" fillId="0" borderId="62" xfId="1" quotePrefix="1" applyNumberFormat="1" applyFont="1" applyBorder="1" applyAlignment="1">
      <alignment horizontal="center" vertical="top"/>
    </xf>
    <xf numFmtId="167" fontId="16" fillId="0" borderId="62" xfId="1" applyNumberFormat="1" applyFont="1" applyFill="1" applyBorder="1" applyAlignment="1">
      <alignment horizontal="center" vertical="top"/>
    </xf>
    <xf numFmtId="167" fontId="16" fillId="2" borderId="0" xfId="1" applyNumberFormat="1" applyFont="1" applyFill="1" applyBorder="1" applyAlignment="1">
      <alignment horizontal="center" vertical="top"/>
    </xf>
    <xf numFmtId="167" fontId="85" fillId="0" borderId="56" xfId="1" applyNumberFormat="1" applyFont="1" applyFill="1" applyBorder="1" applyAlignment="1">
      <alignment horizontal="center" vertical="top"/>
    </xf>
    <xf numFmtId="14" fontId="68" fillId="0" borderId="62" xfId="0" applyNumberFormat="1" applyFont="1" applyBorder="1" applyAlignment="1">
      <alignment horizontal="center" vertical="center"/>
    </xf>
    <xf numFmtId="14" fontId="68" fillId="0" borderId="62" xfId="0" applyNumberFormat="1" applyFont="1" applyFill="1" applyBorder="1" applyAlignment="1">
      <alignment horizontal="center" vertical="center"/>
    </xf>
    <xf numFmtId="14" fontId="30" fillId="3" borderId="62" xfId="5" quotePrefix="1" applyNumberFormat="1" applyFont="1" applyFill="1" applyBorder="1" applyAlignment="1">
      <alignment horizontal="center" vertical="center" wrapText="1"/>
    </xf>
    <xf numFmtId="14" fontId="30" fillId="3" borderId="62" xfId="5" applyNumberFormat="1" applyFont="1" applyFill="1" applyBorder="1" applyAlignment="1">
      <alignment horizontal="center" vertical="center" wrapText="1"/>
    </xf>
    <xf numFmtId="0" fontId="68" fillId="0" borderId="62" xfId="5" applyFont="1" applyFill="1" applyBorder="1" applyAlignment="1">
      <alignment horizontal="left" vertical="center" wrapText="1"/>
    </xf>
    <xf numFmtId="0" fontId="68" fillId="0" borderId="62" xfId="5" quotePrefix="1" applyFont="1" applyFill="1" applyBorder="1" applyAlignment="1">
      <alignment horizontal="left" vertical="center" wrapText="1"/>
    </xf>
    <xf numFmtId="37" fontId="68" fillId="0" borderId="62" xfId="0" applyNumberFormat="1" applyFont="1" applyBorder="1" applyAlignment="1">
      <alignment horizontal="right" vertical="center" wrapText="1"/>
    </xf>
    <xf numFmtId="14" fontId="83" fillId="0" borderId="62" xfId="0" applyNumberFormat="1" applyFont="1" applyBorder="1" applyAlignment="1">
      <alignment horizontal="center" vertical="center"/>
    </xf>
    <xf numFmtId="0" fontId="30" fillId="3" borderId="62" xfId="0" applyFont="1" applyFill="1" applyBorder="1"/>
    <xf numFmtId="0" fontId="30" fillId="3" borderId="62" xfId="0" applyFont="1" applyFill="1" applyBorder="1" applyAlignment="1">
      <alignment horizontal="center"/>
    </xf>
    <xf numFmtId="0" fontId="30" fillId="3" borderId="62" xfId="0" applyFont="1" applyFill="1" applyBorder="1" applyAlignment="1">
      <alignment horizontal="right" vertical="center"/>
    </xf>
    <xf numFmtId="167" fontId="30" fillId="3" borderId="62" xfId="1" applyNumberFormat="1" applyFont="1" applyFill="1" applyBorder="1" applyAlignment="1">
      <alignment horizontal="right"/>
    </xf>
    <xf numFmtId="0" fontId="68" fillId="3" borderId="62" xfId="0" applyFont="1" applyFill="1" applyBorder="1" applyAlignment="1">
      <alignment vertical="center" wrapText="1"/>
    </xf>
    <xf numFmtId="0" fontId="30" fillId="3" borderId="1" xfId="0" applyFont="1" applyFill="1" applyBorder="1" applyAlignment="1">
      <alignment horizontal="center"/>
    </xf>
    <xf numFmtId="167" fontId="68" fillId="3" borderId="62" xfId="8" applyNumberFormat="1" applyFont="1" applyFill="1" applyBorder="1" applyAlignment="1">
      <alignment horizontal="right" vertical="center"/>
    </xf>
    <xf numFmtId="0" fontId="30" fillId="3" borderId="62" xfId="0" applyFont="1" applyFill="1" applyBorder="1" applyAlignment="1">
      <alignment horizontal="left"/>
    </xf>
    <xf numFmtId="0" fontId="4" fillId="0" borderId="62" xfId="0" applyFont="1" applyBorder="1"/>
    <xf numFmtId="10" fontId="11" fillId="0" borderId="62" xfId="0" applyNumberFormat="1" applyFont="1" applyBorder="1"/>
    <xf numFmtId="0" fontId="3" fillId="2" borderId="62" xfId="0" applyFont="1" applyFill="1" applyBorder="1"/>
    <xf numFmtId="0" fontId="70" fillId="0" borderId="0" xfId="0" applyFont="1" applyBorder="1" applyAlignment="1">
      <alignment horizontal="center"/>
    </xf>
    <xf numFmtId="0" fontId="31" fillId="0" borderId="0" xfId="0" applyFont="1" applyFill="1" applyBorder="1" applyAlignment="1">
      <alignment vertical="center" wrapText="1"/>
    </xf>
    <xf numFmtId="167" fontId="63" fillId="0" borderId="62" xfId="1" applyNumberFormat="1" applyFont="1" applyBorder="1" applyAlignment="1">
      <alignment horizontal="center" vertical="center" wrapText="1"/>
    </xf>
    <xf numFmtId="167" fontId="63" fillId="0" borderId="62" xfId="1" applyNumberFormat="1" applyFont="1" applyBorder="1" applyAlignment="1">
      <alignment wrapText="1"/>
    </xf>
    <xf numFmtId="167" fontId="77" fillId="0" borderId="0" xfId="1" applyNumberFormat="1" applyFont="1" applyAlignment="1">
      <alignment horizontal="center" vertical="center" wrapText="1"/>
    </xf>
    <xf numFmtId="0" fontId="2" fillId="2" borderId="62" xfId="0" applyFont="1" applyFill="1" applyBorder="1"/>
    <xf numFmtId="167" fontId="30" fillId="0" borderId="1" xfId="1" applyNumberFormat="1" applyFont="1" applyBorder="1" applyAlignment="1">
      <alignment horizontal="right"/>
    </xf>
    <xf numFmtId="0" fontId="30" fillId="0" borderId="1" xfId="0" applyFont="1" applyFill="1" applyBorder="1" applyAlignment="1">
      <alignment horizontal="left"/>
    </xf>
    <xf numFmtId="0" fontId="19" fillId="2" borderId="56" xfId="0" applyFont="1" applyFill="1" applyBorder="1" applyAlignment="1">
      <alignment vertical="center"/>
    </xf>
    <xf numFmtId="167" fontId="31" fillId="41" borderId="0" xfId="0" applyNumberFormat="1" applyFont="1" applyFill="1" applyAlignment="1">
      <alignment vertical="center"/>
    </xf>
    <xf numFmtId="0" fontId="31" fillId="41" borderId="0" xfId="0" applyFont="1" applyFill="1" applyBorder="1" applyAlignment="1">
      <alignment vertical="center" wrapText="1"/>
    </xf>
    <xf numFmtId="167" fontId="31" fillId="41" borderId="0" xfId="0" applyNumberFormat="1" applyFont="1" applyFill="1" applyBorder="1" applyAlignment="1">
      <alignment vertical="center"/>
    </xf>
    <xf numFmtId="167" fontId="31" fillId="0" borderId="65" xfId="1" applyNumberFormat="1" applyFont="1" applyFill="1" applyBorder="1" applyAlignment="1">
      <alignment vertical="center"/>
    </xf>
    <xf numFmtId="167" fontId="19" fillId="35" borderId="65" xfId="1" applyNumberFormat="1" applyFont="1" applyFill="1" applyBorder="1" applyAlignment="1">
      <alignment horizontal="center" vertical="center" wrapText="1"/>
    </xf>
    <xf numFmtId="167" fontId="31" fillId="42" borderId="65" xfId="1" applyNumberFormat="1" applyFont="1" applyFill="1" applyBorder="1" applyAlignment="1">
      <alignment vertical="center"/>
    </xf>
    <xf numFmtId="167" fontId="31" fillId="42" borderId="56" xfId="1" applyNumberFormat="1" applyFont="1" applyFill="1" applyBorder="1" applyAlignment="1">
      <alignment vertical="center"/>
    </xf>
    <xf numFmtId="167" fontId="1" fillId="0" borderId="0" xfId="1" applyNumberFormat="1" applyFont="1"/>
    <xf numFmtId="0" fontId="1" fillId="0" borderId="62" xfId="0" applyFont="1" applyBorder="1" applyAlignment="1">
      <alignment horizontal="center"/>
    </xf>
    <xf numFmtId="0" fontId="1" fillId="0" borderId="62" xfId="0" applyFont="1" applyFill="1" applyBorder="1" applyAlignment="1">
      <alignment horizontal="center"/>
    </xf>
    <xf numFmtId="3" fontId="32" fillId="0" borderId="62" xfId="0" applyNumberFormat="1" applyFont="1" applyFill="1" applyBorder="1"/>
    <xf numFmtId="3" fontId="1" fillId="2" borderId="62" xfId="0" applyNumberFormat="1" applyFont="1" applyFill="1" applyBorder="1"/>
    <xf numFmtId="3" fontId="1" fillId="0" borderId="62" xfId="0" applyNumberFormat="1" applyFont="1" applyFill="1" applyBorder="1"/>
    <xf numFmtId="0" fontId="1" fillId="0" borderId="0" xfId="0" applyFont="1" applyBorder="1"/>
    <xf numFmtId="0" fontId="31" fillId="0" borderId="65" xfId="0" applyFont="1" applyBorder="1" applyAlignment="1">
      <alignment horizontal="center"/>
    </xf>
    <xf numFmtId="0" fontId="31" fillId="0" borderId="66" xfId="0" applyFont="1" applyBorder="1" applyAlignment="1">
      <alignment horizontal="center"/>
    </xf>
    <xf numFmtId="167" fontId="19" fillId="35" borderId="57" xfId="1" applyNumberFormat="1" applyFont="1" applyFill="1" applyBorder="1" applyAlignment="1">
      <alignment horizontal="center" vertical="center"/>
    </xf>
    <xf numFmtId="167" fontId="19" fillId="35" borderId="2" xfId="1" applyNumberFormat="1" applyFont="1" applyFill="1" applyBorder="1" applyAlignment="1">
      <alignment horizontal="center" vertical="center"/>
    </xf>
    <xf numFmtId="0" fontId="31" fillId="2" borderId="65" xfId="0" applyFont="1" applyFill="1" applyBorder="1" applyAlignment="1">
      <alignment horizontal="center"/>
    </xf>
    <xf numFmtId="0" fontId="31" fillId="2" borderId="66" xfId="0" applyFont="1" applyFill="1" applyBorder="1" applyAlignment="1">
      <alignment horizontal="center"/>
    </xf>
    <xf numFmtId="167" fontId="31" fillId="0" borderId="19" xfId="1" applyNumberFormat="1" applyFont="1" applyBorder="1" applyAlignment="1">
      <alignment horizontal="center" vertical="center"/>
    </xf>
    <xf numFmtId="167" fontId="31" fillId="0" borderId="28" xfId="1" applyNumberFormat="1" applyFont="1" applyBorder="1" applyAlignment="1">
      <alignment horizontal="center" vertical="center"/>
    </xf>
    <xf numFmtId="167" fontId="31" fillId="0" borderId="57" xfId="1" applyNumberFormat="1" applyFont="1" applyBorder="1" applyAlignment="1">
      <alignment horizontal="center" vertical="center"/>
    </xf>
    <xf numFmtId="167" fontId="31" fillId="0" borderId="2" xfId="1" applyNumberFormat="1" applyFont="1" applyBorder="1" applyAlignment="1">
      <alignment horizontal="center" vertical="center"/>
    </xf>
    <xf numFmtId="0" fontId="2" fillId="0" borderId="62" xfId="0" applyFont="1" applyBorder="1" applyAlignment="1">
      <alignment horizontal="center"/>
    </xf>
    <xf numFmtId="0" fontId="11" fillId="0" borderId="62" xfId="0" applyFont="1" applyBorder="1" applyAlignment="1">
      <alignment horizontal="center"/>
    </xf>
    <xf numFmtId="167" fontId="11" fillId="0" borderId="62" xfId="0" applyNumberFormat="1" applyFont="1" applyBorder="1" applyAlignment="1">
      <alignment horizontal="center"/>
    </xf>
    <xf numFmtId="3" fontId="16" fillId="0" borderId="57" xfId="0" applyNumberFormat="1" applyFont="1" applyBorder="1" applyAlignment="1">
      <alignment horizontal="center"/>
    </xf>
    <xf numFmtId="3" fontId="16" fillId="0" borderId="14" xfId="0" applyNumberFormat="1" applyFont="1" applyBorder="1" applyAlignment="1">
      <alignment horizontal="center"/>
    </xf>
    <xf numFmtId="3" fontId="16" fillId="0" borderId="2" xfId="0" applyNumberFormat="1" applyFont="1" applyBorder="1" applyAlignment="1">
      <alignment horizontal="center"/>
    </xf>
    <xf numFmtId="3" fontId="16" fillId="0" borderId="57" xfId="1" applyNumberFormat="1" applyFont="1" applyBorder="1" applyAlignment="1">
      <alignment horizontal="center" vertical="center"/>
    </xf>
    <xf numFmtId="3" fontId="16" fillId="0" borderId="14" xfId="1" applyNumberFormat="1" applyFont="1" applyBorder="1" applyAlignment="1">
      <alignment horizontal="center" vertical="center"/>
    </xf>
    <xf numFmtId="3" fontId="16" fillId="0" borderId="2" xfId="1" applyNumberFormat="1" applyFont="1" applyBorder="1" applyAlignment="1">
      <alignment horizontal="center" vertical="center"/>
    </xf>
    <xf numFmtId="167" fontId="31" fillId="35" borderId="57" xfId="1" applyNumberFormat="1" applyFont="1" applyFill="1" applyBorder="1" applyAlignment="1">
      <alignment horizontal="center" vertical="center"/>
    </xf>
    <xf numFmtId="167" fontId="31" fillId="35" borderId="2" xfId="1" applyNumberFormat="1" applyFont="1" applyFill="1" applyBorder="1" applyAlignment="1">
      <alignment horizontal="center" vertical="center"/>
    </xf>
    <xf numFmtId="0" fontId="31" fillId="42" borderId="57" xfId="0" applyFont="1" applyFill="1" applyBorder="1" applyAlignment="1">
      <alignment horizontal="left"/>
    </xf>
    <xf numFmtId="0" fontId="31" fillId="42" borderId="2" xfId="0" applyFont="1" applyFill="1" applyBorder="1" applyAlignment="1">
      <alignment horizontal="left"/>
    </xf>
    <xf numFmtId="0" fontId="31" fillId="0" borderId="65" xfId="0" applyFont="1" applyFill="1" applyBorder="1" applyAlignment="1">
      <alignment horizontal="left"/>
    </xf>
    <xf numFmtId="0" fontId="31" fillId="0" borderId="66" xfId="0" applyFont="1" applyFill="1" applyBorder="1" applyAlignment="1">
      <alignment horizontal="left"/>
    </xf>
    <xf numFmtId="167" fontId="25" fillId="5" borderId="21" xfId="1" applyNumberFormat="1" applyFont="1" applyFill="1" applyBorder="1" applyAlignment="1">
      <alignment horizontal="center" vertical="center" wrapText="1"/>
    </xf>
    <xf numFmtId="167" fontId="25" fillId="5" borderId="14" xfId="1" applyNumberFormat="1" applyFont="1" applyFill="1" applyBorder="1" applyAlignment="1">
      <alignment horizontal="center" vertical="center" wrapText="1"/>
    </xf>
    <xf numFmtId="167" fontId="25" fillId="5" borderId="30" xfId="1" applyNumberFormat="1" applyFont="1" applyFill="1" applyBorder="1" applyAlignment="1">
      <alignment horizontal="center" vertical="center" wrapText="1"/>
    </xf>
    <xf numFmtId="170" fontId="25" fillId="5" borderId="13" xfId="1" applyNumberFormat="1" applyFont="1" applyFill="1" applyBorder="1" applyAlignment="1">
      <alignment horizontal="center"/>
    </xf>
    <xf numFmtId="170" fontId="25" fillId="5" borderId="14" xfId="1" applyNumberFormat="1" applyFont="1" applyFill="1" applyBorder="1" applyAlignment="1">
      <alignment horizontal="center"/>
    </xf>
    <xf numFmtId="170" fontId="25" fillId="5" borderId="30" xfId="1" applyNumberFormat="1" applyFont="1" applyFill="1" applyBorder="1" applyAlignment="1">
      <alignment horizontal="center"/>
    </xf>
    <xf numFmtId="170" fontId="25" fillId="5" borderId="40" xfId="1" applyNumberFormat="1" applyFont="1" applyFill="1" applyBorder="1" applyAlignment="1">
      <alignment horizontal="center"/>
    </xf>
    <xf numFmtId="170" fontId="25" fillId="5" borderId="41" xfId="1" applyNumberFormat="1" applyFont="1" applyFill="1" applyBorder="1" applyAlignment="1">
      <alignment horizontal="center"/>
    </xf>
    <xf numFmtId="170" fontId="25" fillId="5" borderId="38" xfId="1" applyNumberFormat="1" applyFont="1" applyFill="1" applyBorder="1" applyAlignment="1">
      <alignment horizontal="center"/>
    </xf>
    <xf numFmtId="0" fontId="20" fillId="0" borderId="9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5" fillId="4" borderId="17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167" fontId="25" fillId="4" borderId="39" xfId="1" applyNumberFormat="1" applyFont="1" applyFill="1" applyBorder="1" applyAlignment="1">
      <alignment horizontal="center" vertical="center" wrapText="1"/>
    </xf>
    <xf numFmtId="167" fontId="25" fillId="4" borderId="4" xfId="1" applyNumberFormat="1" applyFont="1" applyFill="1" applyBorder="1" applyAlignment="1">
      <alignment horizontal="center" vertical="center" wrapText="1"/>
    </xf>
    <xf numFmtId="167" fontId="25" fillId="4" borderId="5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center"/>
    </xf>
    <xf numFmtId="0" fontId="26" fillId="0" borderId="35" xfId="0" applyFont="1" applyBorder="1" applyAlignment="1">
      <alignment horizontal="center"/>
    </xf>
    <xf numFmtId="0" fontId="27" fillId="8" borderId="36" xfId="0" applyFont="1" applyFill="1" applyBorder="1" applyAlignment="1">
      <alignment horizontal="center"/>
    </xf>
    <xf numFmtId="0" fontId="27" fillId="8" borderId="37" xfId="0" applyFont="1" applyFill="1" applyBorder="1" applyAlignment="1">
      <alignment horizontal="center"/>
    </xf>
    <xf numFmtId="0" fontId="27" fillId="8" borderId="42" xfId="0" applyFont="1" applyFill="1" applyBorder="1" applyAlignment="1">
      <alignment horizontal="center"/>
    </xf>
    <xf numFmtId="167" fontId="20" fillId="3" borderId="13" xfId="1" applyNumberFormat="1" applyFont="1" applyFill="1" applyBorder="1" applyAlignment="1">
      <alignment horizontal="center"/>
    </xf>
    <xf numFmtId="167" fontId="20" fillId="3" borderId="14" xfId="1" applyNumberFormat="1" applyFont="1" applyFill="1" applyBorder="1" applyAlignment="1">
      <alignment horizontal="center"/>
    </xf>
    <xf numFmtId="167" fontId="20" fillId="3" borderId="2" xfId="1" applyNumberFormat="1" applyFont="1" applyFill="1" applyBorder="1" applyAlignment="1">
      <alignment horizontal="center"/>
    </xf>
    <xf numFmtId="0" fontId="25" fillId="5" borderId="13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30" xfId="0" applyFont="1" applyFill="1" applyBorder="1" applyAlignment="1">
      <alignment horizontal="center" vertical="center" wrapText="1"/>
    </xf>
    <xf numFmtId="167" fontId="25" fillId="5" borderId="13" xfId="1" applyNumberFormat="1" applyFont="1" applyFill="1" applyBorder="1" applyAlignment="1">
      <alignment horizontal="center" vertical="center" wrapText="1"/>
    </xf>
    <xf numFmtId="167" fontId="25" fillId="5" borderId="2" xfId="1" applyNumberFormat="1" applyFont="1" applyFill="1" applyBorder="1" applyAlignment="1">
      <alignment horizontal="center" vertical="center" wrapText="1"/>
    </xf>
    <xf numFmtId="167" fontId="25" fillId="9" borderId="13" xfId="1" applyNumberFormat="1" applyFont="1" applyFill="1" applyBorder="1" applyAlignment="1">
      <alignment horizontal="right" vertical="center" wrapText="1"/>
    </xf>
    <xf numFmtId="167" fontId="25" fillId="9" borderId="14" xfId="1" applyNumberFormat="1" applyFont="1" applyFill="1" applyBorder="1" applyAlignment="1">
      <alignment horizontal="right" vertical="center" wrapText="1"/>
    </xf>
    <xf numFmtId="167" fontId="25" fillId="9" borderId="2" xfId="1" applyNumberFormat="1" applyFont="1" applyFill="1" applyBorder="1" applyAlignment="1">
      <alignment horizontal="right" vertical="center" wrapText="1"/>
    </xf>
    <xf numFmtId="167" fontId="25" fillId="10" borderId="13" xfId="1" applyNumberFormat="1" applyFont="1" applyFill="1" applyBorder="1" applyAlignment="1">
      <alignment horizontal="center"/>
    </xf>
    <xf numFmtId="167" fontId="25" fillId="10" borderId="14" xfId="1" applyNumberFormat="1" applyFont="1" applyFill="1" applyBorder="1" applyAlignment="1">
      <alignment horizontal="center"/>
    </xf>
    <xf numFmtId="167" fontId="25" fillId="10" borderId="30" xfId="1" applyNumberFormat="1" applyFont="1" applyFill="1" applyBorder="1" applyAlignment="1">
      <alignment horizontal="center"/>
    </xf>
    <xf numFmtId="167" fontId="25" fillId="11" borderId="21" xfId="1" applyNumberFormat="1" applyFont="1" applyFill="1" applyBorder="1" applyAlignment="1">
      <alignment horizontal="center"/>
    </xf>
    <xf numFmtId="167" fontId="25" fillId="11" borderId="14" xfId="1" applyNumberFormat="1" applyFont="1" applyFill="1" applyBorder="1" applyAlignment="1">
      <alignment horizontal="center"/>
    </xf>
    <xf numFmtId="167" fontId="25" fillId="11" borderId="30" xfId="1" applyNumberFormat="1" applyFont="1" applyFill="1" applyBorder="1" applyAlignment="1">
      <alignment horizontal="center"/>
    </xf>
    <xf numFmtId="167" fontId="26" fillId="5" borderId="13" xfId="1" applyNumberFormat="1" applyFont="1" applyFill="1" applyBorder="1" applyAlignment="1">
      <alignment horizontal="right" vertical="center"/>
    </xf>
    <xf numFmtId="167" fontId="26" fillId="5" borderId="14" xfId="1" applyNumberFormat="1" applyFont="1" applyFill="1" applyBorder="1" applyAlignment="1">
      <alignment horizontal="right" vertical="center"/>
    </xf>
    <xf numFmtId="167" fontId="26" fillId="5" borderId="2" xfId="1" applyNumberFormat="1" applyFont="1" applyFill="1" applyBorder="1" applyAlignment="1">
      <alignment horizontal="right" vertical="center"/>
    </xf>
    <xf numFmtId="167" fontId="26" fillId="9" borderId="1" xfId="1" applyNumberFormat="1" applyFont="1" applyFill="1" applyBorder="1" applyAlignment="1">
      <alignment horizontal="right" vertical="center"/>
    </xf>
    <xf numFmtId="0" fontId="16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59" fillId="0" borderId="6" xfId="0" applyFont="1" applyBorder="1" applyAlignment="1">
      <alignment horizontal="center" vertical="center"/>
    </xf>
    <xf numFmtId="0" fontId="59" fillId="0" borderId="7" xfId="0" applyFont="1" applyBorder="1" applyAlignment="1">
      <alignment horizontal="center" vertical="center"/>
    </xf>
    <xf numFmtId="0" fontId="59" fillId="0" borderId="31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/>
    </xf>
    <xf numFmtId="0" fontId="25" fillId="0" borderId="36" xfId="0" applyFont="1" applyBorder="1" applyAlignment="1">
      <alignment horizontal="center"/>
    </xf>
    <xf numFmtId="0" fontId="25" fillId="0" borderId="37" xfId="0" applyFont="1" applyBorder="1" applyAlignment="1">
      <alignment horizontal="center"/>
    </xf>
    <xf numFmtId="0" fontId="25" fillId="0" borderId="42" xfId="0" applyFont="1" applyBorder="1" applyAlignment="1">
      <alignment horizontal="center"/>
    </xf>
    <xf numFmtId="0" fontId="25" fillId="5" borderId="24" xfId="0" applyFont="1" applyFill="1" applyBorder="1" applyAlignment="1">
      <alignment horizontal="center" vertical="center" wrapText="1"/>
    </xf>
    <xf numFmtId="167" fontId="25" fillId="5" borderId="1" xfId="1" applyNumberFormat="1" applyFont="1" applyFill="1" applyBorder="1" applyAlignment="1">
      <alignment horizontal="center" vertical="center"/>
    </xf>
    <xf numFmtId="167" fontId="25" fillId="5" borderId="29" xfId="1" applyNumberFormat="1" applyFont="1" applyFill="1" applyBorder="1" applyAlignment="1">
      <alignment horizontal="center" vertical="center"/>
    </xf>
    <xf numFmtId="167" fontId="25" fillId="5" borderId="13" xfId="1" applyNumberFormat="1" applyFont="1" applyFill="1" applyBorder="1" applyAlignment="1">
      <alignment horizontal="right" vertical="center"/>
    </xf>
    <xf numFmtId="167" fontId="25" fillId="5" borderId="14" xfId="1" applyNumberFormat="1" applyFont="1" applyFill="1" applyBorder="1" applyAlignment="1">
      <alignment horizontal="right" vertical="center"/>
    </xf>
    <xf numFmtId="167" fontId="25" fillId="5" borderId="2" xfId="1" applyNumberFormat="1" applyFont="1" applyFill="1" applyBorder="1" applyAlignment="1">
      <alignment horizontal="right" vertical="center"/>
    </xf>
    <xf numFmtId="167" fontId="25" fillId="9" borderId="13" xfId="1" applyNumberFormat="1" applyFont="1" applyFill="1" applyBorder="1" applyAlignment="1">
      <alignment horizontal="right" vertical="center"/>
    </xf>
    <xf numFmtId="167" fontId="25" fillId="9" borderId="14" xfId="1" applyNumberFormat="1" applyFont="1" applyFill="1" applyBorder="1" applyAlignment="1">
      <alignment horizontal="right" vertical="center"/>
    </xf>
    <xf numFmtId="167" fontId="25" fillId="9" borderId="2" xfId="1" applyNumberFormat="1" applyFont="1" applyFill="1" applyBorder="1" applyAlignment="1">
      <alignment horizontal="right" vertical="center"/>
    </xf>
    <xf numFmtId="0" fontId="82" fillId="0" borderId="23" xfId="0" applyFont="1" applyBorder="1" applyAlignment="1">
      <alignment horizontal="left" wrapText="1"/>
    </xf>
    <xf numFmtId="0" fontId="82" fillId="0" borderId="24" xfId="0" applyFont="1" applyBorder="1" applyAlignment="1">
      <alignment horizontal="left"/>
    </xf>
    <xf numFmtId="0" fontId="82" fillId="0" borderId="26" xfId="0" applyFont="1" applyBorder="1" applyAlignment="1">
      <alignment horizontal="left"/>
    </xf>
    <xf numFmtId="0" fontId="82" fillId="0" borderId="25" xfId="0" applyFont="1" applyBorder="1" applyAlignment="1">
      <alignment horizontal="left"/>
    </xf>
    <xf numFmtId="0" fontId="82" fillId="0" borderId="0" xfId="0" applyFont="1" applyBorder="1" applyAlignment="1">
      <alignment horizontal="left"/>
    </xf>
    <xf numFmtId="0" fontId="82" fillId="0" borderId="27" xfId="0" applyFont="1" applyBorder="1" applyAlignment="1">
      <alignment horizontal="left"/>
    </xf>
    <xf numFmtId="0" fontId="82" fillId="0" borderId="19" xfId="0" applyFont="1" applyBorder="1" applyAlignment="1">
      <alignment horizontal="left"/>
    </xf>
    <xf numFmtId="0" fontId="82" fillId="0" borderId="20" xfId="0" applyFont="1" applyBorder="1" applyAlignment="1">
      <alignment horizontal="left"/>
    </xf>
    <xf numFmtId="0" fontId="82" fillId="0" borderId="28" xfId="0" applyFont="1" applyBorder="1" applyAlignment="1">
      <alignment horizontal="left"/>
    </xf>
    <xf numFmtId="167" fontId="62" fillId="2" borderId="23" xfId="1" applyNumberFormat="1" applyFont="1" applyFill="1" applyBorder="1" applyAlignment="1">
      <alignment horizontal="center" vertical="center" wrapText="1"/>
    </xf>
    <xf numFmtId="167" fontId="62" fillId="2" borderId="26" xfId="1" applyNumberFormat="1" applyFont="1" applyFill="1" applyBorder="1" applyAlignment="1">
      <alignment horizontal="center" vertical="center" wrapText="1"/>
    </xf>
    <xf numFmtId="167" fontId="62" fillId="2" borderId="25" xfId="1" applyNumberFormat="1" applyFont="1" applyFill="1" applyBorder="1" applyAlignment="1">
      <alignment horizontal="center" vertical="center" wrapText="1"/>
    </xf>
    <xf numFmtId="167" fontId="62" fillId="2" borderId="27" xfId="1" applyNumberFormat="1" applyFont="1" applyFill="1" applyBorder="1" applyAlignment="1">
      <alignment horizontal="center" vertical="center" wrapText="1"/>
    </xf>
    <xf numFmtId="167" fontId="62" fillId="2" borderId="19" xfId="1" applyNumberFormat="1" applyFont="1" applyFill="1" applyBorder="1" applyAlignment="1">
      <alignment horizontal="center" vertical="center" wrapText="1"/>
    </xf>
    <xf numFmtId="167" fontId="62" fillId="2" borderId="28" xfId="1" applyNumberFormat="1" applyFont="1" applyFill="1" applyBorder="1" applyAlignment="1">
      <alignment horizontal="center" vertical="center" wrapText="1"/>
    </xf>
    <xf numFmtId="0" fontId="80" fillId="0" borderId="17" xfId="0" applyFont="1" applyBorder="1" applyAlignment="1">
      <alignment horizontal="center" vertical="center"/>
    </xf>
    <xf numFmtId="0" fontId="81" fillId="8" borderId="19" xfId="0" applyFont="1" applyFill="1" applyBorder="1" applyAlignment="1">
      <alignment horizontal="center" vertical="center"/>
    </xf>
    <xf numFmtId="0" fontId="81" fillId="8" borderId="20" xfId="0" applyFont="1" applyFill="1" applyBorder="1" applyAlignment="1">
      <alignment horizontal="center" vertical="center"/>
    </xf>
    <xf numFmtId="0" fontId="81" fillId="8" borderId="34" xfId="0" applyFont="1" applyFill="1" applyBorder="1" applyAlignment="1">
      <alignment horizontal="center" vertical="center"/>
    </xf>
    <xf numFmtId="0" fontId="62" fillId="5" borderId="13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62" fillId="5" borderId="24" xfId="0" applyFont="1" applyFill="1" applyBorder="1" applyAlignment="1">
      <alignment horizontal="center" vertical="center" wrapText="1"/>
    </xf>
    <xf numFmtId="0" fontId="62" fillId="5" borderId="30" xfId="0" applyFont="1" applyFill="1" applyBorder="1" applyAlignment="1">
      <alignment horizontal="center" vertical="center" wrapText="1"/>
    </xf>
    <xf numFmtId="167" fontId="62" fillId="5" borderId="1" xfId="1" applyNumberFormat="1" applyFont="1" applyFill="1" applyBorder="1" applyAlignment="1">
      <alignment horizontal="center" vertical="center" wrapText="1"/>
    </xf>
    <xf numFmtId="167" fontId="78" fillId="3" borderId="21" xfId="1" applyNumberFormat="1" applyFont="1" applyFill="1" applyBorder="1" applyAlignment="1">
      <alignment horizontal="center" vertical="center"/>
    </xf>
    <xf numFmtId="167" fontId="78" fillId="3" borderId="14" xfId="1" applyNumberFormat="1" applyFont="1" applyFill="1" applyBorder="1" applyAlignment="1">
      <alignment horizontal="center" vertical="center"/>
    </xf>
    <xf numFmtId="167" fontId="78" fillId="3" borderId="2" xfId="1" applyNumberFormat="1" applyFont="1" applyFill="1" applyBorder="1" applyAlignment="1">
      <alignment horizontal="center" vertical="center"/>
    </xf>
    <xf numFmtId="167" fontId="62" fillId="5" borderId="57" xfId="1" applyNumberFormat="1" applyFont="1" applyFill="1" applyBorder="1" applyAlignment="1">
      <alignment horizontal="center" vertical="center" wrapText="1"/>
    </xf>
    <xf numFmtId="167" fontId="62" fillId="5" borderId="14" xfId="1" applyNumberFormat="1" applyFont="1" applyFill="1" applyBorder="1" applyAlignment="1">
      <alignment horizontal="center" vertical="center" wrapText="1"/>
    </xf>
    <xf numFmtId="167" fontId="62" fillId="5" borderId="30" xfId="1" applyNumberFormat="1" applyFont="1" applyFill="1" applyBorder="1" applyAlignment="1">
      <alignment horizontal="center" vertical="center" wrapText="1"/>
    </xf>
    <xf numFmtId="0" fontId="62" fillId="5" borderId="57" xfId="0" applyFont="1" applyFill="1" applyBorder="1" applyAlignment="1">
      <alignment horizontal="center" vertical="center"/>
    </xf>
    <xf numFmtId="0" fontId="62" fillId="5" borderId="2" xfId="0" applyFont="1" applyFill="1" applyBorder="1" applyAlignment="1">
      <alignment horizontal="center" vertical="center"/>
    </xf>
    <xf numFmtId="167" fontId="30" fillId="37" borderId="1" xfId="0" applyNumberFormat="1" applyFont="1" applyFill="1" applyBorder="1" applyAlignment="1">
      <alignment horizontal="left"/>
    </xf>
    <xf numFmtId="0" fontId="70" fillId="37" borderId="1" xfId="0" applyFont="1" applyFill="1" applyBorder="1" applyAlignment="1">
      <alignment horizontal="center"/>
    </xf>
    <xf numFmtId="9" fontId="62" fillId="9" borderId="57" xfId="1" applyNumberFormat="1" applyFont="1" applyFill="1" applyBorder="1" applyAlignment="1">
      <alignment horizontal="center" vertical="center"/>
    </xf>
    <xf numFmtId="9" fontId="62" fillId="9" borderId="2" xfId="1" applyNumberFormat="1" applyFont="1" applyFill="1" applyBorder="1" applyAlignment="1">
      <alignment horizontal="center" vertical="center"/>
    </xf>
    <xf numFmtId="0" fontId="70" fillId="0" borderId="0" xfId="0" applyFont="1" applyBorder="1" applyAlignment="1">
      <alignment horizontal="center"/>
    </xf>
    <xf numFmtId="9" fontId="62" fillId="9" borderId="23" xfId="1" applyNumberFormat="1" applyFont="1" applyFill="1" applyBorder="1" applyAlignment="1">
      <alignment horizontal="center" vertical="center" wrapText="1"/>
    </xf>
    <xf numFmtId="9" fontId="62" fillId="9" borderId="26" xfId="1" applyNumberFormat="1" applyFont="1" applyFill="1" applyBorder="1" applyAlignment="1">
      <alignment horizontal="center" vertical="center" wrapText="1"/>
    </xf>
    <xf numFmtId="9" fontId="62" fillId="9" borderId="19" xfId="1" applyNumberFormat="1" applyFont="1" applyFill="1" applyBorder="1" applyAlignment="1">
      <alignment horizontal="center" vertical="center" wrapText="1"/>
    </xf>
    <xf numFmtId="9" fontId="62" fillId="9" borderId="28" xfId="1" applyNumberFormat="1" applyFont="1" applyFill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62" fillId="0" borderId="31" xfId="0" applyFont="1" applyBorder="1" applyAlignment="1">
      <alignment horizontal="center" vertical="center"/>
    </xf>
    <xf numFmtId="0" fontId="62" fillId="0" borderId="10" xfId="0" applyFont="1" applyBorder="1" applyAlignment="1">
      <alignment horizontal="center" vertical="center"/>
    </xf>
    <xf numFmtId="0" fontId="62" fillId="0" borderId="11" xfId="0" applyFont="1" applyBorder="1" applyAlignment="1">
      <alignment horizontal="center" vertical="center"/>
    </xf>
    <xf numFmtId="0" fontId="62" fillId="0" borderId="33" xfId="0" applyFont="1" applyBorder="1" applyAlignment="1">
      <alignment horizontal="center" vertical="center"/>
    </xf>
    <xf numFmtId="167" fontId="62" fillId="5" borderId="13" xfId="1" applyNumberFormat="1" applyFont="1" applyFill="1" applyBorder="1" applyAlignment="1">
      <alignment horizontal="center" vertical="center" wrapText="1"/>
    </xf>
    <xf numFmtId="0" fontId="78" fillId="0" borderId="9" xfId="0" applyFont="1" applyBorder="1" applyAlignment="1">
      <alignment horizontal="center" vertical="center"/>
    </xf>
    <xf numFmtId="0" fontId="78" fillId="0" borderId="12" xfId="0" applyFont="1" applyBorder="1" applyAlignment="1">
      <alignment horizontal="center" vertical="center"/>
    </xf>
    <xf numFmtId="0" fontId="62" fillId="4" borderId="1" xfId="0" applyFont="1" applyFill="1" applyBorder="1" applyAlignment="1">
      <alignment horizontal="center" vertical="center"/>
    </xf>
    <xf numFmtId="0" fontId="78" fillId="5" borderId="13" xfId="0" applyFont="1" applyFill="1" applyBorder="1" applyAlignment="1">
      <alignment horizontal="center" vertical="center"/>
    </xf>
    <xf numFmtId="0" fontId="78" fillId="5" borderId="2" xfId="0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/>
    </xf>
    <xf numFmtId="0" fontId="76" fillId="0" borderId="18" xfId="0" applyFont="1" applyBorder="1" applyAlignment="1">
      <alignment horizontal="center" vertical="center"/>
    </xf>
    <xf numFmtId="0" fontId="78" fillId="0" borderId="21" xfId="0" applyFont="1" applyBorder="1" applyAlignment="1">
      <alignment horizontal="center" vertical="center"/>
    </xf>
    <xf numFmtId="167" fontId="62" fillId="4" borderId="3" xfId="0" applyNumberFormat="1" applyFont="1" applyFill="1" applyBorder="1" applyAlignment="1">
      <alignment horizontal="center" vertical="center" wrapText="1"/>
    </xf>
    <xf numFmtId="167" fontId="62" fillId="4" borderId="5" xfId="0" applyNumberFormat="1" applyFont="1" applyFill="1" applyBorder="1" applyAlignment="1">
      <alignment horizontal="center" vertical="center"/>
    </xf>
    <xf numFmtId="0" fontId="80" fillId="3" borderId="1" xfId="0" applyFont="1" applyFill="1" applyBorder="1" applyAlignment="1">
      <alignment horizontal="center" vertical="center" wrapText="1"/>
    </xf>
    <xf numFmtId="0" fontId="62" fillId="3" borderId="1" xfId="0" applyFont="1" applyFill="1" applyBorder="1" applyAlignment="1">
      <alignment horizontal="center" vertical="center"/>
    </xf>
    <xf numFmtId="9" fontId="62" fillId="9" borderId="13" xfId="1" applyNumberFormat="1" applyFont="1" applyFill="1" applyBorder="1" applyAlignment="1">
      <alignment horizontal="center" vertical="center"/>
    </xf>
    <xf numFmtId="167" fontId="78" fillId="3" borderId="13" xfId="1" applyNumberFormat="1" applyFont="1" applyFill="1" applyBorder="1" applyAlignment="1">
      <alignment horizontal="center" vertical="center"/>
    </xf>
    <xf numFmtId="167" fontId="78" fillId="3" borderId="30" xfId="1" applyNumberFormat="1" applyFont="1" applyFill="1" applyBorder="1" applyAlignment="1">
      <alignment horizontal="center" vertical="center"/>
    </xf>
    <xf numFmtId="0" fontId="75" fillId="0" borderId="0" xfId="0" applyFont="1" applyBorder="1" applyAlignment="1">
      <alignment horizontal="center"/>
    </xf>
  </cellXfs>
  <cellStyles count="165">
    <cellStyle name="20% - Accent1 2" xfId="23"/>
    <cellStyle name="20% - Accent2 2" xfId="24"/>
    <cellStyle name="20% - Accent3 2" xfId="16"/>
    <cellStyle name="20% - Accent4 2" xfId="21"/>
    <cellStyle name="20% - Accent5 2" xfId="26"/>
    <cellStyle name="20% - Accent6 2" xfId="28"/>
    <cellStyle name="40% - Accent1 2" xfId="29"/>
    <cellStyle name="40% - Accent2 2" xfId="18"/>
    <cellStyle name="40% - Accent3 2" xfId="30"/>
    <cellStyle name="40% - Accent4 2" xfId="20"/>
    <cellStyle name="40% - Accent5 2" xfId="31"/>
    <cellStyle name="40% - Accent6 2" xfId="32"/>
    <cellStyle name="60% - Accent1 2" xfId="25"/>
    <cellStyle name="60% - Accent2 2" xfId="27"/>
    <cellStyle name="60% - Accent3 2" xfId="17"/>
    <cellStyle name="60% - Accent4 2" xfId="33"/>
    <cellStyle name="60% - Accent5 2" xfId="34"/>
    <cellStyle name="60% - Accent6 2" xfId="35"/>
    <cellStyle name="Accent1 2" xfId="36"/>
    <cellStyle name="Accent2 2" xfId="37"/>
    <cellStyle name="Accent3 2" xfId="38"/>
    <cellStyle name="Accent4 2" xfId="22"/>
    <cellStyle name="Accent5 2" xfId="39"/>
    <cellStyle name="Accent6 2" xfId="40"/>
    <cellStyle name="Bad 2" xfId="41"/>
    <cellStyle name="Calculation 2" xfId="42"/>
    <cellStyle name="Calculation 2 2" xfId="91"/>
    <cellStyle name="Check Cell 2" xfId="47"/>
    <cellStyle name="Comma" xfId="1" builtinId="3"/>
    <cellStyle name="Comma [0] 2" xfId="119"/>
    <cellStyle name="Comma 10" xfId="131"/>
    <cellStyle name="Comma 11" xfId="132"/>
    <cellStyle name="Comma 12" xfId="125"/>
    <cellStyle name="Comma 13" xfId="136"/>
    <cellStyle name="Comma 14" xfId="138"/>
    <cellStyle name="Comma 15" xfId="139"/>
    <cellStyle name="Comma 16" xfId="140"/>
    <cellStyle name="Comma 17" xfId="143"/>
    <cellStyle name="Comma 18" xfId="145"/>
    <cellStyle name="Comma 19" xfId="147"/>
    <cellStyle name="Comma 2" xfId="8"/>
    <cellStyle name="Comma 2 2" xfId="6"/>
    <cellStyle name="Comma 2 2 2" xfId="68"/>
    <cellStyle name="Comma 2 2 2 2" xfId="106"/>
    <cellStyle name="Comma 2 2 3" xfId="84"/>
    <cellStyle name="Comma 2 2 4" xfId="82"/>
    <cellStyle name="Comma 2 3" xfId="43"/>
    <cellStyle name="Comma 2 3 2" xfId="92"/>
    <cellStyle name="Comma 2 4" xfId="76"/>
    <cellStyle name="Comma 2 4 2" xfId="113"/>
    <cellStyle name="Comma 20" xfId="148"/>
    <cellStyle name="Comma 21" xfId="149"/>
    <cellStyle name="Comma 22" xfId="151"/>
    <cellStyle name="Comma 23" xfId="153"/>
    <cellStyle name="Comma 24" xfId="155"/>
    <cellStyle name="Comma 25" xfId="156"/>
    <cellStyle name="Comma 26" xfId="158"/>
    <cellStyle name="Comma 27" xfId="159"/>
    <cellStyle name="Comma 28" xfId="160"/>
    <cellStyle name="Comma 29" xfId="161"/>
    <cellStyle name="Comma 3" xfId="9"/>
    <cellStyle name="Comma 3 2" xfId="10"/>
    <cellStyle name="Comma 3 2 2" xfId="70"/>
    <cellStyle name="Comma 3 2 2 2" xfId="108"/>
    <cellStyle name="Comma 3 2 3" xfId="86"/>
    <cellStyle name="Comma 3 3" xfId="69"/>
    <cellStyle name="Comma 3 3 2" xfId="107"/>
    <cellStyle name="Comma 3 4" xfId="45"/>
    <cellStyle name="Comma 3 4 2" xfId="94"/>
    <cellStyle name="Comma 3 5" xfId="85"/>
    <cellStyle name="Comma 3 6" xfId="81"/>
    <cellStyle name="Comma 30" xfId="162"/>
    <cellStyle name="Comma 31" xfId="163"/>
    <cellStyle name="Comma 32" xfId="164"/>
    <cellStyle name="Comma 4" xfId="11"/>
    <cellStyle name="Comma 4 2" xfId="71"/>
    <cellStyle name="Comma 4 2 2" xfId="109"/>
    <cellStyle name="Comma 4 3" xfId="46"/>
    <cellStyle name="Comma 4 3 2" xfId="95"/>
    <cellStyle name="Comma 4 4" xfId="87"/>
    <cellStyle name="Comma 4 5" xfId="121"/>
    <cellStyle name="Comma 5" xfId="14"/>
    <cellStyle name="Comma 5 2" xfId="89"/>
    <cellStyle name="Comma 6" xfId="75"/>
    <cellStyle name="Comma 6 2" xfId="112"/>
    <cellStyle name="Comma 7" xfId="124"/>
    <cellStyle name="Comma 8" xfId="127"/>
    <cellStyle name="Comma 9" xfId="129"/>
    <cellStyle name="Currency [0] 2" xfId="117"/>
    <cellStyle name="Currency 10" xfId="130"/>
    <cellStyle name="Currency 11" xfId="135"/>
    <cellStyle name="Currency 12" xfId="137"/>
    <cellStyle name="Currency 13" xfId="142"/>
    <cellStyle name="Currency 14" xfId="141"/>
    <cellStyle name="Currency 15" xfId="134"/>
    <cellStyle name="Currency 16" xfId="144"/>
    <cellStyle name="Currency 17" xfId="146"/>
    <cellStyle name="Currency 18" xfId="150"/>
    <cellStyle name="Currency 19" xfId="152"/>
    <cellStyle name="Currency 2" xfId="116"/>
    <cellStyle name="Currency 3" xfId="122"/>
    <cellStyle name="Currency 4" xfId="114"/>
    <cellStyle name="Currency 5" xfId="118"/>
    <cellStyle name="Currency 6" xfId="126"/>
    <cellStyle name="Currency 7" xfId="128"/>
    <cellStyle name="Currency 8" xfId="123"/>
    <cellStyle name="Currency 9" xfId="133"/>
    <cellStyle name="Explanatory Text 2" xfId="48"/>
    <cellStyle name="Good 2" xfId="49"/>
    <cellStyle name="Heading 1 2" xfId="50"/>
    <cellStyle name="Heading 2 2" xfId="51"/>
    <cellStyle name="Heading 3 2" xfId="52"/>
    <cellStyle name="Heading 4 2" xfId="53"/>
    <cellStyle name="Input 2" xfId="54"/>
    <cellStyle name="Input 2 2" xfId="96"/>
    <cellStyle name="Linked Cell 2" xfId="55"/>
    <cellStyle name="Neutral 2" xfId="56"/>
    <cellStyle name="Neutral 3" xfId="77"/>
    <cellStyle name="Normal" xfId="0" builtinId="0"/>
    <cellStyle name="Normal 10" xfId="80"/>
    <cellStyle name="Normal 11" xfId="154"/>
    <cellStyle name="Normal 2" xfId="4"/>
    <cellStyle name="Normal 2 2" xfId="12"/>
    <cellStyle name="Normal 2 2 2" xfId="72"/>
    <cellStyle name="Normal 2 2 2 2" xfId="110"/>
    <cellStyle name="Normal 2 3" xfId="66"/>
    <cellStyle name="Normal 2 3 2" xfId="104"/>
    <cellStyle name="Normal 2 4" xfId="57"/>
    <cellStyle name="Normal 2 4 2" xfId="97"/>
    <cellStyle name="Normal 2_DON HANG SIEU THI" xfId="58"/>
    <cellStyle name="Normal 3" xfId="5"/>
    <cellStyle name="Normal 3 2" xfId="67"/>
    <cellStyle name="Normal 3 2 2" xfId="105"/>
    <cellStyle name="Normal 3 3" xfId="59"/>
    <cellStyle name="Normal 3 3 2" xfId="98"/>
    <cellStyle name="Normal 3 4" xfId="78"/>
    <cellStyle name="Normal 3 5" xfId="83"/>
    <cellStyle name="Normal 3 6" xfId="120"/>
    <cellStyle name="Normal 4" xfId="3"/>
    <cellStyle name="Normal 4 2" xfId="65"/>
    <cellStyle name="Normal 4 2 2" xfId="103"/>
    <cellStyle name="Normal 4 3" xfId="60"/>
    <cellStyle name="Normal 4 3 2" xfId="99"/>
    <cellStyle name="Normal 5" xfId="15"/>
    <cellStyle name="Normal 5 2" xfId="90"/>
    <cellStyle name="Normal 6" xfId="13"/>
    <cellStyle name="Normal 6 2" xfId="88"/>
    <cellStyle name="Normal 7" xfId="73"/>
    <cellStyle name="Normal 7 2" xfId="111"/>
    <cellStyle name="Normal 8" xfId="61"/>
    <cellStyle name="Normal 8 2" xfId="100"/>
    <cellStyle name="Normal 9" xfId="74"/>
    <cellStyle name="Normal_Sheet1 2" xfId="7"/>
    <cellStyle name="Note 2" xfId="44"/>
    <cellStyle name="Note 2 2" xfId="93"/>
    <cellStyle name="Output 2" xfId="62"/>
    <cellStyle name="Output 2 2" xfId="101"/>
    <cellStyle name="Percent" xfId="2" builtinId="5"/>
    <cellStyle name="Percent 2" xfId="79"/>
    <cellStyle name="Percent 3" xfId="115"/>
    <cellStyle name="Percent 4" xfId="157"/>
    <cellStyle name="Title 2" xfId="19"/>
    <cellStyle name="Total 2" xfId="63"/>
    <cellStyle name="Total 2 2" xfId="102"/>
    <cellStyle name="Warning Text 2" xfId="64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048550"/>
  <sheetViews>
    <sheetView tabSelected="1" zoomScaleNormal="100" workbookViewId="0">
      <pane xSplit="1" ySplit="13" topLeftCell="B14" activePane="bottomRight" state="frozen"/>
      <selection pane="topRight"/>
      <selection pane="bottomLeft"/>
      <selection pane="bottomRight" activeCell="E17" sqref="E17"/>
    </sheetView>
  </sheetViews>
  <sheetFormatPr defaultColWidth="9.140625" defaultRowHeight="15"/>
  <cols>
    <col min="1" max="1" width="21.7109375" style="191" customWidth="1"/>
    <col min="2" max="2" width="15" style="192" customWidth="1"/>
    <col min="3" max="3" width="16.140625" style="192" customWidth="1"/>
    <col min="4" max="5" width="15" style="192" customWidth="1"/>
    <col min="6" max="6" width="16.42578125" style="192" customWidth="1"/>
    <col min="7" max="7" width="15" style="192" customWidth="1"/>
    <col min="8" max="8" width="15" style="193" customWidth="1"/>
    <col min="9" max="9" width="17.140625" style="192" customWidth="1"/>
    <col min="10" max="16" width="15" style="192" customWidth="1"/>
    <col min="17" max="17" width="14.28515625" style="192" customWidth="1"/>
    <col min="18" max="18" width="15.28515625" style="192" customWidth="1"/>
    <col min="19" max="22" width="14.28515625" style="192" customWidth="1"/>
    <col min="23" max="23" width="12.5703125" style="192" customWidth="1"/>
    <col min="24" max="24" width="15.85546875" style="192" customWidth="1"/>
    <col min="25" max="25" width="13.85546875" style="192" customWidth="1"/>
    <col min="26" max="26" width="15.140625" style="192" customWidth="1"/>
    <col min="27" max="27" width="14" style="192" customWidth="1"/>
    <col min="28" max="28" width="14.5703125" style="192" customWidth="1"/>
    <col min="29" max="31" width="14.140625" style="192" customWidth="1"/>
    <col min="32" max="32" width="15.7109375" style="192" customWidth="1"/>
    <col min="33" max="33" width="14.28515625" style="192" customWidth="1"/>
    <col min="34" max="34" width="13.7109375" style="192" customWidth="1"/>
    <col min="35" max="35" width="17.42578125" style="192" customWidth="1"/>
    <col min="36" max="36" width="16" style="192" customWidth="1"/>
    <col min="37" max="38" width="15.28515625" style="192" customWidth="1"/>
    <col min="39" max="16384" width="9.140625" style="192"/>
  </cols>
  <sheetData>
    <row r="1" spans="1:41" hidden="1"/>
    <row r="2" spans="1:41" s="191" customFormat="1" hidden="1">
      <c r="A2" s="151" t="s">
        <v>0</v>
      </c>
      <c r="B2" s="194" t="s">
        <v>1</v>
      </c>
      <c r="C2" s="194"/>
      <c r="D2" s="194" t="s">
        <v>2</v>
      </c>
      <c r="E2" s="194"/>
      <c r="F2" s="194" t="s">
        <v>3</v>
      </c>
      <c r="G2" s="194" t="s">
        <v>4</v>
      </c>
      <c r="H2" s="195" t="s">
        <v>5</v>
      </c>
      <c r="I2" s="194"/>
      <c r="J2" s="194" t="s">
        <v>6</v>
      </c>
      <c r="K2" s="194"/>
      <c r="L2" s="194" t="s">
        <v>7</v>
      </c>
      <c r="M2" s="194"/>
      <c r="N2" s="194"/>
      <c r="O2" s="194" t="s">
        <v>8</v>
      </c>
      <c r="P2" s="194" t="s">
        <v>9</v>
      </c>
      <c r="Q2" s="194" t="s">
        <v>10</v>
      </c>
      <c r="R2" s="399"/>
      <c r="S2" s="194" t="s">
        <v>11</v>
      </c>
      <c r="T2" s="194" t="s">
        <v>12</v>
      </c>
      <c r="U2" s="194" t="s">
        <v>13</v>
      </c>
      <c r="V2" s="194" t="s">
        <v>14</v>
      </c>
      <c r="W2" s="194" t="s">
        <v>15</v>
      </c>
      <c r="X2" s="194"/>
      <c r="Y2" s="194" t="s">
        <v>16</v>
      </c>
    </row>
    <row r="3" spans="1:41" ht="15" hidden="1" customHeight="1">
      <c r="A3" s="194">
        <v>2</v>
      </c>
      <c r="B3" s="133">
        <v>28615385</v>
      </c>
      <c r="C3" s="133"/>
      <c r="D3" s="133">
        <v>22955309</v>
      </c>
      <c r="E3" s="133"/>
      <c r="F3" s="133">
        <v>10511068</v>
      </c>
      <c r="G3" s="196">
        <v>9240325</v>
      </c>
      <c r="H3" s="152">
        <v>35659417</v>
      </c>
      <c r="I3" s="133"/>
      <c r="J3" s="133"/>
      <c r="K3" s="133"/>
      <c r="L3" s="133">
        <v>1339839</v>
      </c>
      <c r="M3" s="133"/>
      <c r="N3" s="133"/>
      <c r="O3" s="133">
        <v>19602010</v>
      </c>
      <c r="P3" s="133">
        <v>82882731</v>
      </c>
      <c r="Q3" s="133">
        <v>50455760</v>
      </c>
      <c r="R3" s="400"/>
      <c r="S3" s="133"/>
      <c r="T3" s="133">
        <v>2060425</v>
      </c>
      <c r="U3" s="133"/>
      <c r="V3" s="196">
        <v>6406349</v>
      </c>
      <c r="W3" s="133">
        <v>2116576</v>
      </c>
      <c r="X3" s="133"/>
      <c r="Y3" s="133"/>
      <c r="Z3" s="197">
        <f>SUM(B3:Y3)</f>
        <v>271845194</v>
      </c>
    </row>
    <row r="4" spans="1:41" ht="15" hidden="1" customHeight="1">
      <c r="A4" s="194">
        <v>4</v>
      </c>
      <c r="B4" s="133"/>
      <c r="C4" s="133"/>
      <c r="D4" s="133">
        <v>8713325</v>
      </c>
      <c r="E4" s="133"/>
      <c r="F4" s="133"/>
      <c r="G4" s="133"/>
      <c r="H4" s="152"/>
      <c r="I4" s="133"/>
      <c r="J4" s="133"/>
      <c r="K4" s="133"/>
      <c r="L4" s="133"/>
      <c r="M4" s="133"/>
      <c r="N4" s="133"/>
      <c r="O4" s="133"/>
      <c r="P4" s="133"/>
      <c r="Q4" s="133"/>
      <c r="R4" s="400"/>
      <c r="S4" s="133"/>
      <c r="T4" s="133"/>
      <c r="U4" s="133">
        <v>48723458</v>
      </c>
      <c r="V4" s="133"/>
      <c r="W4" s="133"/>
      <c r="X4" s="133"/>
      <c r="Y4" s="133"/>
      <c r="Z4" s="197">
        <f>SUM(B4:Y4)</f>
        <v>57436783</v>
      </c>
    </row>
    <row r="5" spans="1:41" ht="15" hidden="1" customHeight="1">
      <c r="A5" s="194">
        <v>7</v>
      </c>
      <c r="B5" s="133">
        <v>79880895</v>
      </c>
      <c r="C5" s="133"/>
      <c r="D5" s="133">
        <v>37173801</v>
      </c>
      <c r="E5" s="124"/>
      <c r="F5" s="196">
        <v>19089664</v>
      </c>
      <c r="G5" s="196">
        <v>5361853</v>
      </c>
      <c r="H5" s="152">
        <v>21028944</v>
      </c>
      <c r="I5" s="133"/>
      <c r="J5" s="133"/>
      <c r="K5" s="133"/>
      <c r="L5" s="198">
        <v>19345203</v>
      </c>
      <c r="M5" s="199"/>
      <c r="N5" s="199"/>
      <c r="O5" s="196"/>
      <c r="P5" s="133"/>
      <c r="Q5" s="133"/>
      <c r="R5" s="400"/>
      <c r="S5" s="133">
        <v>11913128</v>
      </c>
      <c r="T5" s="133">
        <v>1462972</v>
      </c>
      <c r="U5" s="133"/>
      <c r="V5" s="133"/>
      <c r="W5" s="133">
        <v>23591406</v>
      </c>
      <c r="X5" s="133"/>
      <c r="Y5" s="133"/>
      <c r="Z5" s="197">
        <f>SUM(B5:Y5)</f>
        <v>218847866</v>
      </c>
    </row>
    <row r="6" spans="1:41" hidden="1">
      <c r="A6" s="194">
        <v>10</v>
      </c>
      <c r="B6" s="133">
        <v>15872900</v>
      </c>
      <c r="C6" s="133"/>
      <c r="D6" s="133">
        <v>33444678</v>
      </c>
      <c r="E6" s="133"/>
      <c r="F6" s="133">
        <v>10780067</v>
      </c>
      <c r="G6" s="133">
        <v>8567572</v>
      </c>
      <c r="H6" s="152">
        <v>4619770</v>
      </c>
      <c r="I6" s="133"/>
      <c r="J6" s="133"/>
      <c r="K6" s="133"/>
      <c r="L6" s="133"/>
      <c r="M6" s="133"/>
      <c r="N6" s="133"/>
      <c r="O6" s="133"/>
      <c r="P6" s="133"/>
      <c r="Q6" s="133"/>
      <c r="R6" s="400"/>
      <c r="S6" s="133">
        <v>13361881</v>
      </c>
      <c r="T6" s="133"/>
      <c r="U6" s="133"/>
      <c r="V6" s="133"/>
      <c r="W6" s="133"/>
      <c r="X6" s="133"/>
      <c r="Y6" s="133"/>
      <c r="Z6" s="197">
        <f>SUM(B6:Y6)</f>
        <v>86646868</v>
      </c>
    </row>
    <row r="7" spans="1:41" hidden="1">
      <c r="A7" s="194" t="s">
        <v>17</v>
      </c>
      <c r="B7" s="133">
        <v>19796755</v>
      </c>
      <c r="C7" s="133"/>
      <c r="D7" s="133">
        <v>16885691</v>
      </c>
      <c r="E7" s="133"/>
      <c r="F7" s="133">
        <v>4661201</v>
      </c>
      <c r="G7" s="133"/>
      <c r="H7" s="152"/>
      <c r="I7" s="133"/>
      <c r="J7" s="133"/>
      <c r="K7" s="133"/>
      <c r="L7" s="133">
        <v>8637930</v>
      </c>
      <c r="M7" s="133"/>
      <c r="N7" s="133"/>
      <c r="O7" s="133"/>
      <c r="P7" s="133"/>
      <c r="Q7" s="133"/>
      <c r="R7" s="400"/>
      <c r="S7" s="133"/>
      <c r="T7" s="133">
        <v>2937294</v>
      </c>
      <c r="U7" s="133"/>
      <c r="V7" s="133"/>
      <c r="W7" s="133"/>
      <c r="X7" s="133"/>
      <c r="Y7" s="133">
        <v>5624219.5099999998</v>
      </c>
      <c r="Z7" s="197">
        <f>SUM(B7:Y7)</f>
        <v>58543090.509999998</v>
      </c>
    </row>
    <row r="8" spans="1:41" hidden="1">
      <c r="B8" s="197">
        <f>SUM(B3:B7)</f>
        <v>144165935</v>
      </c>
      <c r="C8" s="197"/>
      <c r="D8" s="197">
        <f t="shared" ref="D8:Z8" si="0">SUM(D3:D7)</f>
        <v>119172804</v>
      </c>
      <c r="E8" s="197"/>
      <c r="F8" s="197">
        <f t="shared" si="0"/>
        <v>45042000</v>
      </c>
      <c r="G8" s="197">
        <f t="shared" si="0"/>
        <v>23169750</v>
      </c>
      <c r="H8" s="200">
        <f t="shared" si="0"/>
        <v>61308131</v>
      </c>
      <c r="I8" s="197"/>
      <c r="J8" s="197">
        <f t="shared" si="0"/>
        <v>0</v>
      </c>
      <c r="K8" s="197"/>
      <c r="L8" s="197">
        <f t="shared" si="0"/>
        <v>29322972</v>
      </c>
      <c r="M8" s="197"/>
      <c r="N8" s="197"/>
      <c r="O8" s="197">
        <f t="shared" si="0"/>
        <v>19602010</v>
      </c>
      <c r="P8" s="197">
        <f t="shared" si="0"/>
        <v>82882731</v>
      </c>
      <c r="Q8" s="197">
        <f t="shared" si="0"/>
        <v>50455760</v>
      </c>
      <c r="R8" s="401"/>
      <c r="S8" s="197">
        <f t="shared" si="0"/>
        <v>25275009</v>
      </c>
      <c r="T8" s="197">
        <f t="shared" si="0"/>
        <v>6460691</v>
      </c>
      <c r="U8" s="197">
        <f t="shared" si="0"/>
        <v>48723458</v>
      </c>
      <c r="V8" s="197">
        <f t="shared" si="0"/>
        <v>6406349</v>
      </c>
      <c r="W8" s="197">
        <f t="shared" si="0"/>
        <v>25707982</v>
      </c>
      <c r="X8" s="197"/>
      <c r="Y8" s="197">
        <f t="shared" si="0"/>
        <v>5624219.5099999998</v>
      </c>
      <c r="Z8" s="153">
        <f t="shared" si="0"/>
        <v>693319801.50999999</v>
      </c>
    </row>
    <row r="9" spans="1:41" hidden="1">
      <c r="B9" s="466">
        <f>SUBTOTAL(9,B8:Y8)</f>
        <v>693319801.50999999</v>
      </c>
      <c r="C9" s="467"/>
      <c r="D9" s="467"/>
      <c r="E9" s="467"/>
      <c r="F9" s="467"/>
      <c r="G9" s="467"/>
      <c r="H9" s="467"/>
      <c r="I9" s="467"/>
      <c r="J9" s="467"/>
      <c r="K9" s="467"/>
      <c r="L9" s="467"/>
      <c r="M9" s="467"/>
      <c r="N9" s="467"/>
      <c r="O9" s="467"/>
      <c r="P9" s="467"/>
      <c r="Q9" s="467"/>
      <c r="R9" s="467"/>
      <c r="S9" s="467"/>
      <c r="T9" s="467"/>
      <c r="U9" s="467"/>
      <c r="V9" s="467"/>
      <c r="W9" s="468"/>
      <c r="X9" s="187"/>
      <c r="Y9" s="187"/>
      <c r="Z9" s="201"/>
    </row>
    <row r="10" spans="1:41">
      <c r="F10" s="193"/>
      <c r="I10" s="202"/>
      <c r="J10" s="196"/>
    </row>
    <row r="11" spans="1:41">
      <c r="B11" s="96" t="s">
        <v>19</v>
      </c>
      <c r="C11" s="96" t="s">
        <v>19</v>
      </c>
      <c r="D11" s="96" t="s">
        <v>19</v>
      </c>
      <c r="E11" s="96" t="s">
        <v>19</v>
      </c>
      <c r="F11" s="96" t="s">
        <v>19</v>
      </c>
      <c r="G11" s="96" t="s">
        <v>19</v>
      </c>
      <c r="H11" s="96" t="s">
        <v>19</v>
      </c>
      <c r="I11" s="96" t="s">
        <v>19</v>
      </c>
      <c r="J11" s="96" t="s">
        <v>19</v>
      </c>
      <c r="K11" s="96" t="s">
        <v>19</v>
      </c>
      <c r="L11" s="96" t="s">
        <v>19</v>
      </c>
      <c r="M11" s="96" t="s">
        <v>19</v>
      </c>
      <c r="N11" s="96" t="s">
        <v>19</v>
      </c>
      <c r="O11" s="96" t="s">
        <v>19</v>
      </c>
      <c r="P11" s="96" t="s">
        <v>19</v>
      </c>
      <c r="Q11" s="96" t="s">
        <v>19</v>
      </c>
      <c r="R11" s="96" t="s">
        <v>19</v>
      </c>
      <c r="S11" s="96" t="s">
        <v>19</v>
      </c>
      <c r="T11" s="101"/>
      <c r="U11" s="106"/>
      <c r="V11" s="106"/>
      <c r="W11" s="202"/>
      <c r="X11" s="202"/>
      <c r="Y11" s="202"/>
      <c r="AD11" s="202"/>
      <c r="AE11" s="202"/>
      <c r="AF11" s="202"/>
      <c r="AG11" s="202"/>
      <c r="AH11" s="202"/>
      <c r="AI11" s="202"/>
      <c r="AJ11" s="202"/>
      <c r="AK11" s="202"/>
      <c r="AL11" s="202"/>
      <c r="AM11" s="202"/>
      <c r="AN11" s="202"/>
    </row>
    <row r="12" spans="1:41">
      <c r="B12" s="203">
        <v>0.10249999999999999</v>
      </c>
      <c r="C12" s="203">
        <v>0.10249999999999999</v>
      </c>
      <c r="D12" s="203">
        <v>7.2499999999999995E-2</v>
      </c>
      <c r="E12" s="203" t="s">
        <v>1578</v>
      </c>
      <c r="F12" s="203" t="s">
        <v>1578</v>
      </c>
      <c r="G12" s="204" t="s">
        <v>21</v>
      </c>
      <c r="H12" s="203" t="s">
        <v>1579</v>
      </c>
      <c r="I12" s="204" t="s">
        <v>1580</v>
      </c>
      <c r="J12" s="203" t="s">
        <v>1581</v>
      </c>
      <c r="K12" s="204" t="s">
        <v>22</v>
      </c>
      <c r="L12" s="204" t="s">
        <v>23</v>
      </c>
      <c r="M12" s="204" t="s">
        <v>22</v>
      </c>
      <c r="N12" s="204" t="s">
        <v>23</v>
      </c>
      <c r="O12" s="204" t="s">
        <v>24</v>
      </c>
      <c r="P12" s="204" t="s">
        <v>22</v>
      </c>
      <c r="Q12" s="204" t="s">
        <v>22</v>
      </c>
      <c r="R12" s="204" t="s">
        <v>21</v>
      </c>
      <c r="S12" s="204" t="s">
        <v>21</v>
      </c>
      <c r="T12" s="101"/>
      <c r="U12" s="101"/>
      <c r="V12" s="205"/>
      <c r="W12" s="205"/>
      <c r="X12" s="202"/>
      <c r="Y12" s="202"/>
      <c r="Z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</row>
    <row r="13" spans="1:41" s="92" customFormat="1" ht="15.6" customHeight="1">
      <c r="A13" s="154" t="s">
        <v>1642</v>
      </c>
      <c r="B13" s="155" t="s">
        <v>1</v>
      </c>
      <c r="C13" s="155" t="s">
        <v>2</v>
      </c>
      <c r="D13" s="155" t="s">
        <v>3</v>
      </c>
      <c r="E13" s="155" t="s">
        <v>6</v>
      </c>
      <c r="F13" s="155" t="s">
        <v>25</v>
      </c>
      <c r="G13" s="155" t="s">
        <v>99</v>
      </c>
      <c r="H13" s="155" t="s">
        <v>8</v>
      </c>
      <c r="I13" s="155" t="s">
        <v>9</v>
      </c>
      <c r="J13" s="155" t="s">
        <v>10</v>
      </c>
      <c r="K13" s="155" t="s">
        <v>11</v>
      </c>
      <c r="L13" s="155" t="s">
        <v>12</v>
      </c>
      <c r="M13" s="163" t="s">
        <v>14</v>
      </c>
      <c r="N13" s="155" t="s">
        <v>13</v>
      </c>
      <c r="O13" s="155" t="s">
        <v>161</v>
      </c>
      <c r="P13" s="156" t="s">
        <v>156</v>
      </c>
      <c r="Q13" s="156" t="s">
        <v>26</v>
      </c>
      <c r="R13" s="410" t="s">
        <v>1576</v>
      </c>
      <c r="S13" s="156" t="s">
        <v>1577</v>
      </c>
      <c r="T13" s="102"/>
      <c r="U13" s="102"/>
      <c r="V13" s="102"/>
      <c r="W13" s="102"/>
      <c r="X13" s="105"/>
      <c r="Y13" s="105"/>
      <c r="Z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</row>
    <row r="14" spans="1:41" s="193" customFormat="1">
      <c r="A14" s="195">
        <v>2</v>
      </c>
      <c r="B14" s="206"/>
      <c r="C14" s="206"/>
      <c r="D14" s="165">
        <v>2344925</v>
      </c>
      <c r="E14" s="207">
        <v>335788362.5</v>
      </c>
      <c r="F14" s="206">
        <v>55428792</v>
      </c>
      <c r="G14" s="206">
        <v>3983764</v>
      </c>
      <c r="H14" s="206"/>
      <c r="I14" s="206">
        <v>66651118</v>
      </c>
      <c r="J14" s="206">
        <v>106820124</v>
      </c>
      <c r="K14" s="206">
        <v>13313576</v>
      </c>
      <c r="L14" s="206">
        <v>1139186</v>
      </c>
      <c r="M14" s="138"/>
      <c r="N14" s="206"/>
      <c r="O14" s="206">
        <v>10137598</v>
      </c>
      <c r="P14" s="206">
        <v>2443276</v>
      </c>
      <c r="Q14" s="206"/>
      <c r="R14" s="206"/>
      <c r="S14" s="206">
        <v>6096243</v>
      </c>
      <c r="T14" s="208"/>
      <c r="U14" s="208"/>
      <c r="V14" s="208"/>
      <c r="W14" s="208"/>
      <c r="X14" s="209"/>
      <c r="Y14" s="209"/>
      <c r="Z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</row>
    <row r="15" spans="1:41" s="193" customFormat="1">
      <c r="A15" s="195">
        <v>4</v>
      </c>
      <c r="B15" s="209"/>
      <c r="C15" s="206">
        <v>6836988</v>
      </c>
      <c r="D15" s="206">
        <v>1108757</v>
      </c>
      <c r="E15" s="207"/>
      <c r="F15" s="206">
        <v>11039766</v>
      </c>
      <c r="G15" s="206"/>
      <c r="H15" s="210"/>
      <c r="I15" s="206"/>
      <c r="J15" s="210"/>
      <c r="K15" s="206"/>
      <c r="L15" s="206"/>
      <c r="M15" s="206"/>
      <c r="N15" s="206">
        <v>10881450</v>
      </c>
      <c r="O15" s="206"/>
      <c r="P15" s="206">
        <v>4109146</v>
      </c>
      <c r="Q15" s="206"/>
      <c r="R15" s="206">
        <v>2451160</v>
      </c>
      <c r="S15" s="206">
        <v>879979</v>
      </c>
      <c r="T15" s="208"/>
      <c r="U15" s="208"/>
      <c r="V15" s="208"/>
      <c r="W15" s="208"/>
      <c r="X15" s="209"/>
      <c r="Y15" s="209"/>
      <c r="Z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209"/>
    </row>
    <row r="16" spans="1:41" s="193" customFormat="1">
      <c r="A16" s="195">
        <v>7</v>
      </c>
      <c r="B16" s="206"/>
      <c r="C16" s="206">
        <v>44413498</v>
      </c>
      <c r="D16" s="206">
        <v>3990547</v>
      </c>
      <c r="E16" s="207"/>
      <c r="F16" s="206">
        <v>52100177</v>
      </c>
      <c r="G16" s="206">
        <v>3999246</v>
      </c>
      <c r="H16" s="210">
        <v>16613545</v>
      </c>
      <c r="I16" s="206"/>
      <c r="J16" s="210"/>
      <c r="K16" s="206"/>
      <c r="L16" s="209"/>
      <c r="M16" s="206">
        <v>939758</v>
      </c>
      <c r="N16" s="206"/>
      <c r="O16" s="206"/>
      <c r="P16" s="206">
        <v>2998566</v>
      </c>
      <c r="Q16" s="206"/>
      <c r="R16" s="206">
        <v>7496200</v>
      </c>
      <c r="S16" s="206">
        <v>9648158</v>
      </c>
      <c r="T16" s="208"/>
      <c r="U16" s="208"/>
      <c r="V16" s="208"/>
      <c r="W16" s="208"/>
      <c r="X16" s="209"/>
      <c r="Y16" s="209"/>
      <c r="Z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</row>
    <row r="17" spans="1:41" s="193" customFormat="1">
      <c r="A17" s="195">
        <v>10</v>
      </c>
      <c r="B17" s="206"/>
      <c r="C17" s="206">
        <v>24068128</v>
      </c>
      <c r="D17" s="206">
        <v>9406857</v>
      </c>
      <c r="E17" s="207"/>
      <c r="F17" s="206">
        <v>13860975</v>
      </c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>
        <v>3543339</v>
      </c>
      <c r="T17" s="208"/>
      <c r="U17" s="208"/>
      <c r="V17" s="208"/>
      <c r="W17" s="208"/>
      <c r="X17" s="209"/>
      <c r="Y17" s="209"/>
      <c r="Z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</row>
    <row r="18" spans="1:41" s="193" customFormat="1">
      <c r="A18" s="397" t="s">
        <v>145</v>
      </c>
      <c r="B18" s="211">
        <v>5205115</v>
      </c>
      <c r="C18" s="206">
        <v>15516472</v>
      </c>
      <c r="D18" s="206">
        <v>4139955</v>
      </c>
      <c r="E18" s="207"/>
      <c r="F18" s="206">
        <v>8933358</v>
      </c>
      <c r="G18" s="206">
        <v>2891230</v>
      </c>
      <c r="H18" s="210"/>
      <c r="I18" s="206"/>
      <c r="J18" s="210"/>
      <c r="K18" s="206"/>
      <c r="L18" s="206">
        <v>5872473</v>
      </c>
      <c r="M18" s="206"/>
      <c r="N18" s="206"/>
      <c r="O18" s="206"/>
      <c r="P18" s="206">
        <v>2998566</v>
      </c>
      <c r="Q18" s="206"/>
      <c r="R18" s="206"/>
      <c r="S18" s="206"/>
      <c r="T18" s="208"/>
      <c r="U18" s="208"/>
      <c r="V18" s="208"/>
      <c r="W18" s="208"/>
      <c r="X18" s="209"/>
      <c r="Y18" s="209"/>
      <c r="Z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</row>
    <row r="19" spans="1:41" s="17" customFormat="1">
      <c r="A19" s="157" t="s">
        <v>27</v>
      </c>
      <c r="B19" s="158">
        <f>SUM(B14:B18)</f>
        <v>5205115</v>
      </c>
      <c r="C19" s="158">
        <f t="shared" ref="C19:S19" si="1">SUM(C14:C18)</f>
        <v>90835086</v>
      </c>
      <c r="D19" s="158">
        <f t="shared" si="1"/>
        <v>20991041</v>
      </c>
      <c r="E19" s="158">
        <f t="shared" si="1"/>
        <v>335788362.5</v>
      </c>
      <c r="F19" s="158">
        <f t="shared" si="1"/>
        <v>141363068</v>
      </c>
      <c r="G19" s="158">
        <f t="shared" si="1"/>
        <v>10874240</v>
      </c>
      <c r="H19" s="158">
        <f t="shared" si="1"/>
        <v>16613545</v>
      </c>
      <c r="I19" s="158">
        <f t="shared" si="1"/>
        <v>66651118</v>
      </c>
      <c r="J19" s="158">
        <f>SUM(J14:J18)</f>
        <v>106820124</v>
      </c>
      <c r="K19" s="158">
        <f t="shared" si="1"/>
        <v>13313576</v>
      </c>
      <c r="L19" s="158">
        <f t="shared" si="1"/>
        <v>7011659</v>
      </c>
      <c r="M19" s="158">
        <f t="shared" si="1"/>
        <v>939758</v>
      </c>
      <c r="N19" s="158">
        <f t="shared" si="1"/>
        <v>10881450</v>
      </c>
      <c r="O19" s="158">
        <f t="shared" si="1"/>
        <v>10137598</v>
      </c>
      <c r="P19" s="158">
        <f t="shared" si="1"/>
        <v>12549554</v>
      </c>
      <c r="Q19" s="158">
        <f t="shared" si="1"/>
        <v>0</v>
      </c>
      <c r="R19" s="158">
        <f t="shared" si="1"/>
        <v>9947360</v>
      </c>
      <c r="S19" s="158">
        <f t="shared" si="1"/>
        <v>20167719</v>
      </c>
      <c r="T19" s="103">
        <f>SUM(B19:S19)</f>
        <v>880090373.5</v>
      </c>
      <c r="U19" s="63"/>
      <c r="V19" s="63"/>
      <c r="W19" s="63"/>
      <c r="X19" s="63"/>
      <c r="Y19" s="20"/>
      <c r="Z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</row>
    <row r="20" spans="1:41" s="193" customFormat="1">
      <c r="A20" s="212" t="s">
        <v>28</v>
      </c>
      <c r="B20" s="213">
        <f>+B19*B12</f>
        <v>533524.28749999998</v>
      </c>
      <c r="C20" s="213">
        <f>+C19*C12</f>
        <v>9310596.3149999995</v>
      </c>
      <c r="D20" s="213">
        <f t="shared" ref="D20:S20" si="2">+D19*D12</f>
        <v>1521850.4724999999</v>
      </c>
      <c r="E20" s="213">
        <f t="shared" si="2"/>
        <v>44324063.850000001</v>
      </c>
      <c r="F20" s="213">
        <f t="shared" si="2"/>
        <v>18659924.976</v>
      </c>
      <c r="G20" s="213">
        <f t="shared" si="2"/>
        <v>543712</v>
      </c>
      <c r="H20" s="213">
        <f t="shared" si="2"/>
        <v>1910557.675</v>
      </c>
      <c r="I20" s="213">
        <f t="shared" si="2"/>
        <v>9364482.0790000018</v>
      </c>
      <c r="J20" s="213">
        <f t="shared" si="2"/>
        <v>22966326.66</v>
      </c>
      <c r="K20" s="213">
        <f t="shared" si="2"/>
        <v>0</v>
      </c>
      <c r="L20" s="213">
        <f t="shared" si="2"/>
        <v>70116.59</v>
      </c>
      <c r="M20" s="213">
        <f t="shared" si="2"/>
        <v>0</v>
      </c>
      <c r="N20" s="213">
        <f t="shared" si="2"/>
        <v>108814.5</v>
      </c>
      <c r="O20" s="213">
        <f t="shared" si="2"/>
        <v>304127.94</v>
      </c>
      <c r="P20" s="213">
        <f t="shared" si="2"/>
        <v>0</v>
      </c>
      <c r="Q20" s="213">
        <f t="shared" si="2"/>
        <v>0</v>
      </c>
      <c r="R20" s="213">
        <f t="shared" si="2"/>
        <v>497368</v>
      </c>
      <c r="S20" s="213">
        <f t="shared" si="2"/>
        <v>1008385.9500000001</v>
      </c>
      <c r="T20" s="103">
        <f>SUM(B20:S20)</f>
        <v>111123851.29499999</v>
      </c>
      <c r="U20" s="119" t="s">
        <v>29</v>
      </c>
      <c r="V20" s="119" t="str">
        <f>E102</f>
        <v>0.7%</v>
      </c>
      <c r="W20" s="4" t="s">
        <v>29</v>
      </c>
      <c r="X20" s="209"/>
      <c r="Y20" s="72"/>
      <c r="Z20" s="216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</row>
    <row r="21" spans="1:41" s="193" customFormat="1">
      <c r="A21" s="212" t="s">
        <v>30</v>
      </c>
      <c r="B21" s="217">
        <f>+B19*10%</f>
        <v>520511.5</v>
      </c>
      <c r="C21" s="217">
        <f>+C19*10%</f>
        <v>9083508.5999999996</v>
      </c>
      <c r="D21" s="217">
        <f t="shared" ref="D21:S21" si="3">+D19*10%</f>
        <v>2099104.1</v>
      </c>
      <c r="E21" s="217">
        <f t="shared" si="3"/>
        <v>33578836.25</v>
      </c>
      <c r="F21" s="217">
        <f t="shared" si="3"/>
        <v>14136306.800000001</v>
      </c>
      <c r="G21" s="217">
        <f t="shared" si="3"/>
        <v>1087424</v>
      </c>
      <c r="H21" s="217">
        <f t="shared" si="3"/>
        <v>1661354.5</v>
      </c>
      <c r="I21" s="217">
        <f t="shared" si="3"/>
        <v>6665111.8000000007</v>
      </c>
      <c r="J21" s="217">
        <f t="shared" si="3"/>
        <v>10682012.4</v>
      </c>
      <c r="K21" s="217">
        <f t="shared" si="3"/>
        <v>1331357.6000000001</v>
      </c>
      <c r="L21" s="217">
        <f t="shared" si="3"/>
        <v>701165.9</v>
      </c>
      <c r="M21" s="217">
        <f t="shared" si="3"/>
        <v>93975.8</v>
      </c>
      <c r="N21" s="217">
        <f t="shared" si="3"/>
        <v>1088145</v>
      </c>
      <c r="O21" s="217">
        <f t="shared" si="3"/>
        <v>1013759.8</v>
      </c>
      <c r="P21" s="217">
        <f t="shared" si="3"/>
        <v>1254955.4000000001</v>
      </c>
      <c r="Q21" s="217">
        <f t="shared" si="3"/>
        <v>0</v>
      </c>
      <c r="R21" s="217">
        <f t="shared" si="3"/>
        <v>994736</v>
      </c>
      <c r="S21" s="217">
        <f t="shared" si="3"/>
        <v>2016771.9000000001</v>
      </c>
      <c r="T21" s="103">
        <f>SUM(B21:S21)</f>
        <v>88009037.350000009</v>
      </c>
      <c r="U21" s="95" t="s">
        <v>18</v>
      </c>
      <c r="V21" s="96" t="s">
        <v>19</v>
      </c>
      <c r="W21" s="97" t="s">
        <v>20</v>
      </c>
      <c r="X21" s="209"/>
      <c r="Y21" s="106"/>
      <c r="Z21" s="105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</row>
    <row r="22" spans="1:41" s="193" customFormat="1">
      <c r="A22" s="157" t="s">
        <v>31</v>
      </c>
      <c r="B22" s="159">
        <f>+B19-B20-B21</f>
        <v>4151079.2125000004</v>
      </c>
      <c r="C22" s="159">
        <f>+C19-C20-C21</f>
        <v>72440981.085000008</v>
      </c>
      <c r="D22" s="159">
        <f t="shared" ref="D22:S22" si="4">+D19-D20-D21</f>
        <v>17370086.427499998</v>
      </c>
      <c r="E22" s="159">
        <f t="shared" si="4"/>
        <v>257885462.39999998</v>
      </c>
      <c r="F22" s="159">
        <f t="shared" si="4"/>
        <v>108566836.22400001</v>
      </c>
      <c r="G22" s="159">
        <f t="shared" si="4"/>
        <v>9243104</v>
      </c>
      <c r="H22" s="159">
        <f t="shared" si="4"/>
        <v>13041632.824999999</v>
      </c>
      <c r="I22" s="159">
        <f t="shared" si="4"/>
        <v>50621524.120999992</v>
      </c>
      <c r="J22" s="159">
        <f t="shared" si="4"/>
        <v>73171784.939999998</v>
      </c>
      <c r="K22" s="159">
        <f t="shared" si="4"/>
        <v>11982218.4</v>
      </c>
      <c r="L22" s="159">
        <f t="shared" si="4"/>
        <v>6240376.5099999998</v>
      </c>
      <c r="M22" s="159">
        <f t="shared" si="4"/>
        <v>845782.2</v>
      </c>
      <c r="N22" s="159">
        <f t="shared" si="4"/>
        <v>9684490.5</v>
      </c>
      <c r="O22" s="159">
        <f t="shared" si="4"/>
        <v>8819710.2599999998</v>
      </c>
      <c r="P22" s="159">
        <f t="shared" si="4"/>
        <v>11294598.6</v>
      </c>
      <c r="Q22" s="159">
        <f t="shared" si="4"/>
        <v>0</v>
      </c>
      <c r="R22" s="159">
        <f t="shared" si="4"/>
        <v>8455256</v>
      </c>
      <c r="S22" s="159">
        <f t="shared" si="4"/>
        <v>17142561.150000002</v>
      </c>
      <c r="T22" s="103">
        <f>SUM(B22:S22)</f>
        <v>680957484.8549999</v>
      </c>
      <c r="U22" s="63">
        <v>0</v>
      </c>
      <c r="V22" s="3">
        <f>T22*V20</f>
        <v>4766702.3939849995</v>
      </c>
      <c r="W22" s="3">
        <v>0</v>
      </c>
      <c r="X22" s="3">
        <f>SUM(U22:W22)</f>
        <v>4766702.3939849995</v>
      </c>
      <c r="Y22" s="3"/>
      <c r="Z22" s="202"/>
      <c r="AA22" s="218"/>
      <c r="AB22" s="218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</row>
    <row r="23" spans="1:41" s="202" customFormat="1">
      <c r="A23" s="216">
        <f>SUM(B23:C23)</f>
        <v>615310174</v>
      </c>
      <c r="B23" s="446">
        <f>B19+B46+B69+B90</f>
        <v>28091602</v>
      </c>
      <c r="C23" s="446">
        <f>C19+C46+C69+C90</f>
        <v>587218572</v>
      </c>
      <c r="D23" s="446"/>
      <c r="E23" s="446">
        <f>E19+E46+E69+E90</f>
        <v>1343153450</v>
      </c>
      <c r="F23" s="446">
        <f>F19+F46+F69+F90</f>
        <v>680195646</v>
      </c>
      <c r="G23" s="446"/>
      <c r="H23" s="446">
        <f>H19+H46+H90</f>
        <v>35733255</v>
      </c>
      <c r="I23" s="446">
        <f>I19+I46+I90</f>
        <v>102574001</v>
      </c>
      <c r="J23" s="446">
        <f>J14</f>
        <v>106820124</v>
      </c>
      <c r="K23" s="446"/>
      <c r="L23" s="446"/>
      <c r="M23" s="446"/>
      <c r="N23" s="446"/>
      <c r="O23" s="446"/>
      <c r="P23" s="446"/>
      <c r="Q23" s="446"/>
      <c r="R23" s="446"/>
      <c r="S23" s="446"/>
      <c r="T23" s="446"/>
      <c r="U23" s="446"/>
      <c r="V23" s="446"/>
      <c r="W23" s="446"/>
      <c r="X23" s="3"/>
      <c r="Y23" s="3"/>
      <c r="Z23" s="3"/>
      <c r="AA23" s="3">
        <f>+SUM(X23:Z23)</f>
        <v>0</v>
      </c>
      <c r="AB23" s="3"/>
      <c r="AC23" s="3"/>
      <c r="AD23" s="3"/>
      <c r="AE23" s="209"/>
      <c r="AF23" s="209"/>
      <c r="AG23" s="3"/>
      <c r="AI23" s="3"/>
    </row>
    <row r="24" spans="1:41" ht="15" hidden="1" customHeight="1">
      <c r="A24" s="151" t="s">
        <v>32</v>
      </c>
      <c r="B24" s="447"/>
      <c r="C24" s="447"/>
      <c r="D24" s="447"/>
      <c r="E24" s="447"/>
      <c r="F24" s="447"/>
      <c r="G24" s="447"/>
      <c r="H24" s="448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  <c r="U24" s="447"/>
      <c r="V24" s="447"/>
      <c r="W24" s="447"/>
      <c r="X24" s="219"/>
      <c r="Y24" s="219"/>
      <c r="Z24" s="220"/>
      <c r="AA24" s="220"/>
      <c r="AB24" s="220"/>
      <c r="AE24" s="193"/>
      <c r="AF24" s="193"/>
    </row>
    <row r="25" spans="1:41" ht="15" hidden="1" customHeight="1">
      <c r="A25" s="194">
        <v>6</v>
      </c>
      <c r="B25" s="400"/>
      <c r="C25" s="400"/>
      <c r="D25" s="400"/>
      <c r="E25" s="400"/>
      <c r="F25" s="400"/>
      <c r="G25" s="400"/>
      <c r="H25" s="449"/>
      <c r="I25" s="400"/>
      <c r="J25" s="400"/>
      <c r="K25" s="400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160"/>
      <c r="Y25" s="160"/>
      <c r="Z25" s="221"/>
      <c r="AA25" s="220"/>
      <c r="AB25" s="220"/>
      <c r="AE25" s="193"/>
      <c r="AF25" s="193"/>
    </row>
    <row r="26" spans="1:41" ht="15" hidden="1" customHeight="1">
      <c r="A26" s="194">
        <v>8</v>
      </c>
      <c r="B26" s="400"/>
      <c r="C26" s="400"/>
      <c r="D26" s="400"/>
      <c r="E26" s="400"/>
      <c r="F26" s="400"/>
      <c r="G26" s="400"/>
      <c r="H26" s="449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160"/>
      <c r="Y26" s="160"/>
      <c r="Z26" s="221"/>
      <c r="AA26" s="220"/>
      <c r="AB26" s="220"/>
      <c r="AE26" s="193"/>
      <c r="AF26" s="193"/>
    </row>
    <row r="27" spans="1:41" ht="15" hidden="1" customHeight="1">
      <c r="A27" s="194">
        <v>11</v>
      </c>
      <c r="B27" s="400"/>
      <c r="C27" s="400"/>
      <c r="D27" s="400"/>
      <c r="E27" s="400"/>
      <c r="F27" s="400"/>
      <c r="G27" s="400"/>
      <c r="H27" s="449"/>
      <c r="I27" s="400"/>
      <c r="J27" s="400"/>
      <c r="K27" s="400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160"/>
      <c r="Y27" s="160"/>
      <c r="Z27" s="221"/>
      <c r="AA27" s="220"/>
      <c r="AB27" s="220"/>
      <c r="AE27" s="193"/>
      <c r="AF27" s="193"/>
    </row>
    <row r="28" spans="1:41" ht="15" hidden="1" customHeight="1">
      <c r="A28" s="194" t="s">
        <v>33</v>
      </c>
      <c r="B28" s="400"/>
      <c r="C28" s="400"/>
      <c r="D28" s="400"/>
      <c r="E28" s="400"/>
      <c r="F28" s="400"/>
      <c r="G28" s="400"/>
      <c r="H28" s="449"/>
      <c r="I28" s="400"/>
      <c r="J28" s="400"/>
      <c r="K28" s="400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160"/>
      <c r="Y28" s="160"/>
      <c r="Z28" s="221"/>
      <c r="AA28" s="220"/>
      <c r="AB28" s="220"/>
      <c r="AE28" s="193"/>
      <c r="AF28" s="193"/>
    </row>
    <row r="29" spans="1:41" ht="15" hidden="1" customHeight="1">
      <c r="A29" s="194" t="s">
        <v>34</v>
      </c>
      <c r="B29" s="400"/>
      <c r="C29" s="400"/>
      <c r="D29" s="400"/>
      <c r="E29" s="400"/>
      <c r="F29" s="400"/>
      <c r="G29" s="400"/>
      <c r="H29" s="449"/>
      <c r="I29" s="400"/>
      <c r="J29" s="400"/>
      <c r="K29" s="400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160"/>
      <c r="Y29" s="160"/>
      <c r="Z29" s="221"/>
      <c r="AA29" s="220"/>
      <c r="AB29" s="220"/>
      <c r="AE29" s="193"/>
      <c r="AF29" s="193"/>
    </row>
    <row r="30" spans="1:41" ht="15" hidden="1" customHeight="1">
      <c r="A30" s="194" t="s">
        <v>35</v>
      </c>
      <c r="B30" s="400"/>
      <c r="C30" s="400"/>
      <c r="D30" s="400"/>
      <c r="E30" s="400"/>
      <c r="F30" s="400"/>
      <c r="G30" s="400"/>
      <c r="H30" s="449"/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160"/>
      <c r="Y30" s="160"/>
      <c r="Z30" s="221"/>
      <c r="AA30" s="220"/>
      <c r="AB30" s="220"/>
      <c r="AE30" s="193"/>
      <c r="AF30" s="193"/>
    </row>
    <row r="31" spans="1:41" ht="15" hidden="1" customHeight="1">
      <c r="A31" s="194" t="s">
        <v>36</v>
      </c>
      <c r="B31" s="400"/>
      <c r="C31" s="400"/>
      <c r="D31" s="400"/>
      <c r="E31" s="400"/>
      <c r="F31" s="400"/>
      <c r="G31" s="400"/>
      <c r="H31" s="449"/>
      <c r="I31" s="400"/>
      <c r="J31" s="400"/>
      <c r="K31" s="400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160"/>
      <c r="Y31" s="160"/>
      <c r="Z31" s="222"/>
      <c r="AA31" s="220"/>
      <c r="AB31" s="222"/>
      <c r="AE31" s="193"/>
      <c r="AF31" s="193"/>
    </row>
    <row r="32" spans="1:41" ht="15" hidden="1" customHeight="1">
      <c r="B32" s="450"/>
      <c r="C32" s="450"/>
      <c r="D32" s="450"/>
      <c r="E32" s="450"/>
      <c r="F32" s="450"/>
      <c r="G32" s="450"/>
      <c r="H32" s="451"/>
      <c r="I32" s="450"/>
      <c r="J32" s="450"/>
      <c r="K32" s="450"/>
      <c r="L32" s="450"/>
      <c r="M32" s="450"/>
      <c r="N32" s="450"/>
      <c r="O32" s="450"/>
      <c r="P32" s="450"/>
      <c r="Q32" s="450"/>
      <c r="R32" s="450"/>
      <c r="S32" s="450"/>
      <c r="T32" s="450"/>
      <c r="U32" s="450"/>
      <c r="V32" s="450"/>
      <c r="W32" s="450"/>
      <c r="X32" s="223"/>
      <c r="Y32" s="223">
        <f>SUM(Y25:Y31)</f>
        <v>0</v>
      </c>
      <c r="Z32" s="104"/>
      <c r="AA32" s="220"/>
      <c r="AB32" s="220"/>
      <c r="AE32" s="193"/>
      <c r="AF32" s="193"/>
    </row>
    <row r="33" spans="1:38" ht="15" hidden="1" customHeight="1">
      <c r="B33" s="466"/>
      <c r="C33" s="467"/>
      <c r="D33" s="467"/>
      <c r="E33" s="467"/>
      <c r="F33" s="467"/>
      <c r="G33" s="467"/>
      <c r="H33" s="467"/>
      <c r="I33" s="467"/>
      <c r="J33" s="467"/>
      <c r="K33" s="467"/>
      <c r="L33" s="467"/>
      <c r="M33" s="467"/>
      <c r="N33" s="467"/>
      <c r="O33" s="467"/>
      <c r="P33" s="467"/>
      <c r="Q33" s="467"/>
      <c r="R33" s="467"/>
      <c r="S33" s="467"/>
      <c r="T33" s="467"/>
      <c r="U33" s="467"/>
      <c r="V33" s="467"/>
      <c r="W33" s="468"/>
      <c r="X33" s="186"/>
      <c r="Y33" s="186"/>
      <c r="Z33" s="220"/>
      <c r="AA33" s="220"/>
      <c r="AB33" s="220"/>
      <c r="AE33" s="193"/>
      <c r="AF33" s="193"/>
    </row>
    <row r="34" spans="1:38" ht="15" customHeight="1">
      <c r="B34" s="98" t="s">
        <v>1647</v>
      </c>
      <c r="C34" s="98" t="s">
        <v>1647</v>
      </c>
      <c r="D34" s="98"/>
      <c r="E34" s="98" t="s">
        <v>1647</v>
      </c>
      <c r="F34" s="98" t="s">
        <v>1647</v>
      </c>
      <c r="G34" s="98"/>
      <c r="H34" s="121" t="s">
        <v>1647</v>
      </c>
      <c r="I34" s="98" t="s">
        <v>1647</v>
      </c>
      <c r="J34" s="98"/>
      <c r="K34" s="98">
        <v>102574001</v>
      </c>
      <c r="L34" s="98">
        <f>I23-K34</f>
        <v>0</v>
      </c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452"/>
      <c r="X34" s="224"/>
      <c r="Z34" s="220"/>
      <c r="AA34" s="220"/>
      <c r="AB34" s="220"/>
      <c r="AE34" s="193"/>
      <c r="AF34" s="193"/>
    </row>
    <row r="35" spans="1:38">
      <c r="B35" s="96" t="s">
        <v>19</v>
      </c>
      <c r="C35" s="96" t="s">
        <v>19</v>
      </c>
      <c r="D35" s="96" t="s">
        <v>19</v>
      </c>
      <c r="E35" s="96" t="s">
        <v>19</v>
      </c>
      <c r="F35" s="96" t="s">
        <v>19</v>
      </c>
      <c r="G35" s="96" t="s">
        <v>19</v>
      </c>
      <c r="H35" s="96" t="s">
        <v>19</v>
      </c>
      <c r="I35" s="96" t="s">
        <v>19</v>
      </c>
      <c r="J35" s="96" t="s">
        <v>19</v>
      </c>
      <c r="K35" s="96" t="s">
        <v>19</v>
      </c>
      <c r="L35" s="96" t="s">
        <v>19</v>
      </c>
      <c r="M35" s="96" t="s">
        <v>19</v>
      </c>
      <c r="N35" s="96" t="s">
        <v>19</v>
      </c>
      <c r="O35" s="96" t="s">
        <v>19</v>
      </c>
      <c r="P35" s="96" t="s">
        <v>19</v>
      </c>
      <c r="Q35" s="96" t="s">
        <v>19</v>
      </c>
      <c r="R35" s="101"/>
      <c r="S35" s="202"/>
      <c r="T35" s="209"/>
      <c r="U35" s="209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</row>
    <row r="36" spans="1:38">
      <c r="B36" s="203">
        <v>0.10249999999999999</v>
      </c>
      <c r="C36" s="203">
        <v>0.10249999999999999</v>
      </c>
      <c r="D36" s="203">
        <v>7.2499999999999995E-2</v>
      </c>
      <c r="E36" s="203" t="s">
        <v>1578</v>
      </c>
      <c r="F36" s="203" t="s">
        <v>1578</v>
      </c>
      <c r="G36" s="204" t="s">
        <v>21</v>
      </c>
      <c r="H36" s="203" t="s">
        <v>1579</v>
      </c>
      <c r="I36" s="204" t="s">
        <v>1580</v>
      </c>
      <c r="J36" s="204" t="s">
        <v>22</v>
      </c>
      <c r="K36" s="204" t="s">
        <v>23</v>
      </c>
      <c r="L36" s="204" t="s">
        <v>22</v>
      </c>
      <c r="M36" s="204" t="s">
        <v>24</v>
      </c>
      <c r="N36" s="204" t="s">
        <v>22</v>
      </c>
      <c r="O36" s="204" t="s">
        <v>22</v>
      </c>
      <c r="P36" s="204" t="s">
        <v>21</v>
      </c>
      <c r="Q36" s="204" t="s">
        <v>21</v>
      </c>
      <c r="R36" s="101"/>
      <c r="S36" s="102"/>
      <c r="T36" s="209"/>
      <c r="U36" s="209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</row>
    <row r="37" spans="1:38">
      <c r="A37" s="154" t="s">
        <v>37</v>
      </c>
      <c r="B37" s="155" t="s">
        <v>1</v>
      </c>
      <c r="C37" s="155" t="s">
        <v>2</v>
      </c>
      <c r="D37" s="155" t="s">
        <v>3</v>
      </c>
      <c r="E37" s="155" t="s">
        <v>6</v>
      </c>
      <c r="F37" s="155" t="s">
        <v>25</v>
      </c>
      <c r="G37" s="155" t="s">
        <v>99</v>
      </c>
      <c r="H37" s="155" t="s">
        <v>8</v>
      </c>
      <c r="I37" s="155" t="s">
        <v>9</v>
      </c>
      <c r="J37" s="155" t="s">
        <v>11</v>
      </c>
      <c r="K37" s="162" t="s">
        <v>12</v>
      </c>
      <c r="L37" s="163" t="s">
        <v>14</v>
      </c>
      <c r="M37" s="155" t="s">
        <v>161</v>
      </c>
      <c r="N37" s="156" t="s">
        <v>156</v>
      </c>
      <c r="O37" s="156" t="s">
        <v>26</v>
      </c>
      <c r="P37" s="156" t="s">
        <v>1575</v>
      </c>
      <c r="Q37" s="156" t="s">
        <v>1577</v>
      </c>
      <c r="R37" s="102"/>
      <c r="S37" s="102"/>
      <c r="T37" s="209"/>
      <c r="U37" s="209"/>
      <c r="V37" s="202"/>
      <c r="W37" s="202"/>
      <c r="X37" s="202"/>
      <c r="Y37" s="202"/>
      <c r="Z37" s="202"/>
      <c r="AA37" s="202"/>
      <c r="AB37" s="202"/>
      <c r="AC37" s="202"/>
      <c r="AD37" s="202"/>
      <c r="AE37" s="202"/>
      <c r="AF37" s="202"/>
      <c r="AG37" s="202"/>
      <c r="AH37" s="202"/>
      <c r="AI37" s="202"/>
      <c r="AJ37" s="202"/>
      <c r="AK37" s="202"/>
      <c r="AL37" s="202"/>
    </row>
    <row r="38" spans="1:38">
      <c r="A38" s="195" t="s">
        <v>38</v>
      </c>
      <c r="B38" s="217"/>
      <c r="C38" s="217"/>
      <c r="D38" s="155"/>
      <c r="E38" s="207">
        <v>335788362.5</v>
      </c>
      <c r="F38" s="264"/>
      <c r="G38" s="161"/>
      <c r="H38" s="161"/>
      <c r="I38" s="161"/>
      <c r="J38" s="393">
        <v>13313576</v>
      </c>
      <c r="K38" s="206"/>
      <c r="L38" s="206"/>
      <c r="M38" s="206"/>
      <c r="N38" s="155"/>
      <c r="O38" s="155"/>
      <c r="P38" s="155"/>
      <c r="Q38" s="155"/>
      <c r="R38" s="102"/>
      <c r="S38" s="208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2"/>
      <c r="AK38" s="202"/>
      <c r="AL38" s="202"/>
    </row>
    <row r="39" spans="1:38">
      <c r="A39" s="194">
        <v>6</v>
      </c>
      <c r="B39" s="206"/>
      <c r="C39" s="206">
        <v>14401432</v>
      </c>
      <c r="D39" s="206">
        <v>620559</v>
      </c>
      <c r="E39" s="207"/>
      <c r="F39" s="206">
        <v>5222156</v>
      </c>
      <c r="G39" s="225"/>
      <c r="H39" s="225"/>
      <c r="I39" s="225">
        <v>22426406</v>
      </c>
      <c r="J39" s="225"/>
      <c r="K39" s="206"/>
      <c r="L39" s="206"/>
      <c r="M39" s="206"/>
      <c r="N39" s="155"/>
      <c r="O39" s="155"/>
      <c r="P39" s="155"/>
      <c r="Q39" s="155">
        <v>1161938</v>
      </c>
      <c r="R39" s="208"/>
      <c r="S39" s="208"/>
      <c r="T39" s="202"/>
      <c r="U39" s="202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  <c r="AH39" s="202"/>
      <c r="AI39" s="202"/>
      <c r="AJ39" s="202"/>
      <c r="AK39" s="202"/>
      <c r="AL39" s="202"/>
    </row>
    <row r="40" spans="1:38">
      <c r="A40" s="194">
        <v>8</v>
      </c>
      <c r="B40" s="206"/>
      <c r="C40" s="206">
        <v>12269453</v>
      </c>
      <c r="D40" s="206"/>
      <c r="E40" s="207"/>
      <c r="F40" s="206">
        <v>33919642</v>
      </c>
      <c r="G40" s="225"/>
      <c r="H40" s="225"/>
      <c r="I40" s="225"/>
      <c r="J40" s="225"/>
      <c r="K40" s="206"/>
      <c r="L40" s="206"/>
      <c r="M40" s="206"/>
      <c r="N40" s="206">
        <v>4331262</v>
      </c>
      <c r="O40" s="206">
        <v>1844890</v>
      </c>
      <c r="P40" s="206"/>
      <c r="Q40" s="206">
        <v>824252</v>
      </c>
      <c r="R40" s="208"/>
      <c r="S40" s="208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202"/>
      <c r="AK40" s="202"/>
      <c r="AL40" s="202"/>
    </row>
    <row r="41" spans="1:38" ht="15.75" customHeight="1">
      <c r="A41" s="194">
        <v>11</v>
      </c>
      <c r="B41" s="206"/>
      <c r="C41" s="206">
        <v>1173355</v>
      </c>
      <c r="D41" s="207">
        <v>2009686</v>
      </c>
      <c r="E41" s="207"/>
      <c r="F41" s="206">
        <v>12619931</v>
      </c>
      <c r="G41" s="225">
        <v>1110580</v>
      </c>
      <c r="H41" s="225"/>
      <c r="I41" s="225"/>
      <c r="J41" s="225"/>
      <c r="K41" s="206"/>
      <c r="L41" s="206"/>
      <c r="M41" s="206"/>
      <c r="N41" s="206"/>
      <c r="O41" s="206"/>
      <c r="P41" s="206"/>
      <c r="Q41" s="206"/>
      <c r="R41" s="208"/>
      <c r="S41" s="208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2"/>
      <c r="AJ41" s="202"/>
      <c r="AK41" s="202"/>
      <c r="AL41" s="202"/>
    </row>
    <row r="42" spans="1:38">
      <c r="A42" s="194" t="s">
        <v>143</v>
      </c>
      <c r="B42" s="206"/>
      <c r="C42" s="206">
        <v>11810789</v>
      </c>
      <c r="D42" s="207">
        <v>2579200</v>
      </c>
      <c r="F42" s="206">
        <v>31693656</v>
      </c>
      <c r="G42" s="225"/>
      <c r="H42" s="225"/>
      <c r="I42" s="225"/>
      <c r="J42" s="225"/>
      <c r="K42" s="206"/>
      <c r="L42" s="206"/>
      <c r="M42" s="206"/>
      <c r="N42" s="206">
        <v>2776450</v>
      </c>
      <c r="O42" s="206"/>
      <c r="P42" s="206"/>
      <c r="Q42" s="206"/>
      <c r="R42" s="208"/>
      <c r="S42" s="208"/>
      <c r="T42" s="202"/>
      <c r="U42" s="202"/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202"/>
      <c r="AK42" s="202"/>
      <c r="AL42" s="202"/>
    </row>
    <row r="43" spans="1:38">
      <c r="A43" s="194" t="s">
        <v>151</v>
      </c>
      <c r="B43" s="206">
        <v>3790464</v>
      </c>
      <c r="C43" s="206">
        <v>23952647</v>
      </c>
      <c r="D43" s="207">
        <v>3635986</v>
      </c>
      <c r="E43" s="207"/>
      <c r="F43" s="206">
        <v>48667947</v>
      </c>
      <c r="G43" s="225"/>
      <c r="H43" s="225"/>
      <c r="I43" s="225"/>
      <c r="J43" s="225"/>
      <c r="K43" s="206"/>
      <c r="L43" s="206"/>
      <c r="M43" s="206"/>
      <c r="N43" s="206"/>
      <c r="O43" s="206"/>
      <c r="P43" s="206"/>
      <c r="Q43" s="206">
        <v>1571221</v>
      </c>
      <c r="R43" s="208"/>
      <c r="S43" s="208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  <c r="AH43" s="202"/>
      <c r="AI43" s="202"/>
      <c r="AJ43" s="202"/>
      <c r="AK43" s="202"/>
      <c r="AL43" s="202"/>
    </row>
    <row r="44" spans="1:38">
      <c r="A44" s="194" t="s">
        <v>146</v>
      </c>
      <c r="B44" s="398">
        <v>3206380</v>
      </c>
      <c r="C44" s="206">
        <v>20875080</v>
      </c>
      <c r="D44" s="202">
        <v>4042633</v>
      </c>
      <c r="E44" s="207"/>
      <c r="F44" s="206">
        <v>68302374</v>
      </c>
      <c r="G44" s="225"/>
      <c r="H44" s="225"/>
      <c r="I44" s="225"/>
      <c r="J44" s="225"/>
      <c r="K44" s="225">
        <v>1380833</v>
      </c>
      <c r="L44" s="206">
        <v>3317608</v>
      </c>
      <c r="M44" s="206"/>
      <c r="N44" s="206">
        <v>2443276</v>
      </c>
      <c r="O44" s="206">
        <v>21631927</v>
      </c>
      <c r="P44" s="206">
        <v>3235174</v>
      </c>
      <c r="Q44" s="206">
        <v>8668061</v>
      </c>
      <c r="R44" s="208"/>
      <c r="S44" s="208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</row>
    <row r="45" spans="1:38">
      <c r="A45" s="194" t="s">
        <v>148</v>
      </c>
      <c r="B45" s="206"/>
      <c r="C45" s="206">
        <v>20904386</v>
      </c>
      <c r="D45" s="207"/>
      <c r="E45" s="207"/>
      <c r="F45" s="206">
        <v>11995728</v>
      </c>
      <c r="G45" s="225"/>
      <c r="H45" s="225"/>
      <c r="I45" s="225"/>
      <c r="J45" s="225"/>
      <c r="K45" s="206"/>
      <c r="L45" s="213"/>
      <c r="M45" s="213"/>
      <c r="N45" s="206">
        <v>1110580</v>
      </c>
      <c r="O45" s="206">
        <v>951239</v>
      </c>
      <c r="P45" s="206">
        <v>1152445</v>
      </c>
      <c r="Q45" s="206">
        <v>982156</v>
      </c>
      <c r="R45" s="208"/>
      <c r="S45" s="208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</row>
    <row r="46" spans="1:38" s="2" customFormat="1">
      <c r="A46" s="157" t="s">
        <v>27</v>
      </c>
      <c r="B46" s="158">
        <f>SUM(B38:B45)</f>
        <v>6996844</v>
      </c>
      <c r="C46" s="158">
        <f t="shared" ref="C46:Q46" si="5">SUM(C38:C45)</f>
        <v>105387142</v>
      </c>
      <c r="D46" s="158">
        <f t="shared" si="5"/>
        <v>12888064</v>
      </c>
      <c r="E46" s="158">
        <f t="shared" si="5"/>
        <v>335788362.5</v>
      </c>
      <c r="F46" s="158">
        <f t="shared" si="5"/>
        <v>212421434</v>
      </c>
      <c r="G46" s="158">
        <f t="shared" si="5"/>
        <v>1110580</v>
      </c>
      <c r="H46" s="158">
        <f t="shared" si="5"/>
        <v>0</v>
      </c>
      <c r="I46" s="158">
        <f>SUM(I38:I45)</f>
        <v>22426406</v>
      </c>
      <c r="J46" s="158">
        <f t="shared" si="5"/>
        <v>13313576</v>
      </c>
      <c r="K46" s="158">
        <f t="shared" si="5"/>
        <v>1380833</v>
      </c>
      <c r="L46" s="158">
        <f t="shared" si="5"/>
        <v>3317608</v>
      </c>
      <c r="M46" s="158">
        <f t="shared" si="5"/>
        <v>0</v>
      </c>
      <c r="N46" s="158">
        <f t="shared" si="5"/>
        <v>10661568</v>
      </c>
      <c r="O46" s="158">
        <f t="shared" si="5"/>
        <v>24428056</v>
      </c>
      <c r="P46" s="158">
        <f t="shared" si="5"/>
        <v>4387619</v>
      </c>
      <c r="Q46" s="158">
        <f t="shared" si="5"/>
        <v>13207628</v>
      </c>
      <c r="R46" s="103">
        <f>SUM(B46:Q46)</f>
        <v>767715720.5</v>
      </c>
      <c r="S46" s="63"/>
      <c r="T46" s="63"/>
      <c r="U46" s="63"/>
      <c r="V46" s="6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</row>
    <row r="47" spans="1:38">
      <c r="A47" s="212" t="s">
        <v>28</v>
      </c>
      <c r="B47" s="214">
        <f>+B46*B36</f>
        <v>717176.51</v>
      </c>
      <c r="C47" s="214">
        <f t="shared" ref="C47:Q47" si="6">+C46*C36</f>
        <v>10802182.055</v>
      </c>
      <c r="D47" s="214">
        <f t="shared" si="6"/>
        <v>934384.6399999999</v>
      </c>
      <c r="E47" s="214">
        <f t="shared" si="6"/>
        <v>44324063.850000001</v>
      </c>
      <c r="F47" s="214">
        <f t="shared" si="6"/>
        <v>28039629.288000003</v>
      </c>
      <c r="G47" s="214">
        <f t="shared" si="6"/>
        <v>55529</v>
      </c>
      <c r="H47" s="214">
        <f t="shared" si="6"/>
        <v>0</v>
      </c>
      <c r="I47" s="214">
        <f t="shared" ref="I47" si="7">+I46*I36</f>
        <v>3150910.0430000005</v>
      </c>
      <c r="J47" s="214">
        <f t="shared" si="6"/>
        <v>0</v>
      </c>
      <c r="K47" s="214">
        <f t="shared" si="6"/>
        <v>13808.33</v>
      </c>
      <c r="L47" s="214">
        <f t="shared" si="6"/>
        <v>0</v>
      </c>
      <c r="M47" s="214">
        <f t="shared" si="6"/>
        <v>0</v>
      </c>
      <c r="N47" s="214">
        <f t="shared" si="6"/>
        <v>0</v>
      </c>
      <c r="O47" s="214">
        <f t="shared" si="6"/>
        <v>0</v>
      </c>
      <c r="P47" s="214">
        <f t="shared" si="6"/>
        <v>219380.95</v>
      </c>
      <c r="Q47" s="214">
        <f t="shared" si="6"/>
        <v>660381.4</v>
      </c>
      <c r="R47" s="103">
        <f>SUM(B47:Q47)</f>
        <v>88917446.066</v>
      </c>
      <c r="S47" s="4" t="s">
        <v>29</v>
      </c>
      <c r="T47" s="119" t="str">
        <f>E103</f>
        <v>0.7%</v>
      </c>
      <c r="U47" s="72" t="s">
        <v>29</v>
      </c>
      <c r="V47" s="226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/>
      <c r="AH47" s="202"/>
      <c r="AI47" s="202"/>
      <c r="AJ47" s="202"/>
      <c r="AK47" s="202"/>
      <c r="AL47" s="202"/>
    </row>
    <row r="48" spans="1:38">
      <c r="A48" s="212" t="s">
        <v>30</v>
      </c>
      <c r="B48" s="217">
        <f>+B46*10%</f>
        <v>699684.4</v>
      </c>
      <c r="C48" s="217">
        <f t="shared" ref="C48:Q48" si="8">+C46*10%</f>
        <v>10538714.200000001</v>
      </c>
      <c r="D48" s="217">
        <f t="shared" si="8"/>
        <v>1288806.4000000001</v>
      </c>
      <c r="E48" s="217">
        <f t="shared" si="8"/>
        <v>33578836.25</v>
      </c>
      <c r="F48" s="217">
        <f t="shared" si="8"/>
        <v>21242143.400000002</v>
      </c>
      <c r="G48" s="217">
        <f t="shared" si="8"/>
        <v>111058</v>
      </c>
      <c r="H48" s="217">
        <f t="shared" si="8"/>
        <v>0</v>
      </c>
      <c r="I48" s="217">
        <f t="shared" ref="I48" si="9">+I46*10%</f>
        <v>2242640.6</v>
      </c>
      <c r="J48" s="217">
        <f t="shared" si="8"/>
        <v>1331357.6000000001</v>
      </c>
      <c r="K48" s="217">
        <f t="shared" si="8"/>
        <v>138083.30000000002</v>
      </c>
      <c r="L48" s="217">
        <f t="shared" si="8"/>
        <v>331760.80000000005</v>
      </c>
      <c r="M48" s="217">
        <f t="shared" si="8"/>
        <v>0</v>
      </c>
      <c r="N48" s="217">
        <f t="shared" si="8"/>
        <v>1066156.8</v>
      </c>
      <c r="O48" s="217">
        <f t="shared" si="8"/>
        <v>2442805.6</v>
      </c>
      <c r="P48" s="217">
        <f t="shared" si="8"/>
        <v>438761.9</v>
      </c>
      <c r="Q48" s="217">
        <f t="shared" si="8"/>
        <v>1320762.8</v>
      </c>
      <c r="R48" s="103">
        <f>SUM(B48:Q48)</f>
        <v>76771572.049999982</v>
      </c>
      <c r="S48" s="95" t="s">
        <v>18</v>
      </c>
      <c r="T48" s="96" t="s">
        <v>19</v>
      </c>
      <c r="U48" s="97" t="s">
        <v>20</v>
      </c>
      <c r="V48" s="227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202"/>
      <c r="AK48" s="202"/>
      <c r="AL48" s="202"/>
    </row>
    <row r="49" spans="1:38">
      <c r="A49" s="157" t="s">
        <v>31</v>
      </c>
      <c r="B49" s="159">
        <f>+B46-B47-B48</f>
        <v>5579983.0899999999</v>
      </c>
      <c r="C49" s="159">
        <f t="shared" ref="C49:Q49" si="10">+C46-C47-C48</f>
        <v>84046245.74499999</v>
      </c>
      <c r="D49" s="159">
        <f t="shared" si="10"/>
        <v>10664872.959999999</v>
      </c>
      <c r="E49" s="159">
        <f t="shared" si="10"/>
        <v>257885462.39999998</v>
      </c>
      <c r="F49" s="159">
        <f t="shared" si="10"/>
        <v>163139661.31200001</v>
      </c>
      <c r="G49" s="159">
        <f t="shared" si="10"/>
        <v>943993</v>
      </c>
      <c r="H49" s="159">
        <f t="shared" si="10"/>
        <v>0</v>
      </c>
      <c r="I49" s="159">
        <f t="shared" ref="I49" si="11">+I46-I47-I48</f>
        <v>17032855.356999997</v>
      </c>
      <c r="J49" s="159">
        <f t="shared" si="10"/>
        <v>11982218.4</v>
      </c>
      <c r="K49" s="159">
        <f t="shared" si="10"/>
        <v>1228941.3699999999</v>
      </c>
      <c r="L49" s="159">
        <f t="shared" si="10"/>
        <v>2985847.2</v>
      </c>
      <c r="M49" s="159">
        <f t="shared" si="10"/>
        <v>0</v>
      </c>
      <c r="N49" s="159">
        <f t="shared" si="10"/>
        <v>9595411.1999999993</v>
      </c>
      <c r="O49" s="159">
        <f t="shared" si="10"/>
        <v>21985250.399999999</v>
      </c>
      <c r="P49" s="159">
        <f t="shared" si="10"/>
        <v>3729476.15</v>
      </c>
      <c r="Q49" s="159">
        <f t="shared" si="10"/>
        <v>11226483.799999999</v>
      </c>
      <c r="R49" s="103">
        <f>SUM(B49:Q49)</f>
        <v>602026702.38399994</v>
      </c>
      <c r="S49" s="105">
        <v>0</v>
      </c>
      <c r="T49" s="3">
        <f>R49*T47</f>
        <v>4214186.9166879999</v>
      </c>
      <c r="U49" s="106">
        <v>0</v>
      </c>
      <c r="V49" s="102">
        <f>SUM(S49:U49)</f>
        <v>4214186.9166879999</v>
      </c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2"/>
      <c r="AJ49" s="202"/>
      <c r="AK49" s="202"/>
      <c r="AL49" s="202"/>
    </row>
    <row r="50" spans="1:38" s="202" customFormat="1">
      <c r="A50" s="216"/>
      <c r="H50" s="209"/>
      <c r="Q50" s="3"/>
      <c r="R50" s="3"/>
      <c r="S50" s="3"/>
      <c r="T50" s="3"/>
      <c r="U50" s="3"/>
      <c r="V50" s="20"/>
      <c r="W50" s="3"/>
      <c r="X50" s="3"/>
      <c r="Y50" s="3"/>
      <c r="Z50" s="3"/>
      <c r="AA50" s="3"/>
      <c r="AB50" s="3"/>
      <c r="AC50" s="3"/>
      <c r="AD50" s="3"/>
      <c r="AE50" s="209"/>
      <c r="AF50" s="209"/>
      <c r="AH50" s="3">
        <f>SUM(AE50:AG50)</f>
        <v>0</v>
      </c>
    </row>
    <row r="51" spans="1:38">
      <c r="B51" s="202"/>
      <c r="C51" s="202"/>
      <c r="D51" s="202"/>
      <c r="E51" s="202"/>
      <c r="F51" s="202"/>
      <c r="G51" s="202"/>
      <c r="H51" s="209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28"/>
      <c r="Z51" s="202"/>
      <c r="AA51" s="202"/>
      <c r="AB51" s="202"/>
      <c r="AC51" s="202"/>
      <c r="AD51" s="202"/>
      <c r="AE51" s="202"/>
      <c r="AF51" s="202"/>
      <c r="AG51" s="3"/>
      <c r="AH51" s="202"/>
      <c r="AI51" s="202"/>
      <c r="AJ51" s="202"/>
      <c r="AK51" s="202"/>
    </row>
    <row r="52" spans="1:38" hidden="1">
      <c r="A52" s="151" t="s">
        <v>39</v>
      </c>
      <c r="B52" s="194" t="s">
        <v>1</v>
      </c>
      <c r="C52" s="194"/>
      <c r="D52" s="194" t="s">
        <v>2</v>
      </c>
      <c r="E52" s="194"/>
      <c r="F52" s="194" t="s">
        <v>3</v>
      </c>
      <c r="G52" s="194" t="s">
        <v>4</v>
      </c>
      <c r="H52" s="195" t="s">
        <v>5</v>
      </c>
      <c r="I52" s="194"/>
      <c r="J52" s="194" t="s">
        <v>6</v>
      </c>
      <c r="K52" s="194"/>
      <c r="L52" s="194" t="s">
        <v>7</v>
      </c>
      <c r="M52" s="194"/>
      <c r="N52" s="194"/>
      <c r="O52" s="194"/>
      <c r="P52" s="194" t="s">
        <v>9</v>
      </c>
      <c r="Q52" s="194" t="s">
        <v>40</v>
      </c>
      <c r="R52" s="399"/>
      <c r="S52" s="194" t="s">
        <v>11</v>
      </c>
      <c r="T52" s="194" t="s">
        <v>14</v>
      </c>
      <c r="U52" s="194" t="s">
        <v>13</v>
      </c>
      <c r="V52" s="194" t="s">
        <v>16</v>
      </c>
      <c r="W52" s="194"/>
      <c r="X52" s="194"/>
      <c r="Y52" s="194"/>
      <c r="Z52" s="201"/>
    </row>
    <row r="53" spans="1:38" hidden="1">
      <c r="A53" s="194">
        <v>12</v>
      </c>
      <c r="B53" s="146">
        <v>69414825</v>
      </c>
      <c r="C53" s="146"/>
      <c r="D53" s="146">
        <v>30675922</v>
      </c>
      <c r="E53" s="146"/>
      <c r="F53" s="146">
        <v>19240781</v>
      </c>
      <c r="G53" s="146">
        <v>1595080</v>
      </c>
      <c r="H53" s="146"/>
      <c r="I53" s="146"/>
      <c r="J53" s="146"/>
      <c r="K53" s="146"/>
      <c r="L53" s="146"/>
      <c r="M53" s="146"/>
      <c r="N53" s="146"/>
      <c r="O53" s="146"/>
      <c r="P53" s="146">
        <v>45594157</v>
      </c>
      <c r="Q53" s="146"/>
      <c r="R53" s="402"/>
      <c r="S53" s="146"/>
      <c r="T53" s="146"/>
      <c r="U53" s="146"/>
      <c r="V53" s="146">
        <v>10919169.17</v>
      </c>
      <c r="W53" s="146"/>
      <c r="X53" s="146"/>
      <c r="Y53" s="146"/>
      <c r="Z53" s="229"/>
    </row>
    <row r="54" spans="1:38" hidden="1">
      <c r="A54" s="194" t="s">
        <v>41</v>
      </c>
      <c r="B54" s="198">
        <v>15727800</v>
      </c>
      <c r="C54" s="196"/>
      <c r="D54" s="196">
        <v>44198543</v>
      </c>
      <c r="E54" s="196"/>
      <c r="F54" s="146">
        <v>1884325</v>
      </c>
      <c r="G54" s="146">
        <v>36419156</v>
      </c>
      <c r="H54" s="218">
        <v>63816892</v>
      </c>
      <c r="I54" s="196"/>
      <c r="J54" s="146"/>
      <c r="K54" s="146"/>
      <c r="L54" s="146">
        <v>9086435</v>
      </c>
      <c r="M54" s="146"/>
      <c r="N54" s="146"/>
      <c r="O54" s="146"/>
      <c r="P54" s="146"/>
      <c r="Q54" s="146">
        <v>18721955</v>
      </c>
      <c r="R54" s="402"/>
      <c r="S54" s="146">
        <v>22822000</v>
      </c>
      <c r="T54" s="146"/>
      <c r="U54" s="146"/>
      <c r="V54" s="146"/>
      <c r="W54" s="146"/>
      <c r="X54" s="146"/>
      <c r="Y54" s="146"/>
      <c r="Z54" s="229"/>
      <c r="AB54" s="230"/>
    </row>
    <row r="55" spans="1:38" hidden="1">
      <c r="A55" s="194" t="s">
        <v>42</v>
      </c>
      <c r="B55" s="146">
        <v>29454745</v>
      </c>
      <c r="C55" s="146"/>
      <c r="D55" s="146">
        <v>46782483</v>
      </c>
      <c r="E55" s="146"/>
      <c r="F55" s="198">
        <v>6059439</v>
      </c>
      <c r="G55" s="196">
        <v>20200306</v>
      </c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402"/>
      <c r="S55" s="146"/>
      <c r="T55" s="146"/>
      <c r="U55" s="146"/>
      <c r="V55" s="146"/>
      <c r="W55" s="146"/>
      <c r="X55" s="146"/>
      <c r="Y55" s="146"/>
      <c r="Z55" s="229"/>
    </row>
    <row r="56" spans="1:38" hidden="1">
      <c r="A56" s="194" t="s">
        <v>43</v>
      </c>
      <c r="B56" s="198">
        <v>10941085</v>
      </c>
      <c r="C56" s="198"/>
      <c r="D56" s="198">
        <v>7295379</v>
      </c>
      <c r="E56" s="198"/>
      <c r="F56" s="146">
        <v>15276035</v>
      </c>
      <c r="G56" s="146">
        <v>13512030</v>
      </c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402"/>
      <c r="S56" s="146"/>
      <c r="T56" s="146"/>
      <c r="U56" s="146"/>
      <c r="V56" s="146">
        <v>1241708.6499999999</v>
      </c>
      <c r="W56" s="146"/>
      <c r="X56" s="146"/>
      <c r="Y56" s="146"/>
      <c r="Z56" s="229"/>
    </row>
    <row r="57" spans="1:38" hidden="1">
      <c r="A57" s="194" t="s">
        <v>44</v>
      </c>
      <c r="B57" s="198">
        <v>13225490</v>
      </c>
      <c r="C57" s="198"/>
      <c r="D57" s="198">
        <v>10831657</v>
      </c>
      <c r="E57" s="198"/>
      <c r="F57" s="198">
        <v>21281532</v>
      </c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402"/>
      <c r="S57" s="146"/>
      <c r="T57" s="146"/>
      <c r="U57" s="146"/>
      <c r="V57" s="146"/>
      <c r="W57" s="146"/>
      <c r="X57" s="146"/>
      <c r="Y57" s="146"/>
      <c r="Z57" s="229"/>
    </row>
    <row r="58" spans="1:38" hidden="1">
      <c r="A58" s="194"/>
      <c r="B58" s="229">
        <f>SUM(B53:B57)</f>
        <v>138763945</v>
      </c>
      <c r="C58" s="229"/>
      <c r="D58" s="229">
        <f t="shared" ref="D58:W58" si="12">SUM(D53:D57)</f>
        <v>139783984</v>
      </c>
      <c r="E58" s="229"/>
      <c r="F58" s="229">
        <f t="shared" si="12"/>
        <v>63742112</v>
      </c>
      <c r="G58" s="229">
        <f t="shared" si="12"/>
        <v>71726572</v>
      </c>
      <c r="H58" s="231">
        <f t="shared" si="12"/>
        <v>63816892</v>
      </c>
      <c r="I58" s="229"/>
      <c r="J58" s="229">
        <f t="shared" si="12"/>
        <v>0</v>
      </c>
      <c r="K58" s="229"/>
      <c r="L58" s="229">
        <f t="shared" si="12"/>
        <v>9086435</v>
      </c>
      <c r="M58" s="229"/>
      <c r="N58" s="229"/>
      <c r="O58" s="229">
        <f t="shared" si="12"/>
        <v>0</v>
      </c>
      <c r="P58" s="229">
        <f t="shared" si="12"/>
        <v>45594157</v>
      </c>
      <c r="Q58" s="229">
        <f t="shared" si="12"/>
        <v>18721955</v>
      </c>
      <c r="R58" s="403"/>
      <c r="S58" s="229">
        <f t="shared" si="12"/>
        <v>22822000</v>
      </c>
      <c r="T58" s="229">
        <f t="shared" si="12"/>
        <v>0</v>
      </c>
      <c r="U58" s="229">
        <f t="shared" si="12"/>
        <v>0</v>
      </c>
      <c r="V58" s="229">
        <f t="shared" si="12"/>
        <v>12160877.82</v>
      </c>
      <c r="W58" s="229">
        <f t="shared" si="12"/>
        <v>0</v>
      </c>
      <c r="X58" s="229"/>
      <c r="Y58" s="232"/>
      <c r="Z58" s="164"/>
    </row>
    <row r="59" spans="1:38" hidden="1">
      <c r="B59" s="469">
        <f>SUBTOTAL(9,B58:Y58)</f>
        <v>586218929.82000005</v>
      </c>
      <c r="C59" s="470"/>
      <c r="D59" s="470"/>
      <c r="E59" s="470"/>
      <c r="F59" s="470"/>
      <c r="G59" s="470"/>
      <c r="H59" s="470"/>
      <c r="I59" s="470"/>
      <c r="J59" s="470"/>
      <c r="K59" s="470"/>
      <c r="L59" s="470"/>
      <c r="M59" s="470"/>
      <c r="N59" s="470"/>
      <c r="O59" s="470"/>
      <c r="P59" s="470"/>
      <c r="Q59" s="470"/>
      <c r="R59" s="470"/>
      <c r="S59" s="470"/>
      <c r="T59" s="470"/>
      <c r="U59" s="470"/>
      <c r="V59" s="470"/>
      <c r="W59" s="470"/>
      <c r="X59" s="470"/>
      <c r="Y59" s="471"/>
      <c r="Z59" s="107"/>
    </row>
    <row r="60" spans="1:38" hidden="1">
      <c r="B60" s="99"/>
      <c r="C60" s="99"/>
      <c r="D60" s="99"/>
      <c r="E60" s="99"/>
      <c r="F60" s="99"/>
      <c r="G60" s="100"/>
      <c r="H60" s="122"/>
      <c r="I60" s="100"/>
      <c r="J60" s="100"/>
      <c r="K60" s="100"/>
      <c r="L60" s="100"/>
      <c r="M60" s="100"/>
      <c r="N60" s="100"/>
      <c r="O60" s="100"/>
      <c r="P60" s="100"/>
      <c r="Q60" s="99"/>
      <c r="R60" s="99"/>
      <c r="S60" s="99"/>
      <c r="T60" s="99"/>
      <c r="U60" s="99"/>
      <c r="V60" s="99"/>
      <c r="W60" s="99"/>
      <c r="X60" s="99"/>
    </row>
    <row r="61" spans="1:38">
      <c r="B61" s="96" t="s">
        <v>19</v>
      </c>
      <c r="C61" s="96" t="s">
        <v>19</v>
      </c>
      <c r="D61" s="96" t="s">
        <v>19</v>
      </c>
      <c r="E61" s="96" t="s">
        <v>19</v>
      </c>
      <c r="F61" s="96" t="s">
        <v>19</v>
      </c>
      <c r="G61" s="96" t="s">
        <v>19</v>
      </c>
      <c r="H61" s="96" t="s">
        <v>19</v>
      </c>
      <c r="I61" s="96" t="s">
        <v>19</v>
      </c>
      <c r="J61" s="96" t="s">
        <v>19</v>
      </c>
      <c r="K61" s="96" t="s">
        <v>19</v>
      </c>
      <c r="L61" s="96" t="s">
        <v>19</v>
      </c>
      <c r="M61" s="409" t="s">
        <v>19</v>
      </c>
      <c r="N61" s="96" t="s">
        <v>19</v>
      </c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</row>
    <row r="62" spans="1:38">
      <c r="B62" s="203">
        <v>0.10249999999999999</v>
      </c>
      <c r="C62" s="203">
        <v>0.10249999999999999</v>
      </c>
      <c r="D62" s="203">
        <v>7.2499999999999995E-2</v>
      </c>
      <c r="E62" s="203" t="s">
        <v>1578</v>
      </c>
      <c r="F62" s="203" t="s">
        <v>1578</v>
      </c>
      <c r="G62" s="204" t="s">
        <v>21</v>
      </c>
      <c r="H62" s="233" t="s">
        <v>22</v>
      </c>
      <c r="I62" s="204" t="s">
        <v>1580</v>
      </c>
      <c r="J62" s="163" t="s">
        <v>22</v>
      </c>
      <c r="K62" s="204" t="s">
        <v>22</v>
      </c>
      <c r="L62" s="404" t="s">
        <v>22</v>
      </c>
      <c r="M62" s="407" t="s">
        <v>21</v>
      </c>
      <c r="N62" s="204" t="s">
        <v>21</v>
      </c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  <c r="AH62" s="202"/>
      <c r="AI62" s="202"/>
      <c r="AJ62" s="202"/>
    </row>
    <row r="63" spans="1:38">
      <c r="A63" s="154" t="s">
        <v>45</v>
      </c>
      <c r="B63" s="155" t="s">
        <v>1</v>
      </c>
      <c r="C63" s="155" t="s">
        <v>2</v>
      </c>
      <c r="D63" s="155" t="s">
        <v>3</v>
      </c>
      <c r="E63" s="155" t="s">
        <v>6</v>
      </c>
      <c r="F63" s="155" t="s">
        <v>25</v>
      </c>
      <c r="G63" s="155" t="s">
        <v>99</v>
      </c>
      <c r="H63" s="161" t="s">
        <v>11</v>
      </c>
      <c r="I63" s="155" t="s">
        <v>9</v>
      </c>
      <c r="J63" s="163" t="s">
        <v>14</v>
      </c>
      <c r="K63" s="156" t="s">
        <v>26</v>
      </c>
      <c r="L63" s="405" t="s">
        <v>156</v>
      </c>
      <c r="M63" s="408" t="s">
        <v>1575</v>
      </c>
      <c r="N63" s="156" t="s">
        <v>1577</v>
      </c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  <c r="AH63" s="202"/>
      <c r="AI63" s="202"/>
      <c r="AJ63" s="202"/>
    </row>
    <row r="64" spans="1:38">
      <c r="A64" s="194">
        <v>12</v>
      </c>
      <c r="B64" s="234">
        <v>2830110</v>
      </c>
      <c r="C64" s="206">
        <v>40044554</v>
      </c>
      <c r="D64" s="206"/>
      <c r="E64" s="207">
        <v>335788362.5</v>
      </c>
      <c r="F64" s="217">
        <v>33004352</v>
      </c>
      <c r="G64" s="206"/>
      <c r="H64" s="225">
        <v>13313576</v>
      </c>
      <c r="I64" s="225">
        <v>23002739</v>
      </c>
      <c r="J64" s="240"/>
      <c r="K64" s="240"/>
      <c r="L64" s="406"/>
      <c r="M64" s="240"/>
      <c r="N64" s="240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  <c r="AH64" s="202"/>
      <c r="AI64" s="202"/>
      <c r="AJ64" s="202"/>
    </row>
    <row r="65" spans="1:36">
      <c r="A65" s="194" t="s">
        <v>152</v>
      </c>
      <c r="B65" s="234"/>
      <c r="C65" s="206">
        <v>13427321</v>
      </c>
      <c r="D65" s="206"/>
      <c r="E65" s="206"/>
      <c r="F65" s="206">
        <v>59346914</v>
      </c>
      <c r="G65" s="206"/>
      <c r="H65" s="225"/>
      <c r="I65" s="225"/>
      <c r="J65" s="240"/>
      <c r="K65" s="240"/>
      <c r="L65" s="406">
        <v>1110580</v>
      </c>
      <c r="M65" s="240">
        <v>4828130</v>
      </c>
      <c r="N65" s="240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</row>
    <row r="66" spans="1:36">
      <c r="A66" s="194" t="s">
        <v>149</v>
      </c>
      <c r="B66" s="234"/>
      <c r="C66" s="206">
        <v>28000006</v>
      </c>
      <c r="D66" s="206"/>
      <c r="E66" s="206"/>
      <c r="F66" s="206">
        <v>32231028</v>
      </c>
      <c r="G66" s="206"/>
      <c r="H66" s="225"/>
      <c r="I66" s="225"/>
      <c r="J66" s="240">
        <v>1469391</v>
      </c>
      <c r="K66" s="240"/>
      <c r="L66" s="406"/>
      <c r="M66" s="240">
        <v>903402</v>
      </c>
      <c r="N66" s="240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  <c r="AH66" s="202"/>
      <c r="AI66" s="202"/>
      <c r="AJ66" s="202"/>
    </row>
    <row r="67" spans="1:36">
      <c r="A67" s="194" t="s">
        <v>144</v>
      </c>
      <c r="B67" s="234"/>
      <c r="C67" s="206">
        <v>10546376</v>
      </c>
      <c r="D67" s="206"/>
      <c r="E67" s="206"/>
      <c r="F67" s="206">
        <v>18588446</v>
      </c>
      <c r="G67" s="206"/>
      <c r="H67" s="225"/>
      <c r="I67" s="225"/>
      <c r="J67" s="240"/>
      <c r="K67" s="240"/>
      <c r="L67" s="406"/>
      <c r="M67" s="240"/>
      <c r="N67" s="240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  <c r="AA67" s="202"/>
      <c r="AB67" s="202"/>
      <c r="AC67" s="202"/>
      <c r="AD67" s="202"/>
      <c r="AE67" s="202"/>
      <c r="AF67" s="202"/>
      <c r="AG67" s="202"/>
      <c r="AH67" s="202"/>
      <c r="AI67" s="202"/>
      <c r="AJ67" s="202"/>
    </row>
    <row r="68" spans="1:36">
      <c r="A68" s="194" t="s">
        <v>142</v>
      </c>
      <c r="B68" s="234"/>
      <c r="C68" s="206">
        <v>26570288</v>
      </c>
      <c r="D68" s="206"/>
      <c r="E68" s="206"/>
      <c r="F68" s="206">
        <v>8022188</v>
      </c>
      <c r="G68" s="206"/>
      <c r="H68" s="225"/>
      <c r="I68" s="225"/>
      <c r="J68" s="240"/>
      <c r="K68" s="240"/>
      <c r="L68" s="406"/>
      <c r="M68" s="240"/>
      <c r="N68" s="240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02"/>
      <c r="AH68" s="202"/>
      <c r="AI68" s="202"/>
      <c r="AJ68" s="202"/>
    </row>
    <row r="69" spans="1:36" s="2" customFormat="1">
      <c r="A69" s="157" t="s">
        <v>27</v>
      </c>
      <c r="B69" s="158">
        <f>SUM(B64:B68)</f>
        <v>2830110</v>
      </c>
      <c r="C69" s="158">
        <f t="shared" ref="C69:N69" si="13">SUM(C64:C68)</f>
        <v>118588545</v>
      </c>
      <c r="D69" s="158">
        <f t="shared" si="13"/>
        <v>0</v>
      </c>
      <c r="E69" s="158">
        <f t="shared" si="13"/>
        <v>335788362.5</v>
      </c>
      <c r="F69" s="158">
        <f t="shared" si="13"/>
        <v>151192928</v>
      </c>
      <c r="G69" s="158">
        <f t="shared" si="13"/>
        <v>0</v>
      </c>
      <c r="H69" s="158">
        <f t="shared" si="13"/>
        <v>13313576</v>
      </c>
      <c r="I69" s="158">
        <f>SUM(I64:I68)</f>
        <v>23002739</v>
      </c>
      <c r="J69" s="158">
        <f t="shared" si="13"/>
        <v>1469391</v>
      </c>
      <c r="K69" s="158">
        <f t="shared" si="13"/>
        <v>0</v>
      </c>
      <c r="L69" s="158">
        <f t="shared" si="13"/>
        <v>1110580</v>
      </c>
      <c r="M69" s="158">
        <f t="shared" si="13"/>
        <v>5731532</v>
      </c>
      <c r="N69" s="158">
        <f t="shared" si="13"/>
        <v>0</v>
      </c>
      <c r="O69" s="103">
        <f>SUM(B69:N69)</f>
        <v>653027763.5</v>
      </c>
      <c r="P69" s="63"/>
      <c r="Q69" s="63"/>
      <c r="R69" s="63"/>
      <c r="S69" s="63"/>
      <c r="T69" s="6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</row>
    <row r="70" spans="1:36">
      <c r="A70" s="212" t="s">
        <v>28</v>
      </c>
      <c r="B70" s="213">
        <f>+B69*B62</f>
        <v>290086.27499999997</v>
      </c>
      <c r="C70" s="213">
        <f t="shared" ref="C70:N70" si="14">+C69*C62</f>
        <v>12155325.862499999</v>
      </c>
      <c r="D70" s="213">
        <f t="shared" si="14"/>
        <v>0</v>
      </c>
      <c r="E70" s="213">
        <f t="shared" si="14"/>
        <v>44324063.850000001</v>
      </c>
      <c r="F70" s="213">
        <f t="shared" si="14"/>
        <v>19957466.495999999</v>
      </c>
      <c r="G70" s="213">
        <f t="shared" si="14"/>
        <v>0</v>
      </c>
      <c r="H70" s="213">
        <f t="shared" si="14"/>
        <v>0</v>
      </c>
      <c r="I70" s="213">
        <f t="shared" ref="I70" si="15">+I69*I62</f>
        <v>3231884.8295000005</v>
      </c>
      <c r="J70" s="213">
        <f t="shared" si="14"/>
        <v>0</v>
      </c>
      <c r="K70" s="213">
        <f t="shared" si="14"/>
        <v>0</v>
      </c>
      <c r="L70" s="213">
        <f t="shared" si="14"/>
        <v>0</v>
      </c>
      <c r="M70" s="213">
        <f t="shared" si="14"/>
        <v>286576.60000000003</v>
      </c>
      <c r="N70" s="213">
        <f t="shared" si="14"/>
        <v>0</v>
      </c>
      <c r="O70" s="103">
        <f>SUM(B70:N70)</f>
        <v>80245403.913000003</v>
      </c>
      <c r="P70" s="4" t="s">
        <v>29</v>
      </c>
      <c r="Q70" s="119" t="str">
        <f>E104</f>
        <v>0.7%</v>
      </c>
      <c r="R70" s="72" t="s">
        <v>29</v>
      </c>
      <c r="S70" s="72"/>
      <c r="T70" s="226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</row>
    <row r="71" spans="1:36">
      <c r="A71" s="212" t="s">
        <v>30</v>
      </c>
      <c r="B71" s="217">
        <f>+B69*10%</f>
        <v>283011</v>
      </c>
      <c r="C71" s="217">
        <f t="shared" ref="C71:N71" si="16">+C69*10%</f>
        <v>11858854.5</v>
      </c>
      <c r="D71" s="217">
        <f t="shared" si="16"/>
        <v>0</v>
      </c>
      <c r="E71" s="217">
        <f t="shared" si="16"/>
        <v>33578836.25</v>
      </c>
      <c r="F71" s="217">
        <f t="shared" si="16"/>
        <v>15119292.800000001</v>
      </c>
      <c r="G71" s="217">
        <f t="shared" si="16"/>
        <v>0</v>
      </c>
      <c r="H71" s="217">
        <f t="shared" si="16"/>
        <v>1331357.6000000001</v>
      </c>
      <c r="I71" s="217">
        <f t="shared" ref="I71" si="17">+I69*10%</f>
        <v>2300273.9</v>
      </c>
      <c r="J71" s="217">
        <f t="shared" si="16"/>
        <v>146939.1</v>
      </c>
      <c r="K71" s="217">
        <f t="shared" si="16"/>
        <v>0</v>
      </c>
      <c r="L71" s="217">
        <f t="shared" si="16"/>
        <v>111058</v>
      </c>
      <c r="M71" s="217">
        <f t="shared" si="16"/>
        <v>573153.20000000007</v>
      </c>
      <c r="N71" s="217">
        <f t="shared" si="16"/>
        <v>0</v>
      </c>
      <c r="O71" s="103">
        <f>SUM(B71:N71)</f>
        <v>65302776.350000001</v>
      </c>
      <c r="P71" s="95" t="s">
        <v>18</v>
      </c>
      <c r="Q71" s="96" t="s">
        <v>19</v>
      </c>
      <c r="R71" s="97" t="s">
        <v>20</v>
      </c>
      <c r="S71" s="106"/>
      <c r="T71" s="227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  <c r="AJ71" s="202"/>
    </row>
    <row r="72" spans="1:36">
      <c r="A72" s="157" t="s">
        <v>31</v>
      </c>
      <c r="B72" s="159">
        <f>+B69-B70-B71</f>
        <v>2257012.7250000001</v>
      </c>
      <c r="C72" s="159">
        <f t="shared" ref="C72:N72" si="18">+C69-C70-C71</f>
        <v>94574364.637500003</v>
      </c>
      <c r="D72" s="159">
        <f t="shared" si="18"/>
        <v>0</v>
      </c>
      <c r="E72" s="159">
        <f t="shared" si="18"/>
        <v>257885462.39999998</v>
      </c>
      <c r="F72" s="159">
        <f t="shared" si="18"/>
        <v>116116168.70400001</v>
      </c>
      <c r="G72" s="159">
        <f t="shared" si="18"/>
        <v>0</v>
      </c>
      <c r="H72" s="159">
        <f t="shared" si="18"/>
        <v>11982218.4</v>
      </c>
      <c r="I72" s="159">
        <f t="shared" ref="I72" si="19">+I69-I70-I71</f>
        <v>17470580.270500001</v>
      </c>
      <c r="J72" s="159">
        <f t="shared" si="18"/>
        <v>1322451.8999999999</v>
      </c>
      <c r="K72" s="159">
        <f t="shared" si="18"/>
        <v>0</v>
      </c>
      <c r="L72" s="159">
        <f t="shared" si="18"/>
        <v>999522</v>
      </c>
      <c r="M72" s="159">
        <f t="shared" si="18"/>
        <v>4871802.2</v>
      </c>
      <c r="N72" s="159">
        <f t="shared" si="18"/>
        <v>0</v>
      </c>
      <c r="O72" s="103">
        <f>SUM(B72:N72)</f>
        <v>507479583.23699993</v>
      </c>
      <c r="P72" s="105">
        <v>0</v>
      </c>
      <c r="Q72" s="63">
        <f>O72*Q70</f>
        <v>3552357.0826589996</v>
      </c>
      <c r="R72" s="106">
        <v>0</v>
      </c>
      <c r="S72" s="102">
        <f>SUM(P72:R72)</f>
        <v>3552357.0826589996</v>
      </c>
      <c r="U72" s="202"/>
      <c r="V72" s="202"/>
      <c r="W72" s="202"/>
      <c r="X72" s="202"/>
      <c r="Y72" s="202"/>
      <c r="Z72" s="202"/>
      <c r="AA72" s="202"/>
      <c r="AB72" s="202"/>
      <c r="AC72" s="202"/>
      <c r="AD72" s="202"/>
      <c r="AE72" s="202"/>
      <c r="AF72" s="202"/>
      <c r="AG72" s="202"/>
      <c r="AH72" s="202"/>
      <c r="AI72" s="202"/>
      <c r="AJ72" s="202"/>
    </row>
    <row r="73" spans="1:36" s="209" customFormat="1">
      <c r="A73" s="149"/>
      <c r="B73" s="241"/>
      <c r="C73" s="241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S73" s="3"/>
      <c r="T73" s="3"/>
      <c r="U73" s="3"/>
      <c r="V73" s="3"/>
      <c r="W73" s="20"/>
      <c r="X73" s="20"/>
      <c r="Y73" s="202"/>
      <c r="Z73" s="202"/>
      <c r="AA73" s="3"/>
      <c r="AB73" s="3"/>
      <c r="AC73" s="3"/>
      <c r="AD73" s="20"/>
    </row>
    <row r="74" spans="1:36" hidden="1">
      <c r="A74" s="194">
        <v>5</v>
      </c>
      <c r="B74" s="133">
        <v>4738260</v>
      </c>
      <c r="C74" s="133"/>
      <c r="D74" s="133">
        <v>4404772</v>
      </c>
      <c r="E74" s="133"/>
      <c r="F74" s="133"/>
      <c r="G74" s="196">
        <v>3196000</v>
      </c>
      <c r="H74" s="152"/>
      <c r="I74" s="133"/>
      <c r="J74" s="133"/>
      <c r="K74" s="133"/>
      <c r="L74" s="133">
        <v>3616255</v>
      </c>
      <c r="M74" s="133"/>
      <c r="N74" s="133"/>
      <c r="O74" s="133"/>
      <c r="P74" s="133"/>
      <c r="Q74" s="133"/>
      <c r="R74" s="400"/>
      <c r="S74" s="133"/>
      <c r="T74" s="133"/>
      <c r="U74" s="133"/>
      <c r="V74" s="133"/>
      <c r="W74" s="133"/>
      <c r="X74" s="133"/>
      <c r="Y74" s="133"/>
      <c r="Z74" s="197"/>
    </row>
    <row r="75" spans="1:36" hidden="1">
      <c r="A75" s="194">
        <v>9</v>
      </c>
      <c r="B75" s="133">
        <v>21793160</v>
      </c>
      <c r="C75" s="133"/>
      <c r="D75" s="133">
        <v>77814638</v>
      </c>
      <c r="E75" s="133"/>
      <c r="F75" s="133">
        <v>8857026</v>
      </c>
      <c r="G75" s="133">
        <v>34457687</v>
      </c>
      <c r="H75" s="152">
        <v>11719416</v>
      </c>
      <c r="I75" s="133"/>
      <c r="J75" s="133"/>
      <c r="K75" s="133"/>
      <c r="L75" s="133"/>
      <c r="M75" s="133"/>
      <c r="N75" s="133"/>
      <c r="O75" s="133"/>
      <c r="P75" s="133"/>
      <c r="Q75" s="133"/>
      <c r="R75" s="400"/>
      <c r="S75" s="133"/>
      <c r="T75" s="133"/>
      <c r="U75" s="133"/>
      <c r="V75" s="133"/>
      <c r="W75" s="133"/>
      <c r="X75" s="133"/>
      <c r="Y75" s="133"/>
      <c r="Z75" s="197"/>
    </row>
    <row r="76" spans="1:36" hidden="1">
      <c r="A76" s="194" t="s">
        <v>46</v>
      </c>
      <c r="B76" s="133">
        <v>47114185</v>
      </c>
      <c r="C76" s="108"/>
      <c r="D76" s="196">
        <v>40440493</v>
      </c>
      <c r="E76" s="196"/>
      <c r="F76" s="133">
        <v>17008227</v>
      </c>
      <c r="G76" s="196">
        <v>13647052</v>
      </c>
      <c r="H76" s="152">
        <v>11990194</v>
      </c>
      <c r="I76" s="133"/>
      <c r="J76" s="133"/>
      <c r="K76" s="133"/>
      <c r="L76" s="133"/>
      <c r="M76" s="133"/>
      <c r="N76" s="133"/>
      <c r="O76" s="133"/>
      <c r="P76" s="133"/>
      <c r="Q76" s="133"/>
      <c r="R76" s="400"/>
      <c r="S76" s="133"/>
      <c r="T76" s="133"/>
      <c r="U76" s="133"/>
      <c r="V76" s="133"/>
      <c r="W76" s="133"/>
      <c r="X76" s="133"/>
      <c r="Y76" s="133"/>
      <c r="Z76" s="229"/>
    </row>
    <row r="77" spans="1:36" hidden="1">
      <c r="A77" s="194" t="s">
        <v>47</v>
      </c>
      <c r="B77" s="133">
        <v>95427355</v>
      </c>
      <c r="C77" s="133"/>
      <c r="D77" s="133">
        <v>55094469</v>
      </c>
      <c r="E77" s="133"/>
      <c r="F77" s="133">
        <v>7298000</v>
      </c>
      <c r="G77" s="133">
        <v>9734512</v>
      </c>
      <c r="H77" s="152"/>
      <c r="I77" s="133"/>
      <c r="J77" s="133"/>
      <c r="K77" s="133"/>
      <c r="L77" s="133"/>
      <c r="M77" s="133"/>
      <c r="N77" s="133"/>
      <c r="O77" s="133"/>
      <c r="P77" s="196">
        <v>17199374</v>
      </c>
      <c r="Q77" s="133"/>
      <c r="R77" s="400"/>
      <c r="S77" s="133"/>
      <c r="T77" s="133"/>
      <c r="U77" s="133"/>
      <c r="V77" s="133"/>
      <c r="W77" s="133">
        <v>1521540</v>
      </c>
      <c r="X77" s="133"/>
      <c r="Y77" s="133"/>
      <c r="Z77" s="197"/>
    </row>
    <row r="78" spans="1:36" hidden="1">
      <c r="B78" s="197">
        <f>SUM(B74:B77)</f>
        <v>169072960</v>
      </c>
      <c r="C78" s="197"/>
      <c r="D78" s="197">
        <f>SUM(D74:D77)</f>
        <v>177754372</v>
      </c>
      <c r="E78" s="197"/>
      <c r="F78" s="197">
        <f>SUM(F74:F77)</f>
        <v>33163253</v>
      </c>
      <c r="G78" s="197">
        <f>SUM(G74:G77)</f>
        <v>61035251</v>
      </c>
      <c r="H78" s="200"/>
      <c r="I78" s="197"/>
      <c r="J78" s="197">
        <f>SUM(J74:J77)</f>
        <v>0</v>
      </c>
      <c r="K78" s="197"/>
      <c r="L78" s="197">
        <f>SUM(L74:L77)</f>
        <v>3616255</v>
      </c>
      <c r="M78" s="197"/>
      <c r="N78" s="197"/>
      <c r="O78" s="197">
        <f t="shared" ref="O78:W78" si="20">SUM(O74:O77)</f>
        <v>0</v>
      </c>
      <c r="P78" s="197">
        <f t="shared" si="20"/>
        <v>17199374</v>
      </c>
      <c r="Q78" s="197">
        <f t="shared" si="20"/>
        <v>0</v>
      </c>
      <c r="R78" s="401"/>
      <c r="S78" s="197">
        <f t="shared" si="20"/>
        <v>0</v>
      </c>
      <c r="T78" s="197">
        <f t="shared" si="20"/>
        <v>0</v>
      </c>
      <c r="U78" s="197">
        <f t="shared" si="20"/>
        <v>0</v>
      </c>
      <c r="V78" s="197">
        <f t="shared" si="20"/>
        <v>0</v>
      </c>
      <c r="W78" s="197">
        <f t="shared" si="20"/>
        <v>1521540</v>
      </c>
      <c r="X78" s="197"/>
      <c r="Y78" s="197"/>
      <c r="Z78" s="235"/>
    </row>
    <row r="79" spans="1:36" hidden="1">
      <c r="B79" s="466">
        <f>SUBTOTAL(9,B78:Y78)</f>
        <v>463363005</v>
      </c>
      <c r="C79" s="467"/>
      <c r="D79" s="467"/>
      <c r="E79" s="467"/>
      <c r="F79" s="467"/>
      <c r="G79" s="467"/>
      <c r="H79" s="467"/>
      <c r="I79" s="467"/>
      <c r="J79" s="467"/>
      <c r="K79" s="467"/>
      <c r="L79" s="467"/>
      <c r="M79" s="467"/>
      <c r="N79" s="467"/>
      <c r="O79" s="467"/>
      <c r="P79" s="467"/>
      <c r="Q79" s="467"/>
      <c r="R79" s="467"/>
      <c r="S79" s="467"/>
      <c r="T79" s="467"/>
      <c r="U79" s="467"/>
      <c r="V79" s="467"/>
      <c r="W79" s="468"/>
      <c r="X79" s="187"/>
      <c r="Y79" s="187"/>
      <c r="Z79" s="201"/>
    </row>
    <row r="80" spans="1:36">
      <c r="A80" s="192"/>
      <c r="B80" s="236"/>
      <c r="C80" s="236"/>
      <c r="D80" s="236"/>
      <c r="E80" s="236"/>
      <c r="F80" s="236"/>
      <c r="G80" s="236"/>
      <c r="J80" s="236"/>
      <c r="K80" s="236"/>
      <c r="Q80" s="196"/>
      <c r="R80" s="196"/>
    </row>
    <row r="81" spans="1:40">
      <c r="B81" s="96" t="s">
        <v>19</v>
      </c>
      <c r="C81" s="96" t="s">
        <v>19</v>
      </c>
      <c r="D81" s="96" t="s">
        <v>19</v>
      </c>
      <c r="E81" s="96" t="s">
        <v>19</v>
      </c>
      <c r="F81" s="96" t="s">
        <v>19</v>
      </c>
      <c r="G81" s="96" t="s">
        <v>19</v>
      </c>
      <c r="H81" s="96" t="s">
        <v>19</v>
      </c>
      <c r="I81" s="96" t="s">
        <v>19</v>
      </c>
      <c r="J81" s="96" t="s">
        <v>19</v>
      </c>
      <c r="K81" s="96" t="s">
        <v>19</v>
      </c>
      <c r="L81" s="96" t="s">
        <v>19</v>
      </c>
      <c r="M81" s="96" t="s">
        <v>19</v>
      </c>
      <c r="N81" s="96" t="s">
        <v>19</v>
      </c>
      <c r="O81" s="96" t="s">
        <v>19</v>
      </c>
      <c r="P81" s="409" t="s">
        <v>19</v>
      </c>
      <c r="Q81" s="96" t="s">
        <v>19</v>
      </c>
      <c r="R81" s="101"/>
      <c r="S81" s="101"/>
      <c r="T81" s="101"/>
      <c r="U81" s="101"/>
      <c r="V81" s="202"/>
      <c r="W81" s="202"/>
      <c r="AA81" s="202"/>
      <c r="AB81" s="202"/>
      <c r="AC81" s="202"/>
      <c r="AD81" s="202"/>
      <c r="AE81" s="202"/>
      <c r="AF81" s="202"/>
      <c r="AG81" s="202"/>
      <c r="AH81" s="202"/>
      <c r="AI81" s="202"/>
      <c r="AJ81" s="202"/>
      <c r="AK81" s="202"/>
      <c r="AL81" s="202"/>
      <c r="AM81" s="202"/>
    </row>
    <row r="82" spans="1:40">
      <c r="B82" s="203">
        <v>0.10249999999999999</v>
      </c>
      <c r="C82" s="203">
        <v>0.10249999999999999</v>
      </c>
      <c r="D82" s="203">
        <v>7.2499999999999995E-2</v>
      </c>
      <c r="E82" s="203" t="s">
        <v>1578</v>
      </c>
      <c r="F82" s="203" t="s">
        <v>1578</v>
      </c>
      <c r="G82" s="204" t="s">
        <v>21</v>
      </c>
      <c r="H82" s="203" t="s">
        <v>1579</v>
      </c>
      <c r="I82" s="204" t="s">
        <v>1580</v>
      </c>
      <c r="J82" s="204" t="s">
        <v>22</v>
      </c>
      <c r="K82" s="163" t="s">
        <v>22</v>
      </c>
      <c r="L82" s="254" t="s">
        <v>23</v>
      </c>
      <c r="M82" s="204" t="s">
        <v>24</v>
      </c>
      <c r="N82" s="204" t="s">
        <v>22</v>
      </c>
      <c r="O82" s="204" t="s">
        <v>22</v>
      </c>
      <c r="P82" s="407" t="s">
        <v>21</v>
      </c>
      <c r="Q82" s="204" t="s">
        <v>21</v>
      </c>
      <c r="R82" s="101"/>
      <c r="S82" s="101"/>
      <c r="T82" s="101"/>
      <c r="U82" s="101"/>
      <c r="V82" s="101"/>
      <c r="W82" s="202"/>
      <c r="X82" s="202"/>
      <c r="AB82" s="202"/>
      <c r="AC82" s="202"/>
      <c r="AD82" s="202"/>
      <c r="AE82" s="202"/>
      <c r="AF82" s="202"/>
      <c r="AG82" s="202"/>
      <c r="AH82" s="202"/>
      <c r="AI82" s="202"/>
      <c r="AJ82" s="202"/>
      <c r="AK82" s="202"/>
      <c r="AL82" s="202"/>
      <c r="AM82" s="202"/>
      <c r="AN82" s="202"/>
    </row>
    <row r="83" spans="1:40">
      <c r="A83" s="154" t="s">
        <v>48</v>
      </c>
      <c r="B83" s="155" t="s">
        <v>1</v>
      </c>
      <c r="C83" s="155" t="s">
        <v>2</v>
      </c>
      <c r="D83" s="155" t="s">
        <v>3</v>
      </c>
      <c r="E83" s="155" t="s">
        <v>6</v>
      </c>
      <c r="F83" s="155" t="s">
        <v>25</v>
      </c>
      <c r="G83" s="155" t="s">
        <v>99</v>
      </c>
      <c r="H83" s="155" t="s">
        <v>8</v>
      </c>
      <c r="I83" s="155" t="s">
        <v>9</v>
      </c>
      <c r="J83" s="155" t="s">
        <v>11</v>
      </c>
      <c r="K83" s="163" t="s">
        <v>14</v>
      </c>
      <c r="L83" s="254" t="s">
        <v>12</v>
      </c>
      <c r="M83" s="155" t="s">
        <v>161</v>
      </c>
      <c r="N83" s="156" t="s">
        <v>156</v>
      </c>
      <c r="O83" s="156" t="s">
        <v>26</v>
      </c>
      <c r="P83" s="408" t="s">
        <v>1575</v>
      </c>
      <c r="Q83" s="156" t="s">
        <v>1577</v>
      </c>
      <c r="R83" s="101"/>
      <c r="S83" s="102"/>
      <c r="T83" s="102"/>
      <c r="U83" s="102"/>
      <c r="V83" s="102"/>
      <c r="W83" s="202"/>
      <c r="X83" s="202"/>
      <c r="AB83" s="202"/>
      <c r="AC83" s="202"/>
      <c r="AD83" s="202"/>
      <c r="AE83" s="202"/>
      <c r="AF83" s="202"/>
      <c r="AG83" s="202"/>
      <c r="AH83" s="202"/>
      <c r="AI83" s="202"/>
      <c r="AJ83" s="202"/>
      <c r="AK83" s="202"/>
      <c r="AL83" s="202"/>
      <c r="AM83" s="202"/>
      <c r="AN83" s="202"/>
    </row>
    <row r="84" spans="1:40" ht="14.25" customHeight="1">
      <c r="A84" s="194">
        <v>1</v>
      </c>
      <c r="B84" s="234"/>
      <c r="C84" s="234">
        <v>103581504</v>
      </c>
      <c r="D84" s="206"/>
      <c r="E84" s="207">
        <v>335788362.5</v>
      </c>
      <c r="F84" s="206">
        <v>13818759</v>
      </c>
      <c r="G84" s="206"/>
      <c r="H84" s="206"/>
      <c r="I84" s="240"/>
      <c r="J84" s="240">
        <v>13313576</v>
      </c>
      <c r="K84" s="240"/>
      <c r="L84" s="240"/>
      <c r="M84" s="206"/>
      <c r="N84" s="206">
        <v>1332696</v>
      </c>
      <c r="O84" s="206">
        <v>8695734</v>
      </c>
      <c r="P84" s="240">
        <v>14121635</v>
      </c>
      <c r="Q84" s="240">
        <v>96991231</v>
      </c>
      <c r="R84" s="208"/>
      <c r="S84" s="208"/>
      <c r="T84" s="208"/>
      <c r="U84" s="208"/>
      <c r="V84" s="208"/>
      <c r="W84" s="202"/>
      <c r="X84" s="202"/>
      <c r="AB84" s="202"/>
      <c r="AC84" s="202"/>
      <c r="AD84" s="202"/>
      <c r="AE84" s="202"/>
      <c r="AF84" s="202"/>
      <c r="AG84" s="202"/>
      <c r="AH84" s="202"/>
      <c r="AI84" s="202"/>
      <c r="AJ84" s="202"/>
      <c r="AK84" s="202"/>
      <c r="AL84" s="202"/>
      <c r="AM84" s="202"/>
      <c r="AN84" s="202"/>
    </row>
    <row r="85" spans="1:40" ht="14.25" customHeight="1">
      <c r="A85" s="194">
        <v>3</v>
      </c>
      <c r="B85" s="234"/>
      <c r="C85" s="206">
        <v>25825160</v>
      </c>
      <c r="D85" s="206"/>
      <c r="E85" s="206"/>
      <c r="F85" s="206">
        <v>6542692</v>
      </c>
      <c r="G85" s="206">
        <v>21177662</v>
      </c>
      <c r="H85" s="206"/>
      <c r="I85" s="240"/>
      <c r="J85" s="240"/>
      <c r="K85" s="240"/>
      <c r="L85" s="240"/>
      <c r="M85" s="206"/>
      <c r="N85" s="207"/>
      <c r="O85" s="207">
        <v>666348</v>
      </c>
      <c r="P85" s="240">
        <v>2442090</v>
      </c>
      <c r="Q85" s="240">
        <v>903534</v>
      </c>
      <c r="R85" s="208"/>
      <c r="S85" s="208"/>
      <c r="T85" s="208"/>
      <c r="U85" s="208"/>
      <c r="V85" s="208"/>
      <c r="W85" s="202"/>
      <c r="X85" s="202"/>
      <c r="AB85" s="202"/>
      <c r="AC85" s="202"/>
      <c r="AD85" s="202"/>
      <c r="AE85" s="202"/>
      <c r="AF85" s="202"/>
      <c r="AG85" s="202"/>
      <c r="AH85" s="202"/>
      <c r="AI85" s="202"/>
      <c r="AJ85" s="202"/>
      <c r="AK85" s="202"/>
      <c r="AL85" s="202"/>
      <c r="AM85" s="202"/>
      <c r="AN85" s="202"/>
    </row>
    <row r="86" spans="1:40">
      <c r="A86" s="194">
        <v>5</v>
      </c>
      <c r="B86" s="234"/>
      <c r="C86" s="206">
        <v>3193367</v>
      </c>
      <c r="D86" s="206"/>
      <c r="E86" s="206"/>
      <c r="F86" s="206">
        <v>2863652</v>
      </c>
      <c r="G86" s="206"/>
      <c r="H86" s="206"/>
      <c r="I86" s="237"/>
      <c r="J86" s="237"/>
      <c r="K86" s="240"/>
      <c r="L86" s="240"/>
      <c r="M86" s="237"/>
      <c r="N86" s="207"/>
      <c r="O86" s="207">
        <v>1999044</v>
      </c>
      <c r="P86" s="240"/>
      <c r="Q86" s="240">
        <v>833265</v>
      </c>
      <c r="R86" s="208"/>
      <c r="S86" s="208"/>
      <c r="T86" s="208"/>
      <c r="U86" s="208"/>
      <c r="V86" s="208"/>
      <c r="W86" s="202"/>
      <c r="X86" s="202"/>
      <c r="AB86" s="202"/>
      <c r="AC86" s="202"/>
      <c r="AD86" s="202"/>
      <c r="AE86" s="202"/>
      <c r="AF86" s="202"/>
      <c r="AG86" s="202"/>
      <c r="AH86" s="202"/>
      <c r="AI86" s="202"/>
      <c r="AJ86" s="202"/>
      <c r="AK86" s="202"/>
      <c r="AL86" s="202"/>
      <c r="AM86" s="202"/>
      <c r="AN86" s="202"/>
    </row>
    <row r="87" spans="1:40">
      <c r="A87" s="194">
        <v>9</v>
      </c>
      <c r="B87" s="234"/>
      <c r="C87" s="206">
        <v>24660565</v>
      </c>
      <c r="D87" s="432"/>
      <c r="E87" s="206"/>
      <c r="F87" s="242"/>
      <c r="G87" s="206"/>
      <c r="H87" s="206"/>
      <c r="I87" s="237"/>
      <c r="J87" s="237"/>
      <c r="K87" s="433"/>
      <c r="L87" s="433"/>
      <c r="M87" s="206"/>
      <c r="N87" s="207">
        <v>8773582</v>
      </c>
      <c r="O87" s="207"/>
      <c r="P87" s="240"/>
      <c r="Q87" s="240"/>
      <c r="R87" s="208"/>
      <c r="S87" s="208"/>
      <c r="T87" s="208"/>
      <c r="U87" s="208"/>
      <c r="V87" s="208"/>
      <c r="W87" s="202"/>
      <c r="X87" s="202"/>
      <c r="AB87" s="202"/>
      <c r="AC87" s="202"/>
      <c r="AD87" s="202"/>
      <c r="AE87" s="202"/>
      <c r="AF87" s="202"/>
      <c r="AG87" s="202"/>
      <c r="AH87" s="202"/>
      <c r="AI87" s="202"/>
      <c r="AJ87" s="202"/>
      <c r="AK87" s="202"/>
      <c r="AL87" s="202"/>
      <c r="AM87" s="202"/>
      <c r="AN87" s="202"/>
    </row>
    <row r="88" spans="1:40" ht="15.75">
      <c r="A88" s="194" t="s">
        <v>147</v>
      </c>
      <c r="B88" s="234"/>
      <c r="C88" s="206">
        <v>18416625</v>
      </c>
      <c r="D88" s="432"/>
      <c r="E88" s="206"/>
      <c r="F88" s="206">
        <v>37988691</v>
      </c>
      <c r="G88" s="206"/>
      <c r="H88" s="206">
        <v>19119710</v>
      </c>
      <c r="I88" s="240"/>
      <c r="J88" s="240"/>
      <c r="K88" s="240"/>
      <c r="L88" s="434"/>
      <c r="M88" s="206"/>
      <c r="N88" s="207"/>
      <c r="O88" s="207">
        <v>1843821</v>
      </c>
      <c r="P88" s="240"/>
      <c r="Q88" s="240">
        <v>1745754</v>
      </c>
      <c r="R88" s="208"/>
      <c r="S88" s="208"/>
      <c r="T88" s="208"/>
      <c r="U88" s="208"/>
      <c r="V88" s="208"/>
      <c r="W88" s="202"/>
      <c r="X88" s="202"/>
      <c r="AB88" s="202"/>
      <c r="AC88" s="202"/>
      <c r="AD88" s="202"/>
      <c r="AE88" s="202"/>
      <c r="AF88" s="202"/>
      <c r="AG88" s="202"/>
      <c r="AH88" s="202"/>
      <c r="AI88" s="202"/>
      <c r="AJ88" s="202"/>
      <c r="AK88" s="202"/>
      <c r="AL88" s="202"/>
      <c r="AM88" s="202"/>
      <c r="AN88" s="202"/>
    </row>
    <row r="89" spans="1:40">
      <c r="A89" s="194" t="s">
        <v>150</v>
      </c>
      <c r="B89" s="234">
        <v>13059533</v>
      </c>
      <c r="C89" s="206">
        <v>96730578</v>
      </c>
      <c r="D89" s="253"/>
      <c r="E89" s="206"/>
      <c r="F89" s="206">
        <v>114004422</v>
      </c>
      <c r="G89" s="206">
        <v>848906</v>
      </c>
      <c r="H89" s="206"/>
      <c r="I89" s="240">
        <v>13496477</v>
      </c>
      <c r="J89" s="261"/>
      <c r="K89" s="206">
        <v>995229</v>
      </c>
      <c r="L89" s="240">
        <v>1986058</v>
      </c>
      <c r="M89" s="207"/>
      <c r="N89" s="207">
        <v>9439930</v>
      </c>
      <c r="O89" s="207">
        <v>8977470</v>
      </c>
      <c r="P89" s="240">
        <v>10058420</v>
      </c>
      <c r="Q89" s="240">
        <v>12342708</v>
      </c>
      <c r="R89" s="208"/>
      <c r="S89" s="208"/>
      <c r="T89" s="208"/>
      <c r="U89" s="208"/>
      <c r="V89" s="208"/>
      <c r="W89" s="202"/>
      <c r="X89" s="202"/>
      <c r="AB89" s="202"/>
      <c r="AC89" s="202"/>
      <c r="AD89" s="202"/>
      <c r="AE89" s="202"/>
      <c r="AF89" s="202"/>
      <c r="AG89" s="202"/>
      <c r="AH89" s="202"/>
      <c r="AI89" s="202"/>
      <c r="AJ89" s="202"/>
      <c r="AK89" s="202"/>
      <c r="AL89" s="202"/>
      <c r="AM89" s="202"/>
      <c r="AN89" s="202"/>
    </row>
    <row r="90" spans="1:40" s="2" customFormat="1">
      <c r="A90" s="157" t="s">
        <v>27</v>
      </c>
      <c r="B90" s="158">
        <f>SUM(B84:B89)</f>
        <v>13059533</v>
      </c>
      <c r="C90" s="158">
        <f t="shared" ref="C90:Q90" si="21">SUM(C84:C89)</f>
        <v>272407799</v>
      </c>
      <c r="D90" s="158">
        <f t="shared" si="21"/>
        <v>0</v>
      </c>
      <c r="E90" s="158">
        <f t="shared" si="21"/>
        <v>335788362.5</v>
      </c>
      <c r="F90" s="158">
        <f t="shared" si="21"/>
        <v>175218216</v>
      </c>
      <c r="G90" s="158">
        <f t="shared" si="21"/>
        <v>22026568</v>
      </c>
      <c r="H90" s="158">
        <f t="shared" si="21"/>
        <v>19119710</v>
      </c>
      <c r="I90" s="158">
        <f>SUM(I84:I89)</f>
        <v>13496477</v>
      </c>
      <c r="J90" s="158">
        <f t="shared" si="21"/>
        <v>13313576</v>
      </c>
      <c r="K90" s="158">
        <f t="shared" si="21"/>
        <v>995229</v>
      </c>
      <c r="L90" s="158">
        <f t="shared" si="21"/>
        <v>1986058</v>
      </c>
      <c r="M90" s="158">
        <f t="shared" si="21"/>
        <v>0</v>
      </c>
      <c r="N90" s="158">
        <f t="shared" si="21"/>
        <v>19546208</v>
      </c>
      <c r="O90" s="158">
        <f t="shared" si="21"/>
        <v>22182417</v>
      </c>
      <c r="P90" s="158">
        <f t="shared" si="21"/>
        <v>26622145</v>
      </c>
      <c r="Q90" s="158">
        <f t="shared" si="21"/>
        <v>112816492</v>
      </c>
      <c r="R90" s="103">
        <f>SUM(B90:Q90)</f>
        <v>1048578790.5</v>
      </c>
      <c r="S90" s="63"/>
      <c r="T90" s="63"/>
      <c r="U90" s="63"/>
      <c r="V90" s="63"/>
      <c r="W90" s="3"/>
      <c r="X90" s="3"/>
      <c r="Y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spans="1:40">
      <c r="A91" s="212" t="s">
        <v>28</v>
      </c>
      <c r="B91" s="213">
        <f>+B90*B82</f>
        <v>1338602.1324999998</v>
      </c>
      <c r="C91" s="213">
        <f t="shared" ref="C91:Q91" si="22">+C90*C82</f>
        <v>27921799.397499997</v>
      </c>
      <c r="D91" s="213">
        <f t="shared" si="22"/>
        <v>0</v>
      </c>
      <c r="E91" s="213">
        <f t="shared" si="22"/>
        <v>44324063.850000001</v>
      </c>
      <c r="F91" s="213">
        <f t="shared" si="22"/>
        <v>23128804.512000002</v>
      </c>
      <c r="G91" s="213">
        <f t="shared" si="22"/>
        <v>1101328.4000000001</v>
      </c>
      <c r="H91" s="213">
        <f t="shared" si="22"/>
        <v>2198766.65</v>
      </c>
      <c r="I91" s="213">
        <f t="shared" ref="I91" si="23">+I90*I82</f>
        <v>1896255.0185000002</v>
      </c>
      <c r="J91" s="213">
        <f t="shared" si="22"/>
        <v>0</v>
      </c>
      <c r="K91" s="213">
        <f t="shared" si="22"/>
        <v>0</v>
      </c>
      <c r="L91" s="213">
        <f t="shared" si="22"/>
        <v>19860.580000000002</v>
      </c>
      <c r="M91" s="213">
        <f t="shared" si="22"/>
        <v>0</v>
      </c>
      <c r="N91" s="213">
        <f t="shared" si="22"/>
        <v>0</v>
      </c>
      <c r="O91" s="213">
        <f t="shared" si="22"/>
        <v>0</v>
      </c>
      <c r="P91" s="213">
        <f t="shared" si="22"/>
        <v>1331107.25</v>
      </c>
      <c r="Q91" s="213">
        <f t="shared" si="22"/>
        <v>5640824.6000000006</v>
      </c>
      <c r="R91" s="103">
        <f>SUM(B91:Q91)</f>
        <v>108901412.39049999</v>
      </c>
      <c r="S91" s="119" t="s">
        <v>29</v>
      </c>
      <c r="T91" s="119" t="str">
        <f>E105</f>
        <v>0.7%</v>
      </c>
      <c r="U91" s="216" t="s">
        <v>29</v>
      </c>
      <c r="V91" s="215"/>
      <c r="W91" s="3"/>
      <c r="X91" s="72"/>
      <c r="Y91" s="72"/>
      <c r="Z91" s="238"/>
      <c r="AA91" s="193"/>
      <c r="AB91" s="209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</row>
    <row r="92" spans="1:40">
      <c r="A92" s="212" t="s">
        <v>30</v>
      </c>
      <c r="B92" s="217">
        <f>+B90*10%</f>
        <v>1305953.3</v>
      </c>
      <c r="C92" s="217">
        <f t="shared" ref="C92:Q92" si="24">+C90*10%</f>
        <v>27240779.900000002</v>
      </c>
      <c r="D92" s="217">
        <f t="shared" si="24"/>
        <v>0</v>
      </c>
      <c r="E92" s="217">
        <f t="shared" si="24"/>
        <v>33578836.25</v>
      </c>
      <c r="F92" s="217">
        <f t="shared" si="24"/>
        <v>17521821.600000001</v>
      </c>
      <c r="G92" s="217">
        <f t="shared" si="24"/>
        <v>2202656.8000000003</v>
      </c>
      <c r="H92" s="217">
        <f t="shared" si="24"/>
        <v>1911971</v>
      </c>
      <c r="I92" s="217">
        <f t="shared" ref="I92" si="25">+I90*10%</f>
        <v>1349647.7000000002</v>
      </c>
      <c r="J92" s="217">
        <f t="shared" si="24"/>
        <v>1331357.6000000001</v>
      </c>
      <c r="K92" s="217">
        <f t="shared" si="24"/>
        <v>99522.900000000009</v>
      </c>
      <c r="L92" s="217">
        <f t="shared" si="24"/>
        <v>198605.80000000002</v>
      </c>
      <c r="M92" s="217">
        <f t="shared" si="24"/>
        <v>0</v>
      </c>
      <c r="N92" s="217">
        <f t="shared" si="24"/>
        <v>1954620.8</v>
      </c>
      <c r="O92" s="217">
        <f t="shared" si="24"/>
        <v>2218241.7000000002</v>
      </c>
      <c r="P92" s="217">
        <f t="shared" si="24"/>
        <v>2662214.5</v>
      </c>
      <c r="Q92" s="217">
        <f t="shared" si="24"/>
        <v>11281649.200000001</v>
      </c>
      <c r="R92" s="103">
        <f>SUM(B92:Q92)</f>
        <v>104857879.05000001</v>
      </c>
      <c r="S92" s="95" t="s">
        <v>18</v>
      </c>
      <c r="T92" s="96" t="s">
        <v>19</v>
      </c>
      <c r="U92" s="97" t="s">
        <v>20</v>
      </c>
      <c r="V92" s="106"/>
      <c r="W92" s="3"/>
      <c r="X92" s="106"/>
      <c r="Y92" s="106"/>
      <c r="Z92" s="238"/>
      <c r="AA92" s="193"/>
      <c r="AB92" s="209"/>
      <c r="AC92" s="202"/>
      <c r="AD92" s="202"/>
      <c r="AE92" s="202"/>
      <c r="AF92" s="202"/>
      <c r="AG92" s="202"/>
      <c r="AH92" s="202"/>
      <c r="AI92" s="202"/>
      <c r="AJ92" s="202"/>
      <c r="AK92" s="202"/>
      <c r="AL92" s="202"/>
      <c r="AM92" s="202"/>
      <c r="AN92" s="202"/>
    </row>
    <row r="93" spans="1:40">
      <c r="A93" s="157" t="s">
        <v>31</v>
      </c>
      <c r="B93" s="159">
        <f>+B90-B91-B92</f>
        <v>10414977.567499999</v>
      </c>
      <c r="C93" s="159">
        <f t="shared" ref="C93:Q93" si="26">+C90-C91-C92</f>
        <v>217245219.70249999</v>
      </c>
      <c r="D93" s="159">
        <f t="shared" si="26"/>
        <v>0</v>
      </c>
      <c r="E93" s="159">
        <f t="shared" si="26"/>
        <v>257885462.39999998</v>
      </c>
      <c r="F93" s="159">
        <f t="shared" si="26"/>
        <v>134567589.88800001</v>
      </c>
      <c r="G93" s="159">
        <f t="shared" si="26"/>
        <v>18722582.800000001</v>
      </c>
      <c r="H93" s="159">
        <f t="shared" si="26"/>
        <v>15008972.350000001</v>
      </c>
      <c r="I93" s="159">
        <f t="shared" ref="I93" si="27">+I90-I91-I92</f>
        <v>10250574.281500001</v>
      </c>
      <c r="J93" s="159">
        <f t="shared" si="26"/>
        <v>11982218.4</v>
      </c>
      <c r="K93" s="159">
        <f t="shared" si="26"/>
        <v>895706.1</v>
      </c>
      <c r="L93" s="159">
        <f t="shared" si="26"/>
        <v>1767591.6199999999</v>
      </c>
      <c r="M93" s="159">
        <f t="shared" si="26"/>
        <v>0</v>
      </c>
      <c r="N93" s="159">
        <f t="shared" si="26"/>
        <v>17591587.199999999</v>
      </c>
      <c r="O93" s="159">
        <f t="shared" si="26"/>
        <v>19964175.300000001</v>
      </c>
      <c r="P93" s="159">
        <f t="shared" si="26"/>
        <v>22628823.25</v>
      </c>
      <c r="Q93" s="159">
        <f t="shared" si="26"/>
        <v>95894018.200000003</v>
      </c>
      <c r="R93" s="103">
        <f>SUM(B93:Q93)</f>
        <v>834819499.05949998</v>
      </c>
      <c r="S93" s="102">
        <v>0</v>
      </c>
      <c r="T93" s="102">
        <f>R93*T91</f>
        <v>5843736.4934165003</v>
      </c>
      <c r="U93" s="102">
        <v>0</v>
      </c>
      <c r="V93" s="102">
        <f>SUM(S93:U93)</f>
        <v>5843736.4934165003</v>
      </c>
      <c r="W93" s="3"/>
      <c r="X93" s="209"/>
      <c r="Y93" s="209"/>
      <c r="Z93" s="218"/>
      <c r="AA93" s="193"/>
      <c r="AB93" s="209"/>
      <c r="AC93" s="202"/>
      <c r="AD93" s="202"/>
      <c r="AE93" s="202"/>
      <c r="AF93" s="202"/>
      <c r="AG93" s="202"/>
      <c r="AH93" s="202"/>
      <c r="AI93" s="202"/>
      <c r="AJ93" s="202"/>
      <c r="AK93" s="202"/>
      <c r="AL93" s="202"/>
      <c r="AM93" s="202"/>
      <c r="AN93" s="202"/>
    </row>
    <row r="94" spans="1:40">
      <c r="B94" s="202"/>
      <c r="C94" s="202"/>
      <c r="D94" s="202"/>
      <c r="E94" s="202"/>
      <c r="F94" s="202"/>
      <c r="G94" s="202"/>
      <c r="H94" s="209"/>
      <c r="I94" s="202"/>
      <c r="J94" s="202"/>
      <c r="K94" s="202"/>
      <c r="L94" s="202"/>
      <c r="M94" s="202"/>
      <c r="N94" s="202"/>
      <c r="O94" s="3"/>
      <c r="P94" s="3"/>
      <c r="Q94" s="3"/>
      <c r="R94" s="3"/>
      <c r="S94" s="3"/>
      <c r="T94" s="3"/>
      <c r="U94" s="3"/>
      <c r="V94" s="3"/>
      <c r="W94" s="3"/>
      <c r="X94" s="208"/>
      <c r="Y94" s="166"/>
      <c r="Z94" s="63"/>
      <c r="AA94" s="63"/>
      <c r="AB94" s="208"/>
      <c r="AC94" s="208"/>
      <c r="AD94" s="208"/>
      <c r="AE94" s="202"/>
      <c r="AF94" s="209"/>
      <c r="AG94" s="209"/>
      <c r="AH94" s="209"/>
      <c r="AI94" s="114"/>
      <c r="AJ94" s="209"/>
    </row>
    <row r="95" spans="1:40" hidden="1">
      <c r="B95" s="202" t="e">
        <f>+#REF!+#REF!+#REF!+#REF!+#REF!+#REF!</f>
        <v>#REF!</v>
      </c>
      <c r="C95" s="202"/>
      <c r="D95" s="202">
        <f>+C90+C69+C46+C19</f>
        <v>587218572</v>
      </c>
      <c r="E95" s="202"/>
      <c r="F95" s="202" t="e">
        <f>+#REF!+#REF!+D46+D19</f>
        <v>#REF!</v>
      </c>
      <c r="G95" s="202" t="e">
        <f>+#REF!+#REF!+#REF!+E19</f>
        <v>#REF!</v>
      </c>
      <c r="H95" s="209" t="e">
        <f>+#REF!+#REF!+#REF!+#REF!</f>
        <v>#REF!</v>
      </c>
      <c r="I95" s="202" t="e">
        <f>+F90+#REF!+F46+F19</f>
        <v>#REF!</v>
      </c>
      <c r="J95" s="202" t="e">
        <f>+#REF!+#REF!+#REF!+#REF!</f>
        <v>#REF!</v>
      </c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20"/>
      <c r="X95" s="220"/>
      <c r="Y95" s="220"/>
      <c r="Z95" s="222"/>
      <c r="AA95" s="220"/>
      <c r="AB95" s="220"/>
      <c r="AC95" s="220"/>
      <c r="AD95" s="220"/>
      <c r="AE95" s="220"/>
      <c r="AG95" s="193"/>
      <c r="AH95" s="193"/>
      <c r="AI95" s="193"/>
      <c r="AJ95" s="193"/>
      <c r="AK95" s="193"/>
    </row>
    <row r="96" spans="1:40" hidden="1">
      <c r="B96" s="202"/>
      <c r="C96" s="202"/>
      <c r="D96" s="202"/>
      <c r="E96" s="202"/>
      <c r="F96" s="202"/>
      <c r="G96" s="202"/>
      <c r="H96" s="209"/>
      <c r="I96" s="202" t="e">
        <f>+F90+#REF!+#REF!+#REF!+F46+#REF!+F19+#REF!</f>
        <v>#REF!</v>
      </c>
      <c r="J96" s="202"/>
      <c r="K96" s="202"/>
      <c r="L96" s="202"/>
      <c r="M96" s="202"/>
      <c r="N96" s="202"/>
      <c r="O96" s="202"/>
      <c r="P96" s="202"/>
      <c r="Q96" s="202"/>
      <c r="R96" s="202"/>
      <c r="S96" s="202"/>
      <c r="T96" s="202"/>
      <c r="U96" s="202"/>
      <c r="V96" s="202"/>
      <c r="AG96" s="193"/>
      <c r="AH96" s="193"/>
      <c r="AI96" s="193"/>
      <c r="AJ96" s="193"/>
      <c r="AK96" s="193"/>
    </row>
    <row r="97" spans="1:49">
      <c r="B97" s="202"/>
      <c r="C97" s="202"/>
      <c r="D97" s="202"/>
      <c r="E97" s="202"/>
      <c r="F97" s="202"/>
      <c r="G97" s="202"/>
      <c r="H97" s="209"/>
      <c r="I97" s="202"/>
      <c r="J97" s="202"/>
      <c r="K97" s="202"/>
      <c r="L97" s="202"/>
      <c r="M97" s="202"/>
      <c r="N97" s="202"/>
      <c r="O97" s="202"/>
      <c r="P97" s="202"/>
      <c r="Q97" s="202"/>
      <c r="R97" s="202"/>
      <c r="S97" s="202"/>
      <c r="T97" s="202"/>
      <c r="U97" s="202"/>
      <c r="V97" s="202"/>
    </row>
    <row r="98" spans="1:49" ht="15.75" hidden="1">
      <c r="B98" s="202"/>
      <c r="C98" s="202"/>
      <c r="D98" s="202"/>
      <c r="E98" s="202"/>
      <c r="F98" s="202"/>
      <c r="G98" s="202"/>
      <c r="H98" s="209"/>
      <c r="I98" s="202"/>
      <c r="J98" s="202"/>
      <c r="K98" s="260"/>
      <c r="L98" s="202"/>
      <c r="M98" s="202"/>
      <c r="N98" s="202"/>
      <c r="O98" s="202"/>
      <c r="P98" s="202"/>
      <c r="Q98" s="202"/>
      <c r="R98" s="202"/>
      <c r="S98" s="202"/>
      <c r="T98" s="202"/>
      <c r="U98" s="202"/>
      <c r="V98" s="202"/>
    </row>
    <row r="99" spans="1:49" hidden="1">
      <c r="B99" s="202"/>
      <c r="C99" s="202"/>
      <c r="D99" s="202"/>
      <c r="E99" s="202"/>
      <c r="F99" s="202"/>
      <c r="G99" s="202"/>
      <c r="H99" s="209"/>
      <c r="I99" s="202"/>
      <c r="J99" s="202"/>
      <c r="K99" s="202"/>
      <c r="L99" s="202"/>
      <c r="M99" s="202"/>
      <c r="N99" s="202"/>
      <c r="O99" s="202"/>
      <c r="P99" s="202"/>
      <c r="Q99" s="202"/>
      <c r="R99" s="202"/>
      <c r="S99" s="202"/>
      <c r="T99" s="202"/>
      <c r="U99" s="202"/>
      <c r="V99" s="202"/>
    </row>
    <row r="100" spans="1:49">
      <c r="A100" s="247" t="s">
        <v>168</v>
      </c>
      <c r="B100" s="202"/>
      <c r="C100" s="202"/>
      <c r="D100" s="202"/>
      <c r="E100" s="202"/>
      <c r="F100" s="202"/>
      <c r="G100" s="202"/>
      <c r="H100" s="209"/>
      <c r="I100" s="202"/>
      <c r="J100" s="202"/>
      <c r="K100" s="202"/>
      <c r="L100" s="202"/>
      <c r="M100" s="202"/>
      <c r="N100" s="202"/>
      <c r="O100" s="202"/>
      <c r="P100" s="202"/>
      <c r="Q100" s="202"/>
      <c r="R100" s="202"/>
      <c r="S100" s="202"/>
      <c r="T100" s="202"/>
      <c r="U100" s="202"/>
      <c r="V100" s="202"/>
    </row>
    <row r="101" spans="1:49" s="15" customFormat="1" ht="30">
      <c r="A101" s="167" t="s">
        <v>97</v>
      </c>
      <c r="B101" s="168" t="s">
        <v>1637</v>
      </c>
      <c r="C101" s="169" t="s">
        <v>1638</v>
      </c>
      <c r="D101" s="168" t="s">
        <v>164</v>
      </c>
      <c r="E101" s="168" t="s">
        <v>49</v>
      </c>
      <c r="F101" s="168" t="s">
        <v>50</v>
      </c>
      <c r="G101" s="169" t="s">
        <v>1643</v>
      </c>
      <c r="H101" s="443" t="s">
        <v>1644</v>
      </c>
      <c r="I101" s="455" t="s">
        <v>159</v>
      </c>
      <c r="J101" s="45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11"/>
      <c r="AG101" s="111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1:49" s="15" customFormat="1">
      <c r="A102" s="438" t="s">
        <v>1640</v>
      </c>
      <c r="B102" s="171">
        <f>T22</f>
        <v>680957484.8549999</v>
      </c>
      <c r="C102" s="248">
        <v>1040000000</v>
      </c>
      <c r="D102" s="173">
        <f>+B102/C102*100%</f>
        <v>0.65476681236057688</v>
      </c>
      <c r="E102" s="249" t="s">
        <v>183</v>
      </c>
      <c r="F102" s="445">
        <f>+B102*E102</f>
        <v>4766702.3939849995</v>
      </c>
      <c r="G102" s="442">
        <v>5045763.5916275</v>
      </c>
      <c r="H102" s="442">
        <f>F102-G102</f>
        <v>-279061.19764250051</v>
      </c>
      <c r="I102" s="474" t="s">
        <v>1646</v>
      </c>
      <c r="J102" s="475"/>
      <c r="K102" s="252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1:49" s="15" customFormat="1">
      <c r="A103" s="170" t="s">
        <v>52</v>
      </c>
      <c r="B103" s="171">
        <f>R49</f>
        <v>602026702.38399994</v>
      </c>
      <c r="C103" s="248">
        <v>1040000000</v>
      </c>
      <c r="D103" s="243">
        <f>+B103/C103*100%</f>
        <v>0.5788718292153846</v>
      </c>
      <c r="E103" s="249" t="s">
        <v>183</v>
      </c>
      <c r="F103" s="175">
        <f>+B103*E103</f>
        <v>4214186.9166879999</v>
      </c>
      <c r="G103" s="442">
        <v>4094956.9291889998</v>
      </c>
      <c r="H103" s="444">
        <f t="shared" ref="H103:H106" si="28">F103-G103</f>
        <v>119229.98749900004</v>
      </c>
      <c r="I103" s="476" t="s">
        <v>1645</v>
      </c>
      <c r="J103" s="477"/>
      <c r="K103" s="252" t="s">
        <v>184</v>
      </c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</row>
    <row r="104" spans="1:49" s="15" customFormat="1">
      <c r="A104" s="170" t="s">
        <v>53</v>
      </c>
      <c r="B104" s="171">
        <f>O72</f>
        <v>507479583.23699993</v>
      </c>
      <c r="C104" s="248">
        <v>1040000000</v>
      </c>
      <c r="D104" s="243">
        <f>+B104/C104*100%</f>
        <v>0.48796113772788452</v>
      </c>
      <c r="E104" s="249" t="s">
        <v>183</v>
      </c>
      <c r="F104" s="175">
        <f>+B104*E104</f>
        <v>3552357.0826589996</v>
      </c>
      <c r="G104" s="442">
        <v>3430063.0207654997</v>
      </c>
      <c r="H104" s="444">
        <f t="shared" si="28"/>
        <v>122294.06189349992</v>
      </c>
      <c r="I104" s="476" t="s">
        <v>1645</v>
      </c>
      <c r="J104" s="477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</row>
    <row r="105" spans="1:49" s="15" customFormat="1">
      <c r="A105" s="170" t="s">
        <v>54</v>
      </c>
      <c r="B105" s="171">
        <f>R93</f>
        <v>834819499.05949998</v>
      </c>
      <c r="C105" s="248">
        <v>1040000000</v>
      </c>
      <c r="D105" s="243">
        <f>+B105/C105*100%</f>
        <v>0.80271105678798071</v>
      </c>
      <c r="E105" s="249" t="s">
        <v>183</v>
      </c>
      <c r="F105" s="175">
        <f>+B105*E105</f>
        <v>5843736.4934165003</v>
      </c>
      <c r="G105" s="442">
        <v>5771982.4734460004</v>
      </c>
      <c r="H105" s="444">
        <f t="shared" si="28"/>
        <v>71754.01997049991</v>
      </c>
      <c r="I105" s="476" t="s">
        <v>1645</v>
      </c>
      <c r="J105" s="477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</row>
    <row r="106" spans="1:49" s="93" customFormat="1">
      <c r="A106" s="176" t="s">
        <v>158</v>
      </c>
      <c r="B106" s="177">
        <f>SUBTOTAL(9,B102:B105)</f>
        <v>2625283269.5354996</v>
      </c>
      <c r="C106" s="178">
        <f>SUM(C102:C105)</f>
        <v>4160000000</v>
      </c>
      <c r="D106" s="173">
        <f>+B106/C106*100%</f>
        <v>0.63107770902295668</v>
      </c>
      <c r="E106" s="250" t="s">
        <v>185</v>
      </c>
      <c r="F106" s="175">
        <f>+B106*0.12%</f>
        <v>3150339.9234425994</v>
      </c>
      <c r="G106" s="442">
        <v>3144474.1740047992</v>
      </c>
      <c r="H106" s="444">
        <f t="shared" si="28"/>
        <v>5865.7494378001429</v>
      </c>
      <c r="I106" s="476" t="s">
        <v>1645</v>
      </c>
      <c r="J106" s="477"/>
      <c r="K106" s="251" t="s">
        <v>186</v>
      </c>
      <c r="L106" s="251"/>
      <c r="M106" s="112"/>
      <c r="N106" s="134"/>
      <c r="O106" s="112"/>
      <c r="P106" s="112"/>
      <c r="Q106" s="112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</row>
    <row r="107" spans="1:49" s="15" customFormat="1">
      <c r="A107" s="179"/>
      <c r="B107" s="180" t="s">
        <v>157</v>
      </c>
      <c r="C107" s="181"/>
      <c r="D107" s="181"/>
      <c r="E107" s="181"/>
      <c r="F107" s="181">
        <f>SUM(F102:F106)</f>
        <v>21527322.810191095</v>
      </c>
      <c r="G107" s="181">
        <f>SUM(G102:G106)</f>
        <v>21487240.1890328</v>
      </c>
      <c r="H107" s="181">
        <f>SUM(H102:H106)</f>
        <v>40082.621158299502</v>
      </c>
      <c r="I107" s="472"/>
      <c r="J107" s="473"/>
      <c r="K107" s="16"/>
      <c r="L107" s="16"/>
      <c r="M107" s="16"/>
      <c r="N107" s="135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</row>
    <row r="108" spans="1:49" s="94" customFormat="1">
      <c r="A108" s="109"/>
      <c r="B108" s="110"/>
      <c r="C108" s="110"/>
      <c r="D108" s="110"/>
      <c r="E108" s="110"/>
      <c r="F108" s="110"/>
      <c r="G108" s="110"/>
      <c r="H108" s="113"/>
      <c r="I108" s="110"/>
      <c r="J108" s="110"/>
      <c r="K108" s="110"/>
      <c r="L108" s="110"/>
      <c r="M108" s="110"/>
      <c r="N108" s="110"/>
      <c r="O108" s="136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</row>
    <row r="109" spans="1:49" s="94" customFormat="1" hidden="1">
      <c r="A109" s="167" t="s">
        <v>57</v>
      </c>
      <c r="B109" s="188" t="s">
        <v>169</v>
      </c>
      <c r="C109" s="168"/>
      <c r="D109" s="169"/>
      <c r="E109" s="168" t="s">
        <v>49</v>
      </c>
      <c r="F109" s="168" t="s">
        <v>50</v>
      </c>
      <c r="G109" s="455" t="s">
        <v>159</v>
      </c>
      <c r="H109" s="456"/>
      <c r="I109" s="110"/>
      <c r="J109" s="110"/>
      <c r="K109" s="110"/>
      <c r="L109" s="136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9" s="94" customFormat="1" hidden="1">
      <c r="A110" s="170" t="s">
        <v>51</v>
      </c>
      <c r="B110" s="189">
        <f>W22</f>
        <v>0</v>
      </c>
      <c r="C110" s="239"/>
      <c r="D110" s="172"/>
      <c r="E110" s="174" t="s">
        <v>29</v>
      </c>
      <c r="F110" s="175">
        <f>+B110*E110</f>
        <v>0</v>
      </c>
      <c r="G110" s="461"/>
      <c r="H110" s="462"/>
      <c r="I110" s="113"/>
      <c r="L110" s="136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</row>
    <row r="111" spans="1:49" s="94" customFormat="1" hidden="1">
      <c r="A111" s="170" t="s">
        <v>52</v>
      </c>
      <c r="B111" s="189">
        <f>U49</f>
        <v>0</v>
      </c>
      <c r="C111" s="239"/>
      <c r="D111" s="172"/>
      <c r="E111" s="174" t="s">
        <v>29</v>
      </c>
      <c r="F111" s="175">
        <f>+B111*E111</f>
        <v>0</v>
      </c>
      <c r="G111" s="459"/>
      <c r="H111" s="460"/>
      <c r="I111" s="113"/>
      <c r="J111" s="113"/>
      <c r="K111" s="113"/>
      <c r="L111" s="136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</row>
    <row r="112" spans="1:49" s="94" customFormat="1" hidden="1">
      <c r="A112" s="170" t="s">
        <v>53</v>
      </c>
      <c r="B112" s="189">
        <f>R72</f>
        <v>0</v>
      </c>
      <c r="C112" s="239"/>
      <c r="D112" s="172"/>
      <c r="E112" s="174" t="s">
        <v>29</v>
      </c>
      <c r="F112" s="175">
        <f>+B112*E112</f>
        <v>0</v>
      </c>
      <c r="G112" s="461"/>
      <c r="H112" s="462"/>
      <c r="I112" s="110"/>
      <c r="J112" s="110"/>
      <c r="K112" s="110"/>
      <c r="L112" s="136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</row>
    <row r="113" spans="1:49" s="94" customFormat="1" hidden="1">
      <c r="A113" s="170" t="s">
        <v>54</v>
      </c>
      <c r="B113" s="189">
        <f>U93</f>
        <v>0</v>
      </c>
      <c r="C113" s="239"/>
      <c r="D113" s="172"/>
      <c r="E113" s="174" t="s">
        <v>29</v>
      </c>
      <c r="F113" s="175">
        <f>+B113*E113</f>
        <v>0</v>
      </c>
      <c r="G113" s="461"/>
      <c r="H113" s="462"/>
      <c r="I113" s="110"/>
      <c r="J113" s="110"/>
      <c r="K113" s="110"/>
      <c r="L113" s="136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10"/>
      <c r="AT113" s="110"/>
      <c r="AU113" s="110"/>
    </row>
    <row r="114" spans="1:49" s="94" customFormat="1" hidden="1">
      <c r="A114" s="170" t="s">
        <v>55</v>
      </c>
      <c r="B114" s="182">
        <f>SUBTOTAL(9,B110:B113)</f>
        <v>0</v>
      </c>
      <c r="C114" s="239"/>
      <c r="D114" s="178"/>
      <c r="E114" s="174" t="s">
        <v>29</v>
      </c>
      <c r="F114" s="175">
        <f>+B114*E114</f>
        <v>0</v>
      </c>
      <c r="G114" s="461"/>
      <c r="H114" s="462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</row>
    <row r="115" spans="1:49" s="94" customFormat="1" hidden="1">
      <c r="A115" s="179"/>
      <c r="B115" s="180" t="s">
        <v>157</v>
      </c>
      <c r="C115" s="168"/>
      <c r="D115" s="181"/>
      <c r="E115" s="181"/>
      <c r="F115" s="181">
        <f>SUM(F110:F114)</f>
        <v>0</v>
      </c>
      <c r="G115" s="472"/>
      <c r="H115" s="473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10"/>
      <c r="AT115" s="110"/>
      <c r="AU115" s="110"/>
    </row>
    <row r="116" spans="1:49" s="15" customFormat="1" hidden="1">
      <c r="A116" s="115"/>
      <c r="H116" s="123"/>
      <c r="I116" s="116"/>
      <c r="J116" s="116"/>
      <c r="K116" s="116"/>
      <c r="L116" s="1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</row>
    <row r="117" spans="1:49" s="15" customFormat="1">
      <c r="A117" s="115"/>
      <c r="B117" s="116"/>
      <c r="C117" s="116"/>
      <c r="H117" s="93"/>
      <c r="J117" s="117"/>
      <c r="K117" s="117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</row>
    <row r="118" spans="1:49" s="15" customFormat="1">
      <c r="A118" s="167" t="s">
        <v>1639</v>
      </c>
      <c r="B118" s="190"/>
      <c r="C118" s="168"/>
      <c r="D118" s="169"/>
      <c r="E118" s="169"/>
      <c r="F118" s="168" t="s">
        <v>50</v>
      </c>
      <c r="G118" s="455" t="s">
        <v>159</v>
      </c>
      <c r="H118" s="45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</row>
    <row r="119" spans="1:49" s="15" customFormat="1">
      <c r="A119" s="438" t="s">
        <v>1640</v>
      </c>
      <c r="B119" s="189"/>
      <c r="C119" s="172"/>
      <c r="D119" s="172"/>
      <c r="E119" s="172"/>
      <c r="F119" s="248">
        <f>F102</f>
        <v>4766702.3939849995</v>
      </c>
      <c r="G119" s="457" t="s">
        <v>1625</v>
      </c>
      <c r="H119" s="458"/>
      <c r="I119" s="244"/>
      <c r="J119" s="245"/>
      <c r="K119" s="246"/>
      <c r="L119" s="245"/>
      <c r="M119" s="93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</row>
    <row r="120" spans="1:49" s="15" customFormat="1">
      <c r="A120" s="170" t="s">
        <v>52</v>
      </c>
      <c r="B120" s="189"/>
      <c r="C120" s="172"/>
      <c r="D120" s="172"/>
      <c r="E120" s="172"/>
      <c r="F120" s="175">
        <f>F103</f>
        <v>4214186.9166879999</v>
      </c>
      <c r="G120" s="453" t="s">
        <v>1625</v>
      </c>
      <c r="H120" s="454"/>
      <c r="I120" s="183"/>
      <c r="J120" s="431"/>
      <c r="K120" s="185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</row>
    <row r="121" spans="1:49" s="15" customFormat="1">
      <c r="A121" s="170" t="s">
        <v>53</v>
      </c>
      <c r="B121" s="189"/>
      <c r="C121" s="172"/>
      <c r="D121" s="172"/>
      <c r="E121" s="172"/>
      <c r="F121" s="175">
        <f>F104</f>
        <v>3552357.0826589996</v>
      </c>
      <c r="G121" s="453" t="s">
        <v>1625</v>
      </c>
      <c r="H121" s="454"/>
      <c r="I121" s="183"/>
      <c r="J121" s="431"/>
      <c r="K121" s="185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</row>
    <row r="122" spans="1:49" s="15" customFormat="1">
      <c r="A122" s="170" t="s">
        <v>54</v>
      </c>
      <c r="B122" s="189"/>
      <c r="C122" s="172"/>
      <c r="D122" s="172"/>
      <c r="E122" s="172"/>
      <c r="F122" s="248">
        <f>F105</f>
        <v>5843736.4934165003</v>
      </c>
      <c r="G122" s="457" t="s">
        <v>1625</v>
      </c>
      <c r="H122" s="458"/>
      <c r="I122" s="439" t="s">
        <v>1641</v>
      </c>
      <c r="J122" s="440"/>
      <c r="K122" s="441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</row>
    <row r="123" spans="1:49" s="15" customFormat="1">
      <c r="A123" s="176" t="s">
        <v>158</v>
      </c>
      <c r="B123" s="189"/>
      <c r="C123" s="175"/>
      <c r="D123" s="175"/>
      <c r="E123" s="175"/>
      <c r="F123" s="175">
        <f>F106</f>
        <v>3150339.9234425994</v>
      </c>
      <c r="G123" s="453" t="s">
        <v>1625</v>
      </c>
      <c r="H123" s="454"/>
      <c r="I123" s="118"/>
      <c r="J123" s="184"/>
      <c r="K123" s="185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</row>
    <row r="124" spans="1:49" s="15" customFormat="1">
      <c r="A124" s="170" t="s">
        <v>58</v>
      </c>
      <c r="B124" s="189"/>
      <c r="C124" s="175"/>
      <c r="D124" s="175"/>
      <c r="E124" s="175"/>
      <c r="F124" s="175">
        <f>'Tâm - Online'!G164</f>
        <v>1717242</v>
      </c>
      <c r="G124" s="453" t="s">
        <v>1625</v>
      </c>
      <c r="H124" s="454"/>
      <c r="I124" s="118"/>
      <c r="J124" s="184"/>
      <c r="K124" s="185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</row>
    <row r="125" spans="1:49" s="15" customFormat="1">
      <c r="A125" s="179"/>
      <c r="B125" s="180" t="s">
        <v>157</v>
      </c>
      <c r="C125" s="181"/>
      <c r="D125" s="181"/>
      <c r="E125" s="181"/>
      <c r="F125" s="181">
        <f>SUM(F119:F124)</f>
        <v>23244564.810191095</v>
      </c>
      <c r="G125" s="455"/>
      <c r="H125" s="456"/>
      <c r="I125" s="19"/>
      <c r="J125" s="19"/>
      <c r="K125" s="19"/>
      <c r="L125" s="19"/>
      <c r="M125" s="19"/>
      <c r="N125" s="19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</row>
    <row r="126" spans="1:49" s="15" customFormat="1">
      <c r="A126" s="115"/>
      <c r="B126" s="16"/>
      <c r="C126" s="16"/>
      <c r="D126" s="16"/>
      <c r="E126" s="16"/>
      <c r="F126" s="16"/>
      <c r="G126" s="16"/>
      <c r="H126" s="19"/>
      <c r="I126" s="16"/>
      <c r="J126" s="19"/>
      <c r="K126" s="19"/>
      <c r="L126" s="19"/>
      <c r="M126" s="19"/>
      <c r="N126" s="19"/>
      <c r="O126" s="19"/>
      <c r="P126" s="19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</row>
    <row r="127" spans="1:49" s="15" customFormat="1">
      <c r="A127" s="115"/>
      <c r="E127" s="147"/>
      <c r="F127" s="148"/>
      <c r="H127" s="93"/>
    </row>
    <row r="128" spans="1:49">
      <c r="C128" s="193"/>
      <c r="D128" s="193"/>
      <c r="E128" s="17"/>
      <c r="F128" s="114"/>
    </row>
    <row r="129" spans="2:9">
      <c r="C129" s="463" t="s">
        <v>1632</v>
      </c>
      <c r="D129" s="464"/>
      <c r="E129" s="427" t="s">
        <v>1627</v>
      </c>
      <c r="F129" s="428">
        <v>7.0000000000000001E-3</v>
      </c>
      <c r="H129" s="218"/>
      <c r="I129" s="196"/>
    </row>
    <row r="130" spans="2:9">
      <c r="B130" s="196"/>
      <c r="C130" s="465" t="s">
        <v>1626</v>
      </c>
      <c r="D130" s="465"/>
      <c r="E130" s="261"/>
      <c r="F130" s="428">
        <v>1.1999999999999999E-3</v>
      </c>
    </row>
    <row r="132" spans="2:9">
      <c r="E132" s="429" t="s">
        <v>1628</v>
      </c>
      <c r="F132" s="435" t="s">
        <v>1629</v>
      </c>
    </row>
    <row r="133" spans="2:9">
      <c r="E133" s="429" t="s">
        <v>1630</v>
      </c>
      <c r="F133" s="435" t="s">
        <v>1631</v>
      </c>
    </row>
    <row r="1048550" spans="2:2">
      <c r="B1048550" s="189"/>
    </row>
  </sheetData>
  <mergeCells count="28">
    <mergeCell ref="C129:D129"/>
    <mergeCell ref="C130:D130"/>
    <mergeCell ref="B9:W9"/>
    <mergeCell ref="B33:W33"/>
    <mergeCell ref="B59:Y59"/>
    <mergeCell ref="B79:W79"/>
    <mergeCell ref="I101:J101"/>
    <mergeCell ref="G114:H114"/>
    <mergeCell ref="G115:H115"/>
    <mergeCell ref="G110:H110"/>
    <mergeCell ref="I102:J102"/>
    <mergeCell ref="I103:J103"/>
    <mergeCell ref="I104:J104"/>
    <mergeCell ref="I105:J105"/>
    <mergeCell ref="I106:J106"/>
    <mergeCell ref="I107:J107"/>
    <mergeCell ref="G109:H109"/>
    <mergeCell ref="G111:H111"/>
    <mergeCell ref="G112:H112"/>
    <mergeCell ref="G113:H113"/>
    <mergeCell ref="G118:H118"/>
    <mergeCell ref="G124:H124"/>
    <mergeCell ref="G125:H125"/>
    <mergeCell ref="G119:H119"/>
    <mergeCell ref="G120:H120"/>
    <mergeCell ref="G121:H121"/>
    <mergeCell ref="G122:H122"/>
    <mergeCell ref="G123:H123"/>
  </mergeCells>
  <pageMargins left="0.25" right="0.25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71"/>
  <sheetViews>
    <sheetView workbookViewId="0">
      <selection sqref="A1:T1"/>
    </sheetView>
  </sheetViews>
  <sheetFormatPr defaultColWidth="9.140625" defaultRowHeight="15"/>
  <cols>
    <col min="1" max="1" width="20.85546875" customWidth="1"/>
    <col min="2" max="2" width="11.5703125" customWidth="1"/>
    <col min="3" max="4" width="13" customWidth="1"/>
    <col min="5" max="5" width="20" style="74" customWidth="1"/>
    <col min="6" max="7" width="15.5703125" style="74" customWidth="1"/>
    <col min="8" max="8" width="15.7109375" style="74" customWidth="1"/>
    <col min="9" max="9" width="11.5703125" customWidth="1"/>
    <col min="10" max="10" width="17" customWidth="1"/>
    <col min="11" max="11" width="16.28515625" customWidth="1"/>
    <col min="12" max="12" width="10.42578125" customWidth="1"/>
  </cols>
  <sheetData>
    <row r="1" spans="1:20" ht="20.25">
      <c r="A1" s="528" t="s">
        <v>59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530"/>
    </row>
    <row r="2" spans="1:20">
      <c r="A2" s="6"/>
      <c r="B2" s="21"/>
      <c r="C2" s="21"/>
      <c r="D2" s="21"/>
      <c r="E2" s="22"/>
      <c r="F2" s="22"/>
      <c r="G2" s="22"/>
      <c r="H2" s="22"/>
      <c r="I2" s="21"/>
      <c r="J2" s="21" t="s">
        <v>60</v>
      </c>
      <c r="K2" s="21"/>
      <c r="L2" s="21"/>
      <c r="M2" s="21"/>
      <c r="N2" s="21"/>
      <c r="O2" s="21"/>
      <c r="P2" s="21"/>
      <c r="Q2" s="21"/>
      <c r="R2" s="48" t="s">
        <v>61</v>
      </c>
      <c r="S2" s="48"/>
      <c r="T2" s="49"/>
    </row>
    <row r="3" spans="1:20">
      <c r="A3" s="487"/>
      <c r="B3" s="491" t="s">
        <v>62</v>
      </c>
      <c r="C3" s="531" t="s">
        <v>63</v>
      </c>
      <c r="D3" s="531"/>
      <c r="E3" s="532" t="s">
        <v>64</v>
      </c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4"/>
    </row>
    <row r="4" spans="1:20">
      <c r="A4" s="488"/>
      <c r="B4" s="492"/>
      <c r="C4" s="498" t="s">
        <v>65</v>
      </c>
      <c r="D4" s="499" t="s">
        <v>66</v>
      </c>
      <c r="E4" s="508" t="s">
        <v>67</v>
      </c>
      <c r="F4" s="509"/>
      <c r="G4" s="509"/>
      <c r="H4" s="509"/>
      <c r="I4" s="535"/>
      <c r="J4" s="535"/>
      <c r="K4" s="535"/>
      <c r="L4" s="535"/>
      <c r="M4" s="509"/>
      <c r="N4" s="509"/>
      <c r="O4" s="509"/>
      <c r="P4" s="509"/>
      <c r="Q4" s="509"/>
      <c r="R4" s="509"/>
      <c r="S4" s="509"/>
      <c r="T4" s="510"/>
    </row>
    <row r="5" spans="1:20" ht="27.75" customHeight="1">
      <c r="A5" s="488"/>
      <c r="B5" s="492"/>
      <c r="C5" s="498"/>
      <c r="D5" s="498"/>
      <c r="E5" s="511" t="s">
        <v>68</v>
      </c>
      <c r="F5" s="479"/>
      <c r="G5" s="479"/>
      <c r="H5" s="479"/>
      <c r="I5" s="511" t="s">
        <v>69</v>
      </c>
      <c r="J5" s="479"/>
      <c r="K5" s="479"/>
      <c r="L5" s="512"/>
      <c r="M5" s="512" t="s">
        <v>70</v>
      </c>
      <c r="N5" s="536"/>
      <c r="O5" s="536"/>
      <c r="P5" s="537"/>
      <c r="Q5" s="478" t="s">
        <v>71</v>
      </c>
      <c r="R5" s="479"/>
      <c r="S5" s="479"/>
      <c r="T5" s="480"/>
    </row>
    <row r="6" spans="1:20">
      <c r="A6" s="488"/>
      <c r="B6" s="492"/>
      <c r="C6" s="498"/>
      <c r="D6" s="498"/>
      <c r="E6" s="11" t="s">
        <v>72</v>
      </c>
      <c r="F6" s="11" t="s">
        <v>73</v>
      </c>
      <c r="G6" s="11" t="s">
        <v>74</v>
      </c>
      <c r="H6" s="11" t="s">
        <v>75</v>
      </c>
      <c r="I6" s="43" t="s">
        <v>72</v>
      </c>
      <c r="J6" s="43" t="s">
        <v>73</v>
      </c>
      <c r="K6" s="43" t="s">
        <v>74</v>
      </c>
      <c r="L6" s="43" t="s">
        <v>75</v>
      </c>
      <c r="M6" s="13" t="s">
        <v>72</v>
      </c>
      <c r="N6" s="13" t="s">
        <v>73</v>
      </c>
      <c r="O6" s="14" t="s">
        <v>74</v>
      </c>
      <c r="P6" s="50" t="s">
        <v>75</v>
      </c>
      <c r="Q6" s="51" t="s">
        <v>72</v>
      </c>
      <c r="R6" s="51" t="s">
        <v>73</v>
      </c>
      <c r="S6" s="52" t="s">
        <v>74</v>
      </c>
      <c r="T6" s="53" t="s">
        <v>75</v>
      </c>
    </row>
    <row r="7" spans="1:20">
      <c r="A7" s="7">
        <v>1</v>
      </c>
      <c r="B7" s="23"/>
      <c r="C7" s="24">
        <v>300000</v>
      </c>
      <c r="D7" s="24"/>
      <c r="E7" s="25">
        <v>8.0000000000000002E-3</v>
      </c>
      <c r="F7" s="75">
        <v>1.2E-2</v>
      </c>
      <c r="G7" s="25">
        <v>1.2E-2</v>
      </c>
      <c r="H7" s="44">
        <v>1.4999999999999999E-2</v>
      </c>
      <c r="I7" s="45">
        <v>8.0000000000000002E-3</v>
      </c>
      <c r="J7" s="46">
        <v>1.2E-2</v>
      </c>
      <c r="K7" s="45">
        <v>1.2E-2</v>
      </c>
      <c r="L7" s="45">
        <v>1.4999999999999999E-2</v>
      </c>
      <c r="M7" s="45">
        <v>8.0000000000000002E-3</v>
      </c>
      <c r="N7" s="46">
        <v>1.2E-2</v>
      </c>
      <c r="O7" s="45">
        <v>1.2E-2</v>
      </c>
      <c r="P7" s="54">
        <v>1.4999999999999999E-2</v>
      </c>
      <c r="Q7" s="55">
        <v>8.0000000000000002E-3</v>
      </c>
      <c r="R7" s="56">
        <v>0.01</v>
      </c>
      <c r="S7" s="55">
        <v>1.2E-2</v>
      </c>
      <c r="T7" s="57">
        <v>1.4999999999999999E-2</v>
      </c>
    </row>
    <row r="8" spans="1:20">
      <c r="A8" s="26"/>
      <c r="B8" s="27"/>
      <c r="C8" s="28"/>
      <c r="D8" s="28"/>
      <c r="E8" s="505"/>
      <c r="F8" s="506"/>
      <c r="G8" s="506"/>
      <c r="H8" s="507"/>
      <c r="I8" s="505">
        <v>0</v>
      </c>
      <c r="J8" s="506"/>
      <c r="K8" s="506"/>
      <c r="L8" s="507"/>
      <c r="M8" s="47"/>
      <c r="N8" s="47"/>
      <c r="O8" s="47"/>
      <c r="P8" s="58"/>
      <c r="Q8" s="47"/>
      <c r="R8" s="47"/>
      <c r="S8" s="47"/>
      <c r="T8" s="58"/>
    </row>
    <row r="9" spans="1:20">
      <c r="A9" s="8" t="s">
        <v>76</v>
      </c>
      <c r="B9" s="76"/>
      <c r="C9" s="29">
        <f>C7</f>
        <v>300000</v>
      </c>
      <c r="D9" s="29"/>
      <c r="E9" s="538">
        <f>750000000*0.8%</f>
        <v>6000000</v>
      </c>
      <c r="F9" s="539"/>
      <c r="G9" s="539"/>
      <c r="H9" s="540"/>
      <c r="I9" s="541">
        <f>800000000*I7</f>
        <v>6400000</v>
      </c>
      <c r="J9" s="542"/>
      <c r="K9" s="542"/>
      <c r="L9" s="543"/>
      <c r="M9" s="516">
        <f>900000000*M7</f>
        <v>7200000</v>
      </c>
      <c r="N9" s="517"/>
      <c r="O9" s="517"/>
      <c r="P9" s="518"/>
      <c r="Q9" s="519">
        <f>1000000000*Q7</f>
        <v>8000000</v>
      </c>
      <c r="R9" s="520"/>
      <c r="S9" s="520"/>
      <c r="T9" s="521"/>
    </row>
    <row r="10" spans="1:20">
      <c r="A10" s="9" t="s">
        <v>77</v>
      </c>
      <c r="B10" s="77"/>
      <c r="C10" s="30">
        <f>C7</f>
        <v>300000</v>
      </c>
      <c r="D10" s="30"/>
      <c r="E10" s="538">
        <f>750000000*1%</f>
        <v>7500000</v>
      </c>
      <c r="F10" s="539"/>
      <c r="G10" s="539"/>
      <c r="H10" s="540"/>
      <c r="I10" s="513">
        <f>800000000*1%</f>
        <v>8000000</v>
      </c>
      <c r="J10" s="514"/>
      <c r="K10" s="514"/>
      <c r="L10" s="515"/>
      <c r="M10" s="516">
        <f>900000000*N7</f>
        <v>10800000</v>
      </c>
      <c r="N10" s="517"/>
      <c r="O10" s="517"/>
      <c r="P10" s="518"/>
      <c r="Q10" s="519">
        <f>1000000000*R7</f>
        <v>10000000</v>
      </c>
      <c r="R10" s="520"/>
      <c r="S10" s="520"/>
      <c r="T10" s="521"/>
    </row>
    <row r="11" spans="1:20">
      <c r="A11" s="10" t="s">
        <v>78</v>
      </c>
      <c r="B11" s="78"/>
      <c r="C11" s="79">
        <v>500000</v>
      </c>
      <c r="D11" s="79"/>
      <c r="E11" s="522" t="s">
        <v>79</v>
      </c>
      <c r="F11" s="523"/>
      <c r="G11" s="523"/>
      <c r="H11" s="524"/>
      <c r="I11" s="525" t="s">
        <v>79</v>
      </c>
      <c r="J11" s="525"/>
      <c r="K11" s="525"/>
      <c r="L11" s="525"/>
      <c r="M11" s="522" t="s">
        <v>79</v>
      </c>
      <c r="N11" s="523"/>
      <c r="O11" s="523"/>
      <c r="P11" s="524"/>
      <c r="Q11" s="525" t="s">
        <v>79</v>
      </c>
      <c r="R11" s="525"/>
      <c r="S11" s="525"/>
      <c r="T11" s="525"/>
    </row>
    <row r="12" spans="1:20">
      <c r="A12" s="489"/>
      <c r="B12" s="493" t="s">
        <v>62</v>
      </c>
      <c r="C12" s="500" t="s">
        <v>63</v>
      </c>
      <c r="D12" s="501"/>
      <c r="E12" s="502" t="s">
        <v>64</v>
      </c>
      <c r="F12" s="503"/>
      <c r="G12" s="503"/>
      <c r="H12" s="503"/>
      <c r="I12" s="503"/>
      <c r="J12" s="503"/>
      <c r="K12" s="503"/>
      <c r="L12" s="503"/>
      <c r="M12" s="503"/>
      <c r="N12" s="503"/>
      <c r="O12" s="503"/>
      <c r="P12" s="503"/>
      <c r="Q12" s="503"/>
      <c r="R12" s="503"/>
      <c r="S12" s="503"/>
      <c r="T12" s="504"/>
    </row>
    <row r="13" spans="1:20">
      <c r="A13" s="490"/>
      <c r="B13" s="494"/>
      <c r="C13" s="498" t="s">
        <v>65</v>
      </c>
      <c r="D13" s="499" t="s">
        <v>66</v>
      </c>
      <c r="E13" s="508" t="s">
        <v>80</v>
      </c>
      <c r="F13" s="509"/>
      <c r="G13" s="509"/>
      <c r="H13" s="509"/>
      <c r="I13" s="509"/>
      <c r="J13" s="509"/>
      <c r="K13" s="509"/>
      <c r="L13" s="509"/>
      <c r="M13" s="509"/>
      <c r="N13" s="509"/>
      <c r="O13" s="509"/>
      <c r="P13" s="509"/>
      <c r="Q13" s="509"/>
      <c r="R13" s="509"/>
      <c r="S13" s="509"/>
      <c r="T13" s="510"/>
    </row>
    <row r="14" spans="1:20">
      <c r="A14" s="490"/>
      <c r="B14" s="494"/>
      <c r="C14" s="498"/>
      <c r="D14" s="498"/>
      <c r="E14" s="511" t="s">
        <v>81</v>
      </c>
      <c r="F14" s="479"/>
      <c r="G14" s="479"/>
      <c r="H14" s="512"/>
      <c r="I14" s="511" t="s">
        <v>82</v>
      </c>
      <c r="J14" s="479"/>
      <c r="K14" s="479"/>
      <c r="L14" s="512"/>
      <c r="M14" s="511" t="s">
        <v>83</v>
      </c>
      <c r="N14" s="479"/>
      <c r="O14" s="479"/>
      <c r="P14" s="480"/>
      <c r="Q14" s="478" t="s">
        <v>84</v>
      </c>
      <c r="R14" s="479"/>
      <c r="S14" s="479"/>
      <c r="T14" s="480"/>
    </row>
    <row r="15" spans="1:20">
      <c r="A15" s="490"/>
      <c r="B15" s="494"/>
      <c r="C15" s="498"/>
      <c r="D15" s="498"/>
      <c r="E15" s="11" t="s">
        <v>72</v>
      </c>
      <c r="F15" s="11" t="s">
        <v>73</v>
      </c>
      <c r="G15" s="11" t="s">
        <v>74</v>
      </c>
      <c r="H15" s="11" t="s">
        <v>75</v>
      </c>
      <c r="I15" s="43" t="s">
        <v>72</v>
      </c>
      <c r="J15" s="43" t="s">
        <v>73</v>
      </c>
      <c r="K15" s="43" t="s">
        <v>74</v>
      </c>
      <c r="L15" s="43" t="s">
        <v>75</v>
      </c>
      <c r="M15" s="13" t="s">
        <v>72</v>
      </c>
      <c r="N15" s="13" t="s">
        <v>73</v>
      </c>
      <c r="O15" s="14" t="s">
        <v>74</v>
      </c>
      <c r="P15" s="50" t="s">
        <v>75</v>
      </c>
      <c r="Q15" s="51" t="s">
        <v>72</v>
      </c>
      <c r="R15" s="51" t="s">
        <v>73</v>
      </c>
      <c r="S15" s="52" t="s">
        <v>74</v>
      </c>
      <c r="T15" s="53" t="s">
        <v>75</v>
      </c>
    </row>
    <row r="16" spans="1:20">
      <c r="A16" s="33">
        <v>2</v>
      </c>
      <c r="B16" s="34"/>
      <c r="C16" s="35"/>
      <c r="D16" s="35"/>
      <c r="E16" s="25">
        <v>0.08</v>
      </c>
      <c r="F16" s="36">
        <v>0.1</v>
      </c>
      <c r="G16" s="25">
        <v>0.12</v>
      </c>
      <c r="H16" s="44">
        <v>0.15</v>
      </c>
      <c r="I16" s="25">
        <v>0.08</v>
      </c>
      <c r="J16" s="36">
        <v>0.1</v>
      </c>
      <c r="K16" s="25">
        <v>0.12</v>
      </c>
      <c r="L16" s="44">
        <v>0.15</v>
      </c>
      <c r="M16" s="25">
        <v>0.08</v>
      </c>
      <c r="N16" s="36">
        <v>0.1</v>
      </c>
      <c r="O16" s="25">
        <v>0.12</v>
      </c>
      <c r="P16" s="44">
        <v>0.15</v>
      </c>
      <c r="Q16" s="25">
        <v>0.08</v>
      </c>
      <c r="R16" s="36">
        <v>0.1</v>
      </c>
      <c r="S16" s="25">
        <v>0.12</v>
      </c>
      <c r="T16" s="44">
        <v>0.15</v>
      </c>
    </row>
    <row r="17" spans="1:20">
      <c r="A17" s="8" t="s">
        <v>85</v>
      </c>
      <c r="B17" s="495" t="s">
        <v>86</v>
      </c>
      <c r="C17" s="29">
        <f>C15</f>
        <v>0</v>
      </c>
      <c r="D17" s="29"/>
      <c r="E17" s="481">
        <v>0.2</v>
      </c>
      <c r="F17" s="482"/>
      <c r="G17" s="482"/>
      <c r="H17" s="482"/>
      <c r="I17" s="482"/>
      <c r="J17" s="482"/>
      <c r="K17" s="482"/>
      <c r="L17" s="482"/>
      <c r="M17" s="482"/>
      <c r="N17" s="482"/>
      <c r="O17" s="482"/>
      <c r="P17" s="482"/>
      <c r="Q17" s="482"/>
      <c r="R17" s="482"/>
      <c r="S17" s="482"/>
      <c r="T17" s="483"/>
    </row>
    <row r="18" spans="1:20">
      <c r="A18" s="9" t="s">
        <v>77</v>
      </c>
      <c r="B18" s="496"/>
      <c r="C18" s="30">
        <f>C15</f>
        <v>0</v>
      </c>
      <c r="D18" s="30"/>
      <c r="E18" s="481">
        <v>0.3</v>
      </c>
      <c r="F18" s="482"/>
      <c r="G18" s="482"/>
      <c r="H18" s="482"/>
      <c r="I18" s="482"/>
      <c r="J18" s="482"/>
      <c r="K18" s="482"/>
      <c r="L18" s="482"/>
      <c r="M18" s="482"/>
      <c r="N18" s="482"/>
      <c r="O18" s="482"/>
      <c r="P18" s="482"/>
      <c r="Q18" s="482"/>
      <c r="R18" s="482"/>
      <c r="S18" s="482"/>
      <c r="T18" s="483"/>
    </row>
    <row r="19" spans="1:20">
      <c r="A19" s="31" t="s">
        <v>78</v>
      </c>
      <c r="B19" s="497"/>
      <c r="C19" s="32">
        <v>500000</v>
      </c>
      <c r="D19" s="32"/>
      <c r="E19" s="484">
        <v>0.5</v>
      </c>
      <c r="F19" s="485"/>
      <c r="G19" s="485"/>
      <c r="H19" s="485"/>
      <c r="I19" s="485"/>
      <c r="J19" s="485"/>
      <c r="K19" s="485"/>
      <c r="L19" s="485"/>
      <c r="M19" s="485"/>
      <c r="N19" s="485"/>
      <c r="O19" s="485"/>
      <c r="P19" s="485"/>
      <c r="Q19" s="485"/>
      <c r="R19" s="485"/>
      <c r="S19" s="485"/>
      <c r="T19" s="486"/>
    </row>
    <row r="20" spans="1:20">
      <c r="A20" s="12"/>
      <c r="B20" s="37"/>
      <c r="C20" s="38"/>
      <c r="D20" s="39"/>
      <c r="E20" s="505"/>
      <c r="F20" s="506"/>
      <c r="G20" s="506"/>
      <c r="H20" s="507"/>
      <c r="I20" s="505">
        <v>0</v>
      </c>
      <c r="J20" s="506"/>
      <c r="K20" s="506"/>
      <c r="L20" s="507"/>
      <c r="M20" s="47"/>
      <c r="N20" s="47"/>
      <c r="O20" s="47"/>
      <c r="P20" s="58"/>
      <c r="Q20" s="47"/>
      <c r="R20" s="47"/>
      <c r="S20" s="47"/>
      <c r="T20" s="58"/>
    </row>
    <row r="21" spans="1:20">
      <c r="A21" s="40">
        <v>1</v>
      </c>
      <c r="B21" s="41" t="s">
        <v>87</v>
      </c>
      <c r="C21" s="21"/>
      <c r="D21" s="21"/>
      <c r="E21" s="22"/>
      <c r="F21" s="22"/>
      <c r="G21" s="22"/>
      <c r="H21" s="22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49"/>
    </row>
    <row r="22" spans="1:20">
      <c r="A22" s="40">
        <v>2</v>
      </c>
      <c r="B22" s="41" t="s">
        <v>88</v>
      </c>
      <c r="C22" s="21"/>
      <c r="D22" s="21"/>
      <c r="E22" s="22"/>
      <c r="F22" s="22"/>
      <c r="G22" s="22"/>
      <c r="H22" s="22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49"/>
    </row>
    <row r="23" spans="1:20">
      <c r="A23" s="40">
        <v>3</v>
      </c>
      <c r="B23" s="42" t="s">
        <v>89</v>
      </c>
      <c r="C23" s="21"/>
      <c r="D23" s="21"/>
      <c r="E23" s="22"/>
      <c r="F23" s="22"/>
      <c r="G23" s="22"/>
      <c r="H23" s="22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49"/>
    </row>
    <row r="24" spans="1:20">
      <c r="A24" s="40">
        <v>4</v>
      </c>
      <c r="B24" s="42" t="s">
        <v>90</v>
      </c>
      <c r="C24" s="21"/>
      <c r="D24" s="21"/>
      <c r="E24" s="22"/>
      <c r="F24" s="22"/>
      <c r="G24" s="22"/>
      <c r="H24" s="22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49"/>
    </row>
    <row r="25" spans="1:20">
      <c r="A25" s="40">
        <v>5</v>
      </c>
      <c r="B25" s="42" t="s">
        <v>91</v>
      </c>
      <c r="C25" s="21"/>
      <c r="D25" s="21"/>
      <c r="E25" s="22"/>
      <c r="F25" s="22"/>
      <c r="G25" s="22"/>
      <c r="H25" s="22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49"/>
    </row>
    <row r="26" spans="1:20">
      <c r="A26" s="40">
        <v>6</v>
      </c>
      <c r="B26" s="42" t="s">
        <v>92</v>
      </c>
      <c r="C26" s="21"/>
      <c r="D26" s="21"/>
      <c r="E26" s="22"/>
      <c r="F26" s="22"/>
      <c r="G26" s="22"/>
      <c r="H26" s="22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49"/>
    </row>
    <row r="27" spans="1:20">
      <c r="A27" s="40">
        <v>7</v>
      </c>
      <c r="B27" s="42" t="s">
        <v>93</v>
      </c>
      <c r="C27" s="21"/>
      <c r="D27" s="21"/>
      <c r="E27" s="22"/>
      <c r="F27" s="22"/>
      <c r="G27" s="22"/>
      <c r="H27" s="22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49"/>
    </row>
    <row r="28" spans="1:20">
      <c r="A28" s="40">
        <v>8</v>
      </c>
      <c r="B28" s="42" t="s">
        <v>94</v>
      </c>
      <c r="C28" s="21"/>
      <c r="D28" s="21"/>
      <c r="E28" s="22"/>
      <c r="F28" s="22"/>
      <c r="G28" s="22"/>
      <c r="H28" s="22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49"/>
    </row>
    <row r="29" spans="1:20">
      <c r="A29" s="59"/>
      <c r="B29" s="61"/>
      <c r="C29" s="62"/>
      <c r="D29" s="62"/>
      <c r="E29" s="60"/>
      <c r="F29" s="60"/>
      <c r="G29" s="60"/>
      <c r="H29" s="60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6"/>
    </row>
    <row r="30" spans="1:20">
      <c r="A30" s="5"/>
      <c r="B30" s="5"/>
      <c r="C30" s="5"/>
      <c r="D30" s="5"/>
      <c r="E30" s="80"/>
      <c r="F30" s="80"/>
      <c r="G30" s="80"/>
      <c r="H30" s="80"/>
      <c r="I30" s="5"/>
      <c r="J30" s="143" t="s">
        <v>182</v>
      </c>
      <c r="K30" s="5"/>
      <c r="L30" s="5"/>
      <c r="M30" s="5"/>
      <c r="N30" s="5"/>
      <c r="O30" s="5"/>
      <c r="P30" s="5"/>
      <c r="Q30" s="5"/>
      <c r="R30" s="5"/>
      <c r="S30" s="5"/>
      <c r="T30" s="5"/>
    </row>
    <row r="33" spans="1:22" ht="39.200000000000003" customHeight="1">
      <c r="A33" s="81"/>
      <c r="B33" s="81"/>
      <c r="C33" s="81"/>
      <c r="D33" s="81"/>
      <c r="E33" s="81"/>
      <c r="F33" s="478" t="s">
        <v>170</v>
      </c>
      <c r="G33" s="479"/>
      <c r="H33" s="479"/>
      <c r="I33" s="480"/>
      <c r="J33" s="81" t="s">
        <v>95</v>
      </c>
      <c r="K33" s="81"/>
      <c r="L33" s="81"/>
    </row>
    <row r="34" spans="1:22" s="73" customFormat="1">
      <c r="E34" s="82"/>
      <c r="F34" s="51" t="s">
        <v>72</v>
      </c>
      <c r="G34" s="51" t="s">
        <v>73</v>
      </c>
      <c r="H34" s="52" t="s">
        <v>74</v>
      </c>
      <c r="I34" s="53" t="s">
        <v>75</v>
      </c>
    </row>
    <row r="35" spans="1:22">
      <c r="F35" s="55">
        <v>8.0000000000000002E-3</v>
      </c>
      <c r="G35" s="56">
        <v>0.01</v>
      </c>
      <c r="H35" s="55">
        <v>1.2E-2</v>
      </c>
      <c r="I35" s="57">
        <v>1.4999999999999999E-2</v>
      </c>
    </row>
    <row r="36" spans="1:22">
      <c r="C36" s="18"/>
      <c r="D36" s="1"/>
      <c r="E36" s="1"/>
      <c r="F36" s="47"/>
      <c r="G36" s="47"/>
      <c r="H36" s="47"/>
      <c r="I36" s="58"/>
    </row>
    <row r="37" spans="1:22">
      <c r="C37" s="18"/>
      <c r="D37" s="1"/>
      <c r="E37" s="8" t="s">
        <v>85</v>
      </c>
      <c r="F37" s="481">
        <v>0.2</v>
      </c>
      <c r="G37" s="482"/>
      <c r="H37" s="482"/>
      <c r="I37" s="482"/>
      <c r="J37" s="482"/>
      <c r="K37" s="482"/>
      <c r="L37" s="482"/>
      <c r="M37" s="482"/>
      <c r="N37" s="482"/>
      <c r="O37" s="482"/>
      <c r="P37" s="482"/>
      <c r="Q37" s="482"/>
      <c r="R37" s="482"/>
      <c r="S37" s="482"/>
      <c r="T37" s="482"/>
      <c r="U37" s="483"/>
      <c r="V37" s="65"/>
    </row>
    <row r="38" spans="1:22">
      <c r="C38" s="18"/>
      <c r="D38" s="1"/>
      <c r="E38" s="9" t="s">
        <v>77</v>
      </c>
      <c r="F38" s="481">
        <v>0.3</v>
      </c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  <c r="R38" s="482"/>
      <c r="S38" s="482"/>
      <c r="T38" s="482"/>
      <c r="U38" s="483"/>
      <c r="V38" s="65"/>
    </row>
    <row r="39" spans="1:22">
      <c r="C39" s="18"/>
      <c r="D39" s="1"/>
      <c r="E39" s="31" t="s">
        <v>78</v>
      </c>
      <c r="F39" s="484">
        <v>0.5</v>
      </c>
      <c r="G39" s="485"/>
      <c r="H39" s="485"/>
      <c r="I39" s="485"/>
      <c r="J39" s="485"/>
      <c r="K39" s="485"/>
      <c r="L39" s="485"/>
      <c r="M39" s="485"/>
      <c r="N39" s="485"/>
      <c r="O39" s="485"/>
      <c r="P39" s="485"/>
      <c r="Q39" s="485"/>
      <c r="R39" s="485"/>
      <c r="S39" s="485"/>
      <c r="T39" s="485"/>
      <c r="U39" s="486"/>
      <c r="V39" s="65"/>
    </row>
    <row r="40" spans="1:22">
      <c r="C40" s="18"/>
      <c r="D40" s="1"/>
      <c r="E40" s="145" t="s">
        <v>162</v>
      </c>
      <c r="F40" s="1"/>
      <c r="G40" s="64"/>
      <c r="H40" s="83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</row>
    <row r="42" spans="1:22" ht="15.75">
      <c r="F42" s="125" t="s">
        <v>97</v>
      </c>
      <c r="G42" s="68" t="s">
        <v>171</v>
      </c>
      <c r="H42" s="127" t="s">
        <v>153</v>
      </c>
      <c r="I42" s="68" t="s">
        <v>154</v>
      </c>
      <c r="J42" s="68" t="s">
        <v>49</v>
      </c>
      <c r="K42" s="68" t="s">
        <v>50</v>
      </c>
    </row>
    <row r="43" spans="1:22" ht="15.75">
      <c r="F43" s="70" t="s">
        <v>51</v>
      </c>
      <c r="G43" s="89">
        <f>'07.2022'!B102</f>
        <v>680957484.8549999</v>
      </c>
      <c r="H43" s="84"/>
      <c r="I43" s="88"/>
      <c r="J43" s="89"/>
      <c r="K43" s="84"/>
    </row>
    <row r="44" spans="1:22" ht="15.75">
      <c r="F44" s="70" t="s">
        <v>52</v>
      </c>
      <c r="G44" s="89">
        <f>'07.2022'!B103</f>
        <v>602026702.38399994</v>
      </c>
      <c r="H44" s="84"/>
      <c r="I44" s="88"/>
      <c r="J44" s="89"/>
      <c r="K44" s="84"/>
    </row>
    <row r="45" spans="1:22" ht="15.75">
      <c r="F45" s="70" t="s">
        <v>53</v>
      </c>
      <c r="G45" s="89">
        <f>'07.2022'!B104</f>
        <v>507479583.23699993</v>
      </c>
      <c r="H45" s="84"/>
      <c r="I45" s="88"/>
      <c r="J45" s="89"/>
      <c r="K45" s="84"/>
    </row>
    <row r="46" spans="1:22" ht="15.75">
      <c r="F46" s="70" t="s">
        <v>54</v>
      </c>
      <c r="G46" s="89">
        <f>'07.2022'!B105</f>
        <v>834819499.05949998</v>
      </c>
      <c r="H46" s="84"/>
      <c r="I46" s="88"/>
      <c r="J46" s="89"/>
      <c r="K46" s="84"/>
    </row>
    <row r="47" spans="1:22" ht="15.75">
      <c r="F47" s="71" t="s">
        <v>158</v>
      </c>
      <c r="G47" s="85">
        <f>SUM(G43:G46)</f>
        <v>2625283269.5354996</v>
      </c>
      <c r="H47" s="128">
        <f>'07.2022'!C106</f>
        <v>4160000000</v>
      </c>
      <c r="I47" s="90">
        <f>+G47/H47*100%</f>
        <v>0.63107770902295668</v>
      </c>
      <c r="J47" s="128" t="s">
        <v>56</v>
      </c>
      <c r="K47" s="91">
        <f>+G47*0.12%</f>
        <v>3150339.9234425994</v>
      </c>
    </row>
    <row r="48" spans="1:22" s="131" customFormat="1">
      <c r="E48" s="132"/>
      <c r="F48" s="132"/>
      <c r="G48" s="132"/>
      <c r="H48" s="132"/>
      <c r="K48" s="142"/>
    </row>
    <row r="49" spans="6:15">
      <c r="K49" s="1"/>
    </row>
    <row r="50" spans="6:15" ht="15.75">
      <c r="F50" s="67" t="s">
        <v>57</v>
      </c>
      <c r="G50" s="68" t="s">
        <v>171</v>
      </c>
      <c r="H50" s="69" t="s">
        <v>153</v>
      </c>
      <c r="I50" s="68" t="s">
        <v>160</v>
      </c>
      <c r="J50" s="68" t="s">
        <v>49</v>
      </c>
      <c r="K50" s="68" t="s">
        <v>50</v>
      </c>
      <c r="L50" s="130"/>
      <c r="M50" s="526"/>
      <c r="N50" s="527"/>
      <c r="O50" s="527"/>
    </row>
    <row r="51" spans="6:15" ht="15.75">
      <c r="F51" s="70" t="s">
        <v>51</v>
      </c>
      <c r="G51" s="89">
        <f>'07.2022'!B110</f>
        <v>0</v>
      </c>
      <c r="H51" s="84"/>
      <c r="I51" s="88"/>
      <c r="J51" s="89"/>
      <c r="K51" s="84"/>
    </row>
    <row r="52" spans="6:15" ht="15.75">
      <c r="F52" s="70" t="s">
        <v>52</v>
      </c>
      <c r="G52" s="89">
        <f>'07.2022'!B111</f>
        <v>0</v>
      </c>
      <c r="H52" s="84"/>
      <c r="I52" s="88"/>
      <c r="J52" s="89"/>
      <c r="K52" s="84"/>
    </row>
    <row r="53" spans="6:15" ht="15.75">
      <c r="F53" s="70" t="s">
        <v>53</v>
      </c>
      <c r="G53" s="89">
        <f>'07.2022'!B112</f>
        <v>0</v>
      </c>
      <c r="H53" s="84"/>
      <c r="I53" s="88"/>
      <c r="J53" s="89"/>
      <c r="K53" s="84"/>
    </row>
    <row r="54" spans="6:15" ht="15.75">
      <c r="F54" s="70" t="s">
        <v>54</v>
      </c>
      <c r="G54" s="89">
        <f>'07.2022'!B113</f>
        <v>0</v>
      </c>
      <c r="H54" s="84"/>
      <c r="I54" s="88"/>
      <c r="J54" s="89"/>
      <c r="K54" s="84"/>
    </row>
    <row r="55" spans="6:15" ht="15.75">
      <c r="F55" s="71" t="s">
        <v>158</v>
      </c>
      <c r="G55" s="129">
        <f>SUM(G51:G54)</f>
        <v>0</v>
      </c>
      <c r="H55" s="128">
        <f>'07.2022'!D114</f>
        <v>0</v>
      </c>
      <c r="I55" s="144"/>
      <c r="J55" s="120" t="s">
        <v>29</v>
      </c>
      <c r="K55" s="91">
        <f>+G55*J55</f>
        <v>0</v>
      </c>
      <c r="L55" s="139"/>
    </row>
    <row r="56" spans="6:15">
      <c r="K56" s="1"/>
      <c r="L56" s="139"/>
    </row>
    <row r="57" spans="6:15" ht="15.75">
      <c r="F57" s="67" t="s">
        <v>98</v>
      </c>
      <c r="G57" s="68" t="s">
        <v>171</v>
      </c>
      <c r="H57" s="127" t="s">
        <v>153</v>
      </c>
      <c r="I57" s="126">
        <v>0</v>
      </c>
      <c r="J57" s="68" t="s">
        <v>49</v>
      </c>
      <c r="K57" s="68" t="s">
        <v>50</v>
      </c>
      <c r="L57" s="140"/>
    </row>
    <row r="58" spans="6:15" ht="15.75">
      <c r="F58" s="70" t="s">
        <v>51</v>
      </c>
      <c r="G58" s="84">
        <v>0</v>
      </c>
      <c r="H58" s="84"/>
      <c r="I58" s="88"/>
      <c r="J58" s="89"/>
      <c r="K58" s="84"/>
      <c r="L58" s="141"/>
    </row>
    <row r="59" spans="6:15" ht="15.75">
      <c r="F59" s="70" t="s">
        <v>52</v>
      </c>
      <c r="G59" s="84">
        <v>0</v>
      </c>
      <c r="H59" s="84"/>
      <c r="I59" s="88"/>
      <c r="J59" s="89"/>
      <c r="K59" s="84"/>
      <c r="L59" s="141"/>
    </row>
    <row r="60" spans="6:15" ht="15.75">
      <c r="F60" s="70" t="s">
        <v>53</v>
      </c>
      <c r="G60" s="84">
        <v>0</v>
      </c>
      <c r="H60" s="84"/>
      <c r="I60" s="88"/>
      <c r="J60" s="89"/>
      <c r="K60" s="84"/>
      <c r="L60" s="141"/>
    </row>
    <row r="61" spans="6:15" ht="15.75">
      <c r="F61" s="70" t="s">
        <v>54</v>
      </c>
      <c r="G61" s="84">
        <v>0</v>
      </c>
      <c r="H61" s="84"/>
      <c r="I61" s="88"/>
      <c r="J61" s="89"/>
      <c r="K61" s="84"/>
      <c r="L61" s="141"/>
    </row>
    <row r="62" spans="6:15" ht="15.75">
      <c r="F62" s="71" t="s">
        <v>158</v>
      </c>
      <c r="G62" s="86">
        <f>SUM(G58:G61)</f>
        <v>0</v>
      </c>
      <c r="H62" s="128"/>
      <c r="I62" s="90"/>
      <c r="J62" s="90"/>
      <c r="K62" s="91">
        <f>+G62*J62</f>
        <v>0</v>
      </c>
      <c r="L62" s="141"/>
    </row>
    <row r="63" spans="6:15">
      <c r="G63" s="87"/>
      <c r="K63" s="1"/>
    </row>
    <row r="64" spans="6:15" ht="15.75">
      <c r="I64" s="2"/>
      <c r="J64" s="137" t="s">
        <v>155</v>
      </c>
      <c r="K64" s="150">
        <f>+K55+K62+K47</f>
        <v>3150339.9234425994</v>
      </c>
      <c r="L64" s="20"/>
    </row>
    <row r="65" spans="11:11">
      <c r="K65" s="1"/>
    </row>
    <row r="66" spans="11:11">
      <c r="K66" s="1"/>
    </row>
    <row r="67" spans="11:11">
      <c r="K67" s="1"/>
    </row>
    <row r="68" spans="11:11">
      <c r="K68" s="1"/>
    </row>
    <row r="69" spans="11:11">
      <c r="K69" s="1"/>
    </row>
    <row r="70" spans="11:11">
      <c r="K70" s="1"/>
    </row>
    <row r="71" spans="11:11">
      <c r="K71" s="1"/>
    </row>
  </sheetData>
  <mergeCells count="48">
    <mergeCell ref="M50:O50"/>
    <mergeCell ref="A1:T1"/>
    <mergeCell ref="C3:D3"/>
    <mergeCell ref="E3:T3"/>
    <mergeCell ref="E4:T4"/>
    <mergeCell ref="E5:H5"/>
    <mergeCell ref="I5:L5"/>
    <mergeCell ref="M5:P5"/>
    <mergeCell ref="Q5:T5"/>
    <mergeCell ref="E8:H8"/>
    <mergeCell ref="I8:L8"/>
    <mergeCell ref="E9:H9"/>
    <mergeCell ref="I9:L9"/>
    <mergeCell ref="M9:P9"/>
    <mergeCell ref="Q9:T9"/>
    <mergeCell ref="E10:H10"/>
    <mergeCell ref="I10:L10"/>
    <mergeCell ref="M10:P10"/>
    <mergeCell ref="Q10:T10"/>
    <mergeCell ref="E11:H11"/>
    <mergeCell ref="I11:L11"/>
    <mergeCell ref="M11:P11"/>
    <mergeCell ref="Q11:T11"/>
    <mergeCell ref="C12:D12"/>
    <mergeCell ref="E12:T12"/>
    <mergeCell ref="E20:H20"/>
    <mergeCell ref="I20:L20"/>
    <mergeCell ref="E13:T13"/>
    <mergeCell ref="E14:H14"/>
    <mergeCell ref="I14:L14"/>
    <mergeCell ref="M14:P14"/>
    <mergeCell ref="Q14:T14"/>
    <mergeCell ref="F33:I33"/>
    <mergeCell ref="F37:U37"/>
    <mergeCell ref="F38:U38"/>
    <mergeCell ref="F39:U39"/>
    <mergeCell ref="A3:A6"/>
    <mergeCell ref="A12:A15"/>
    <mergeCell ref="B3:B6"/>
    <mergeCell ref="B12:B15"/>
    <mergeCell ref="B17:B19"/>
    <mergeCell ref="C4:C6"/>
    <mergeCell ref="C13:C15"/>
    <mergeCell ref="D4:D6"/>
    <mergeCell ref="D13:D15"/>
    <mergeCell ref="E17:T17"/>
    <mergeCell ref="E18:T18"/>
    <mergeCell ref="E19:T19"/>
  </mergeCells>
  <pageMargins left="0.7" right="0.7" top="0.75" bottom="0.75" header="0.3" footer="0.3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65"/>
  <sheetViews>
    <sheetView topLeftCell="A91" zoomScale="85" zoomScaleNormal="85" workbookViewId="0">
      <selection activeCell="F170" sqref="F170:F171"/>
    </sheetView>
  </sheetViews>
  <sheetFormatPr defaultColWidth="9.140625" defaultRowHeight="15.75"/>
  <cols>
    <col min="1" max="1" width="8.140625" style="262" customWidth="1"/>
    <col min="2" max="2" width="14.28515625" style="262" customWidth="1"/>
    <col min="3" max="3" width="41" style="262" customWidth="1"/>
    <col min="4" max="4" width="13.140625" style="262" customWidth="1"/>
    <col min="5" max="5" width="15.42578125" style="321" customWidth="1"/>
    <col min="6" max="6" width="18.7109375" style="262" customWidth="1"/>
    <col min="7" max="7" width="22" style="262" customWidth="1"/>
    <col min="8" max="8" width="22" style="322" customWidth="1"/>
    <col min="9" max="9" width="22.42578125" style="262" customWidth="1"/>
    <col min="10" max="10" width="22" style="262" customWidth="1"/>
    <col min="11" max="11" width="18.140625" style="262" customWidth="1"/>
    <col min="12" max="12" width="15.5703125" style="262" customWidth="1"/>
    <col min="13" max="13" width="17.7109375" style="262" customWidth="1"/>
    <col min="14" max="16" width="9.140625" style="262"/>
    <col min="17" max="20" width="12.5703125" style="262" customWidth="1"/>
    <col min="21" max="16384" width="9.140625" style="262"/>
  </cols>
  <sheetData>
    <row r="1" spans="1:21" s="270" customFormat="1">
      <c r="A1" s="585" t="s">
        <v>100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7"/>
      <c r="U1" s="269"/>
    </row>
    <row r="2" spans="1:21" s="270" customFormat="1">
      <c r="A2" s="271"/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3" t="s">
        <v>61</v>
      </c>
      <c r="S2" s="273"/>
      <c r="T2" s="274"/>
      <c r="U2" s="269"/>
    </row>
    <row r="3" spans="1:21" s="270" customFormat="1" ht="28.15" customHeight="1">
      <c r="A3" s="592"/>
      <c r="B3" s="588" t="s">
        <v>101</v>
      </c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89"/>
      <c r="N3" s="589"/>
      <c r="O3" s="589"/>
      <c r="P3" s="589"/>
      <c r="Q3" s="589"/>
      <c r="R3" s="589"/>
      <c r="S3" s="589"/>
      <c r="T3" s="590"/>
      <c r="U3" s="269"/>
    </row>
    <row r="4" spans="1:21" s="270" customFormat="1" ht="72.75" customHeight="1">
      <c r="A4" s="593"/>
      <c r="B4" s="594" t="s">
        <v>102</v>
      </c>
      <c r="C4" s="598" t="s">
        <v>65</v>
      </c>
      <c r="D4" s="597" t="s">
        <v>66</v>
      </c>
      <c r="E4" s="563" t="s">
        <v>103</v>
      </c>
      <c r="F4" s="564"/>
      <c r="G4" s="564"/>
      <c r="H4" s="564"/>
      <c r="I4" s="565"/>
      <c r="J4" s="565"/>
      <c r="K4" s="565"/>
      <c r="L4" s="565"/>
      <c r="M4" s="565"/>
      <c r="N4" s="565"/>
      <c r="O4" s="564"/>
      <c r="P4" s="564"/>
      <c r="Q4" s="564"/>
      <c r="R4" s="564"/>
      <c r="S4" s="564"/>
      <c r="T4" s="566"/>
      <c r="U4" s="269"/>
    </row>
    <row r="5" spans="1:21" s="270" customFormat="1" ht="53.45" customHeight="1">
      <c r="A5" s="593"/>
      <c r="B5" s="594"/>
      <c r="C5" s="598"/>
      <c r="D5" s="598"/>
      <c r="E5" s="591" t="s">
        <v>104</v>
      </c>
      <c r="F5" s="572"/>
      <c r="G5" s="572"/>
      <c r="H5" s="572"/>
      <c r="I5" s="553" t="s">
        <v>102</v>
      </c>
      <c r="J5" s="554"/>
      <c r="K5" s="567" t="s">
        <v>105</v>
      </c>
      <c r="L5" s="567"/>
      <c r="M5" s="567"/>
      <c r="N5" s="567"/>
      <c r="O5" s="553" t="s">
        <v>102</v>
      </c>
      <c r="P5" s="554"/>
      <c r="Q5" s="591" t="s">
        <v>106</v>
      </c>
      <c r="R5" s="572"/>
      <c r="S5" s="572"/>
      <c r="T5" s="573"/>
      <c r="U5" s="269"/>
    </row>
    <row r="6" spans="1:21" s="270" customFormat="1" ht="41.25" customHeight="1">
      <c r="A6" s="593"/>
      <c r="B6" s="594"/>
      <c r="C6" s="598"/>
      <c r="D6" s="598"/>
      <c r="E6" s="595" t="s">
        <v>107</v>
      </c>
      <c r="F6" s="596"/>
      <c r="G6" s="595" t="s">
        <v>19</v>
      </c>
      <c r="H6" s="596"/>
      <c r="I6" s="555"/>
      <c r="J6" s="556"/>
      <c r="K6" s="595" t="s">
        <v>107</v>
      </c>
      <c r="L6" s="596"/>
      <c r="M6" s="595" t="s">
        <v>19</v>
      </c>
      <c r="N6" s="596"/>
      <c r="O6" s="555"/>
      <c r="P6" s="556"/>
      <c r="Q6" s="595" t="s">
        <v>107</v>
      </c>
      <c r="R6" s="596"/>
      <c r="S6" s="595" t="s">
        <v>19</v>
      </c>
      <c r="T6" s="596"/>
      <c r="U6" s="269"/>
    </row>
    <row r="7" spans="1:21" s="270" customFormat="1" ht="22.7" customHeight="1">
      <c r="A7" s="275"/>
      <c r="B7" s="276"/>
      <c r="C7" s="277">
        <v>300000</v>
      </c>
      <c r="D7" s="277"/>
      <c r="E7" s="278" t="s">
        <v>108</v>
      </c>
      <c r="F7" s="279" t="s">
        <v>109</v>
      </c>
      <c r="G7" s="278" t="s">
        <v>108</v>
      </c>
      <c r="H7" s="279" t="s">
        <v>109</v>
      </c>
      <c r="I7" s="557"/>
      <c r="J7" s="558"/>
      <c r="K7" s="278" t="s">
        <v>108</v>
      </c>
      <c r="L7" s="279" t="s">
        <v>109</v>
      </c>
      <c r="M7" s="278" t="s">
        <v>108</v>
      </c>
      <c r="N7" s="279" t="s">
        <v>109</v>
      </c>
      <c r="O7" s="557"/>
      <c r="P7" s="558"/>
      <c r="Q7" s="278" t="s">
        <v>108</v>
      </c>
      <c r="R7" s="279" t="s">
        <v>109</v>
      </c>
      <c r="S7" s="278" t="s">
        <v>108</v>
      </c>
      <c r="T7" s="279" t="s">
        <v>109</v>
      </c>
      <c r="U7" s="269"/>
    </row>
    <row r="8" spans="1:21" s="270" customFormat="1" ht="20.25" customHeight="1">
      <c r="A8" s="280" t="s">
        <v>76</v>
      </c>
      <c r="B8" s="281" t="s">
        <v>110</v>
      </c>
      <c r="C8" s="282">
        <f>C7</f>
        <v>300000</v>
      </c>
      <c r="D8" s="282"/>
      <c r="E8" s="283">
        <v>5000</v>
      </c>
      <c r="F8" s="283">
        <v>8000</v>
      </c>
      <c r="G8" s="284">
        <v>0.05</v>
      </c>
      <c r="H8" s="284">
        <v>0.05</v>
      </c>
      <c r="I8" s="605" t="s">
        <v>111</v>
      </c>
      <c r="J8" s="579"/>
      <c r="K8" s="285">
        <v>5000</v>
      </c>
      <c r="L8" s="285">
        <v>8000</v>
      </c>
      <c r="M8" s="286">
        <v>0.05</v>
      </c>
      <c r="N8" s="286">
        <v>0.05</v>
      </c>
      <c r="O8" s="605" t="s">
        <v>111</v>
      </c>
      <c r="P8" s="579"/>
      <c r="Q8" s="287">
        <v>4000</v>
      </c>
      <c r="R8" s="287">
        <v>5000</v>
      </c>
      <c r="S8" s="288">
        <v>0.05</v>
      </c>
      <c r="T8" s="288">
        <v>0.05</v>
      </c>
      <c r="U8" s="269"/>
    </row>
    <row r="9" spans="1:21" s="270" customFormat="1" ht="20.25" customHeight="1">
      <c r="A9" s="289" t="s">
        <v>77</v>
      </c>
      <c r="B9" s="601" t="s">
        <v>112</v>
      </c>
      <c r="C9" s="290">
        <f>C7</f>
        <v>300000</v>
      </c>
      <c r="D9" s="290"/>
      <c r="E9" s="283">
        <v>6000</v>
      </c>
      <c r="F9" s="283">
        <v>10000</v>
      </c>
      <c r="G9" s="284">
        <v>0.08</v>
      </c>
      <c r="H9" s="284">
        <v>0.1</v>
      </c>
      <c r="I9" s="581" t="s">
        <v>113</v>
      </c>
      <c r="J9" s="582"/>
      <c r="K9" s="285">
        <v>6000</v>
      </c>
      <c r="L9" s="285">
        <v>10000</v>
      </c>
      <c r="M9" s="286">
        <v>0.08</v>
      </c>
      <c r="N9" s="286">
        <v>0.1</v>
      </c>
      <c r="O9" s="581" t="s">
        <v>114</v>
      </c>
      <c r="P9" s="582"/>
      <c r="Q9" s="287">
        <v>5000</v>
      </c>
      <c r="R9" s="287">
        <v>8000</v>
      </c>
      <c r="S9" s="288">
        <v>0.08</v>
      </c>
      <c r="T9" s="288">
        <v>0.1</v>
      </c>
      <c r="U9" s="269"/>
    </row>
    <row r="10" spans="1:21" s="299" customFormat="1" ht="20.25" customHeight="1">
      <c r="A10" s="291" t="s">
        <v>115</v>
      </c>
      <c r="B10" s="602"/>
      <c r="C10" s="292">
        <v>500000</v>
      </c>
      <c r="D10" s="292"/>
      <c r="E10" s="293">
        <v>7000</v>
      </c>
      <c r="F10" s="293">
        <v>11000</v>
      </c>
      <c r="G10" s="284">
        <v>0.1</v>
      </c>
      <c r="H10" s="284">
        <v>0.12</v>
      </c>
      <c r="I10" s="583"/>
      <c r="J10" s="584"/>
      <c r="K10" s="294">
        <v>7000</v>
      </c>
      <c r="L10" s="294">
        <v>11000</v>
      </c>
      <c r="M10" s="295">
        <v>0.1</v>
      </c>
      <c r="N10" s="295">
        <v>0.12</v>
      </c>
      <c r="O10" s="583"/>
      <c r="P10" s="584"/>
      <c r="Q10" s="296">
        <v>6000</v>
      </c>
      <c r="R10" s="296">
        <v>10000</v>
      </c>
      <c r="S10" s="297">
        <v>0.1</v>
      </c>
      <c r="T10" s="297">
        <v>0.12</v>
      </c>
      <c r="U10" s="298"/>
    </row>
    <row r="11" spans="1:21" s="299" customFormat="1" ht="28.15" customHeight="1">
      <c r="A11" s="599"/>
      <c r="B11" s="603" t="s">
        <v>62</v>
      </c>
      <c r="C11" s="559" t="s">
        <v>63</v>
      </c>
      <c r="D11" s="559"/>
      <c r="E11" s="560" t="s">
        <v>64</v>
      </c>
      <c r="F11" s="561"/>
      <c r="G11" s="561"/>
      <c r="H11" s="561"/>
      <c r="I11" s="561"/>
      <c r="J11" s="561"/>
      <c r="K11" s="561"/>
      <c r="L11" s="561"/>
      <c r="M11" s="561"/>
      <c r="N11" s="561"/>
      <c r="O11" s="561"/>
      <c r="P11" s="561"/>
      <c r="Q11" s="561"/>
      <c r="R11" s="561"/>
      <c r="S11" s="561"/>
      <c r="T11" s="562"/>
      <c r="U11" s="298"/>
    </row>
    <row r="12" spans="1:21" s="270" customFormat="1" ht="72.75" customHeight="1">
      <c r="A12" s="600"/>
      <c r="B12" s="604"/>
      <c r="C12" s="598" t="s">
        <v>65</v>
      </c>
      <c r="D12" s="597" t="s">
        <v>66</v>
      </c>
      <c r="E12" s="563" t="s">
        <v>116</v>
      </c>
      <c r="F12" s="564"/>
      <c r="G12" s="564"/>
      <c r="H12" s="564"/>
      <c r="I12" s="565"/>
      <c r="J12" s="565"/>
      <c r="K12" s="565"/>
      <c r="L12" s="565"/>
      <c r="M12" s="564"/>
      <c r="N12" s="564"/>
      <c r="O12" s="564"/>
      <c r="P12" s="564"/>
      <c r="Q12" s="564"/>
      <c r="R12" s="564"/>
      <c r="S12" s="564"/>
      <c r="T12" s="566"/>
      <c r="U12" s="269"/>
    </row>
    <row r="13" spans="1:21" s="270" customFormat="1" ht="50.1" customHeight="1">
      <c r="A13" s="600"/>
      <c r="B13" s="604"/>
      <c r="C13" s="598"/>
      <c r="D13" s="598"/>
      <c r="E13" s="567" t="s">
        <v>117</v>
      </c>
      <c r="F13" s="567"/>
      <c r="G13" s="567"/>
      <c r="H13" s="567"/>
      <c r="I13" s="567" t="s">
        <v>118</v>
      </c>
      <c r="J13" s="567"/>
      <c r="K13" s="567"/>
      <c r="L13" s="567"/>
      <c r="M13" s="567" t="s">
        <v>119</v>
      </c>
      <c r="N13" s="567"/>
      <c r="O13" s="567"/>
      <c r="P13" s="567"/>
      <c r="Q13" s="567" t="s">
        <v>120</v>
      </c>
      <c r="R13" s="567"/>
      <c r="S13" s="567"/>
      <c r="T13" s="567"/>
      <c r="U13" s="269"/>
    </row>
    <row r="14" spans="1:21" s="270" customFormat="1" ht="41.25" customHeight="1">
      <c r="A14" s="600"/>
      <c r="B14" s="604"/>
      <c r="C14" s="598"/>
      <c r="D14" s="598"/>
      <c r="E14" s="300" t="s">
        <v>72</v>
      </c>
      <c r="F14" s="300" t="s">
        <v>73</v>
      </c>
      <c r="G14" s="300" t="s">
        <v>74</v>
      </c>
      <c r="H14" s="300" t="s">
        <v>75</v>
      </c>
      <c r="I14" s="301" t="s">
        <v>72</v>
      </c>
      <c r="J14" s="301" t="s">
        <v>73</v>
      </c>
      <c r="K14" s="302" t="s">
        <v>74</v>
      </c>
      <c r="L14" s="302" t="s">
        <v>75</v>
      </c>
      <c r="M14" s="303" t="s">
        <v>72</v>
      </c>
      <c r="N14" s="304" t="s">
        <v>73</v>
      </c>
      <c r="O14" s="305" t="s">
        <v>74</v>
      </c>
      <c r="P14" s="305" t="s">
        <v>75</v>
      </c>
      <c r="Q14" s="306" t="s">
        <v>72</v>
      </c>
      <c r="R14" s="306" t="s">
        <v>73</v>
      </c>
      <c r="S14" s="306" t="s">
        <v>74</v>
      </c>
      <c r="T14" s="306" t="s">
        <v>75</v>
      </c>
      <c r="U14" s="269"/>
    </row>
    <row r="15" spans="1:21" s="311" customFormat="1" ht="67.7" customHeight="1">
      <c r="A15" s="307">
        <v>2</v>
      </c>
      <c r="B15" s="308"/>
      <c r="C15" s="309"/>
      <c r="D15" s="309"/>
      <c r="E15" s="310" t="s">
        <v>121</v>
      </c>
      <c r="F15" s="310" t="s">
        <v>122</v>
      </c>
      <c r="G15" s="310" t="s">
        <v>123</v>
      </c>
      <c r="H15" s="310" t="s">
        <v>124</v>
      </c>
      <c r="I15" s="310" t="s">
        <v>121</v>
      </c>
      <c r="J15" s="310" t="s">
        <v>122</v>
      </c>
      <c r="K15" s="310" t="s">
        <v>123</v>
      </c>
      <c r="L15" s="310" t="s">
        <v>124</v>
      </c>
      <c r="M15" s="310" t="s">
        <v>121</v>
      </c>
      <c r="N15" s="310" t="s">
        <v>122</v>
      </c>
      <c r="O15" s="310" t="s">
        <v>123</v>
      </c>
      <c r="P15" s="310" t="s">
        <v>124</v>
      </c>
      <c r="Q15" s="310" t="s">
        <v>121</v>
      </c>
      <c r="R15" s="310" t="s">
        <v>122</v>
      </c>
      <c r="S15" s="310" t="s">
        <v>123</v>
      </c>
      <c r="T15" s="310" t="s">
        <v>124</v>
      </c>
      <c r="U15" s="269"/>
    </row>
    <row r="16" spans="1:21" s="317" customFormat="1" ht="22.7" customHeight="1">
      <c r="A16" s="312"/>
      <c r="B16" s="313"/>
      <c r="C16" s="314"/>
      <c r="D16" s="315"/>
      <c r="E16" s="606" t="s">
        <v>125</v>
      </c>
      <c r="F16" s="569"/>
      <c r="G16" s="569"/>
      <c r="H16" s="570"/>
      <c r="I16" s="606" t="s">
        <v>126</v>
      </c>
      <c r="J16" s="569"/>
      <c r="K16" s="569"/>
      <c r="L16" s="570"/>
      <c r="M16" s="606" t="s">
        <v>127</v>
      </c>
      <c r="N16" s="569"/>
      <c r="O16" s="569"/>
      <c r="P16" s="607"/>
      <c r="Q16" s="568" t="s">
        <v>128</v>
      </c>
      <c r="R16" s="569"/>
      <c r="S16" s="569"/>
      <c r="T16" s="570"/>
      <c r="U16" s="316"/>
    </row>
    <row r="17" spans="1:21" s="270" customFormat="1">
      <c r="A17" s="318">
        <v>1</v>
      </c>
      <c r="B17" s="544" t="s">
        <v>129</v>
      </c>
      <c r="C17" s="545"/>
      <c r="D17" s="545"/>
      <c r="E17" s="545"/>
      <c r="F17" s="54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  <c r="S17" s="545"/>
      <c r="T17" s="546"/>
      <c r="U17" s="269"/>
    </row>
    <row r="18" spans="1:21" s="270" customFormat="1">
      <c r="A18" s="319">
        <v>2</v>
      </c>
      <c r="B18" s="547"/>
      <c r="C18" s="548"/>
      <c r="D18" s="548"/>
      <c r="E18" s="548"/>
      <c r="F18" s="548"/>
      <c r="G18" s="548"/>
      <c r="H18" s="548"/>
      <c r="I18" s="548"/>
      <c r="J18" s="548"/>
      <c r="K18" s="548"/>
      <c r="L18" s="548"/>
      <c r="M18" s="548"/>
      <c r="N18" s="548"/>
      <c r="O18" s="548"/>
      <c r="P18" s="548"/>
      <c r="Q18" s="548"/>
      <c r="R18" s="548"/>
      <c r="S18" s="548"/>
      <c r="T18" s="549"/>
      <c r="U18" s="269"/>
    </row>
    <row r="19" spans="1:21" s="270" customFormat="1">
      <c r="A19" s="320"/>
      <c r="B19" s="550"/>
      <c r="C19" s="551"/>
      <c r="D19" s="551"/>
      <c r="E19" s="551"/>
      <c r="F19" s="551"/>
      <c r="G19" s="551"/>
      <c r="H19" s="551"/>
      <c r="I19" s="551"/>
      <c r="J19" s="551"/>
      <c r="K19" s="551"/>
      <c r="L19" s="551"/>
      <c r="M19" s="551"/>
      <c r="N19" s="551"/>
      <c r="O19" s="551"/>
      <c r="P19" s="551"/>
      <c r="Q19" s="551"/>
      <c r="R19" s="551"/>
      <c r="S19" s="551"/>
      <c r="T19" s="552"/>
      <c r="U19" s="269"/>
    </row>
    <row r="20" spans="1:21" s="270" customFormat="1" ht="20.25" customHeight="1"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</row>
    <row r="21" spans="1:21" ht="18.75" customHeight="1">
      <c r="C21" s="553" t="s">
        <v>102</v>
      </c>
      <c r="D21" s="554"/>
      <c r="E21" s="571" t="s">
        <v>187</v>
      </c>
      <c r="F21" s="572"/>
      <c r="G21" s="572"/>
      <c r="H21" s="573"/>
    </row>
    <row r="22" spans="1:21">
      <c r="C22" s="555"/>
      <c r="D22" s="556"/>
      <c r="E22" s="574" t="s">
        <v>107</v>
      </c>
      <c r="F22" s="575"/>
      <c r="G22" s="574" t="s">
        <v>19</v>
      </c>
      <c r="H22" s="575"/>
    </row>
    <row r="23" spans="1:21" ht="15.75" customHeight="1">
      <c r="C23" s="557"/>
      <c r="D23" s="558"/>
      <c r="E23" s="278" t="s">
        <v>108</v>
      </c>
      <c r="F23" s="279" t="s">
        <v>109</v>
      </c>
      <c r="G23" s="278" t="s">
        <v>108</v>
      </c>
      <c r="H23" s="279" t="s">
        <v>109</v>
      </c>
    </row>
    <row r="24" spans="1:21">
      <c r="B24" s="280" t="s">
        <v>76</v>
      </c>
      <c r="C24" s="578" t="s">
        <v>111</v>
      </c>
      <c r="D24" s="579"/>
      <c r="E24" s="287">
        <v>4000</v>
      </c>
      <c r="F24" s="287">
        <v>5000</v>
      </c>
      <c r="G24" s="288">
        <v>0.05</v>
      </c>
      <c r="H24" s="288">
        <v>0.05</v>
      </c>
    </row>
    <row r="25" spans="1:21" ht="18.75" customHeight="1">
      <c r="B25" s="289" t="s">
        <v>77</v>
      </c>
      <c r="C25" s="581" t="s">
        <v>114</v>
      </c>
      <c r="D25" s="582"/>
      <c r="E25" s="287">
        <v>5000</v>
      </c>
      <c r="F25" s="287">
        <v>8000</v>
      </c>
      <c r="G25" s="288">
        <v>0.08</v>
      </c>
      <c r="H25" s="288">
        <v>0.1</v>
      </c>
    </row>
    <row r="26" spans="1:21">
      <c r="B26" s="291" t="s">
        <v>115</v>
      </c>
      <c r="C26" s="583"/>
      <c r="D26" s="584"/>
      <c r="E26" s="296">
        <v>6000</v>
      </c>
      <c r="F26" s="296">
        <v>10000</v>
      </c>
      <c r="G26" s="297">
        <v>0.1</v>
      </c>
      <c r="H26" s="297">
        <v>0.12</v>
      </c>
    </row>
    <row r="27" spans="1:21" ht="15.75" customHeight="1">
      <c r="J27" s="580"/>
      <c r="K27" s="580"/>
      <c r="L27" s="580"/>
      <c r="M27" s="580"/>
    </row>
    <row r="28" spans="1:21" s="328" customFormat="1">
      <c r="A28" s="262"/>
      <c r="B28" s="323"/>
      <c r="C28" s="324" t="s">
        <v>140</v>
      </c>
      <c r="D28" s="259"/>
      <c r="E28" s="325">
        <f>SUBTOTAL(9,E30:E54)</f>
        <v>221</v>
      </c>
      <c r="F28" s="326">
        <f>E28/60</f>
        <v>3.6833333333333331</v>
      </c>
      <c r="G28" s="325">
        <f>SUBTOTAL(9,G30:G54)</f>
        <v>884000</v>
      </c>
      <c r="H28" s="327"/>
    </row>
    <row r="29" spans="1:21" s="328" customFormat="1">
      <c r="A29" s="329" t="s">
        <v>141</v>
      </c>
      <c r="B29" s="329" t="s">
        <v>132</v>
      </c>
      <c r="C29" s="329" t="s">
        <v>133</v>
      </c>
      <c r="D29" s="329" t="s">
        <v>134</v>
      </c>
      <c r="E29" s="330" t="s">
        <v>135</v>
      </c>
      <c r="F29" s="330" t="s">
        <v>136</v>
      </c>
      <c r="G29" s="330" t="s">
        <v>137</v>
      </c>
      <c r="H29" s="331" t="s">
        <v>138</v>
      </c>
    </row>
    <row r="30" spans="1:21" s="328" customFormat="1">
      <c r="A30" s="332">
        <v>2</v>
      </c>
      <c r="B30" s="413">
        <v>44746</v>
      </c>
      <c r="C30" s="336" t="s">
        <v>1571</v>
      </c>
      <c r="D30" s="333" t="s">
        <v>139</v>
      </c>
      <c r="E30" s="266">
        <v>5</v>
      </c>
      <c r="F30" s="334">
        <v>4000</v>
      </c>
      <c r="G30" s="335">
        <f t="shared" ref="G30:G54" si="0">E30*F30</f>
        <v>20000</v>
      </c>
      <c r="H30" s="336"/>
      <c r="I30" s="346"/>
    </row>
    <row r="31" spans="1:21" s="328" customFormat="1">
      <c r="A31" s="332">
        <v>3</v>
      </c>
      <c r="B31" s="413">
        <v>44746</v>
      </c>
      <c r="C31" s="336" t="s">
        <v>1572</v>
      </c>
      <c r="D31" s="341" t="s">
        <v>139</v>
      </c>
      <c r="E31" s="266">
        <v>7</v>
      </c>
      <c r="F31" s="334">
        <v>4000</v>
      </c>
      <c r="G31" s="335">
        <f t="shared" si="0"/>
        <v>28000</v>
      </c>
      <c r="H31" s="336"/>
    </row>
    <row r="32" spans="1:21" s="328" customFormat="1">
      <c r="A32" s="332">
        <v>4</v>
      </c>
      <c r="B32" s="413">
        <v>44746</v>
      </c>
      <c r="C32" s="336" t="s">
        <v>1582</v>
      </c>
      <c r="D32" s="341" t="s">
        <v>139</v>
      </c>
      <c r="E32" s="266">
        <v>5</v>
      </c>
      <c r="F32" s="334">
        <v>4000</v>
      </c>
      <c r="G32" s="335">
        <f t="shared" si="0"/>
        <v>20000</v>
      </c>
      <c r="H32" s="336"/>
    </row>
    <row r="33" spans="1:21" s="328" customFormat="1">
      <c r="A33" s="332">
        <v>5</v>
      </c>
      <c r="B33" s="413">
        <v>44746</v>
      </c>
      <c r="C33" s="336" t="s">
        <v>1605</v>
      </c>
      <c r="D33" s="341" t="s">
        <v>139</v>
      </c>
      <c r="E33" s="266">
        <v>11</v>
      </c>
      <c r="F33" s="334">
        <v>4000</v>
      </c>
      <c r="G33" s="335">
        <f t="shared" si="0"/>
        <v>44000</v>
      </c>
      <c r="H33" s="336"/>
    </row>
    <row r="34" spans="1:21" s="328" customFormat="1">
      <c r="A34" s="332">
        <v>16</v>
      </c>
      <c r="B34" s="413">
        <v>44746</v>
      </c>
      <c r="C34" s="336" t="s">
        <v>1603</v>
      </c>
      <c r="D34" s="341" t="s">
        <v>139</v>
      </c>
      <c r="E34" s="266">
        <v>3</v>
      </c>
      <c r="F34" s="334">
        <v>4000</v>
      </c>
      <c r="G34" s="335">
        <f t="shared" si="0"/>
        <v>12000</v>
      </c>
      <c r="H34" s="336"/>
      <c r="I34" s="430"/>
      <c r="J34" s="338"/>
      <c r="K34" s="339"/>
      <c r="L34" s="340"/>
      <c r="M34" s="262"/>
    </row>
    <row r="35" spans="1:21" s="328" customFormat="1">
      <c r="A35" s="332">
        <v>6</v>
      </c>
      <c r="B35" s="413">
        <v>44748</v>
      </c>
      <c r="C35" s="336" t="s">
        <v>1606</v>
      </c>
      <c r="D35" s="341" t="s">
        <v>139</v>
      </c>
      <c r="E35" s="266">
        <v>2</v>
      </c>
      <c r="F35" s="334">
        <v>4000</v>
      </c>
      <c r="G35" s="335">
        <f t="shared" si="0"/>
        <v>8000</v>
      </c>
      <c r="H35" s="336"/>
    </row>
    <row r="36" spans="1:21" s="328" customFormat="1">
      <c r="A36" s="332">
        <v>7</v>
      </c>
      <c r="B36" s="413">
        <v>44748</v>
      </c>
      <c r="C36" s="336" t="s">
        <v>1573</v>
      </c>
      <c r="D36" s="341" t="s">
        <v>139</v>
      </c>
      <c r="E36" s="266">
        <v>10</v>
      </c>
      <c r="F36" s="334">
        <v>4000</v>
      </c>
      <c r="G36" s="335">
        <f t="shared" si="0"/>
        <v>40000</v>
      </c>
      <c r="H36" s="336"/>
    </row>
    <row r="37" spans="1:21" s="328" customFormat="1">
      <c r="A37" s="332">
        <v>8</v>
      </c>
      <c r="B37" s="413">
        <v>44748</v>
      </c>
      <c r="C37" s="336" t="s">
        <v>1607</v>
      </c>
      <c r="D37" s="341" t="s">
        <v>139</v>
      </c>
      <c r="E37" s="266">
        <v>20</v>
      </c>
      <c r="F37" s="334">
        <v>4000</v>
      </c>
      <c r="G37" s="335">
        <f t="shared" si="0"/>
        <v>80000</v>
      </c>
      <c r="H37" s="336"/>
    </row>
    <row r="38" spans="1:21" s="328" customFormat="1">
      <c r="A38" s="332">
        <v>9</v>
      </c>
      <c r="B38" s="413">
        <v>44749</v>
      </c>
      <c r="C38" s="336" t="s">
        <v>1570</v>
      </c>
      <c r="D38" s="341" t="s">
        <v>139</v>
      </c>
      <c r="E38" s="266">
        <v>10</v>
      </c>
      <c r="F38" s="334">
        <v>4000</v>
      </c>
      <c r="G38" s="335">
        <f t="shared" si="0"/>
        <v>40000</v>
      </c>
      <c r="H38" s="336"/>
    </row>
    <row r="39" spans="1:21" s="328" customFormat="1">
      <c r="A39" s="332">
        <v>31</v>
      </c>
      <c r="B39" s="411">
        <v>44749</v>
      </c>
      <c r="C39" s="415" t="s">
        <v>1585</v>
      </c>
      <c r="D39" s="364" t="s">
        <v>139</v>
      </c>
      <c r="E39" s="394">
        <v>20</v>
      </c>
      <c r="F39" s="335">
        <v>4000</v>
      </c>
      <c r="G39" s="335">
        <f t="shared" si="0"/>
        <v>80000</v>
      </c>
      <c r="H39" s="363"/>
      <c r="K39" s="430"/>
    </row>
    <row r="40" spans="1:21" s="328" customFormat="1">
      <c r="A40" s="332">
        <v>33</v>
      </c>
      <c r="B40" s="411">
        <v>44753</v>
      </c>
      <c r="C40" s="415" t="s">
        <v>1587</v>
      </c>
      <c r="D40" s="364" t="s">
        <v>139</v>
      </c>
      <c r="E40" s="394">
        <v>6</v>
      </c>
      <c r="F40" s="335">
        <v>4000</v>
      </c>
      <c r="G40" s="335">
        <f t="shared" si="0"/>
        <v>24000</v>
      </c>
      <c r="H40" s="363"/>
      <c r="I40" s="346"/>
      <c r="K40" s="430"/>
    </row>
    <row r="41" spans="1:21" s="328" customFormat="1">
      <c r="A41" s="332">
        <v>35</v>
      </c>
      <c r="B41" s="411">
        <v>44754</v>
      </c>
      <c r="C41" s="415" t="s">
        <v>1595</v>
      </c>
      <c r="D41" s="364" t="s">
        <v>139</v>
      </c>
      <c r="E41" s="394">
        <v>3</v>
      </c>
      <c r="F41" s="335">
        <v>4000</v>
      </c>
      <c r="G41" s="335">
        <f t="shared" si="0"/>
        <v>12000</v>
      </c>
      <c r="H41" s="363"/>
      <c r="K41" s="430"/>
    </row>
    <row r="42" spans="1:21" s="328" customFormat="1">
      <c r="A42" s="332">
        <v>11</v>
      </c>
      <c r="B42" s="414" t="s">
        <v>1617</v>
      </c>
      <c r="C42" s="419" t="s">
        <v>1609</v>
      </c>
      <c r="D42" s="420" t="s">
        <v>139</v>
      </c>
      <c r="E42" s="421">
        <v>5</v>
      </c>
      <c r="F42" s="422">
        <v>4000</v>
      </c>
      <c r="G42" s="335">
        <f t="shared" si="0"/>
        <v>20000</v>
      </c>
      <c r="H42" s="336"/>
      <c r="I42" s="346"/>
    </row>
    <row r="43" spans="1:21" s="328" customFormat="1">
      <c r="A43" s="332">
        <v>12</v>
      </c>
      <c r="B43" s="414" t="s">
        <v>1617</v>
      </c>
      <c r="C43" s="391" t="s">
        <v>1608</v>
      </c>
      <c r="D43" s="341" t="s">
        <v>139</v>
      </c>
      <c r="E43" s="267">
        <v>10</v>
      </c>
      <c r="F43" s="334">
        <v>4000</v>
      </c>
      <c r="G43" s="335">
        <f t="shared" si="0"/>
        <v>40000</v>
      </c>
      <c r="H43" s="336"/>
    </row>
    <row r="44" spans="1:21" s="328" customFormat="1">
      <c r="A44" s="332">
        <v>38</v>
      </c>
      <c r="B44" s="412" t="s">
        <v>1597</v>
      </c>
      <c r="C44" s="415" t="s">
        <v>1634</v>
      </c>
      <c r="D44" s="342" t="s">
        <v>139</v>
      </c>
      <c r="E44" s="394">
        <v>1</v>
      </c>
      <c r="F44" s="335">
        <v>4000</v>
      </c>
      <c r="G44" s="335">
        <f t="shared" si="0"/>
        <v>4000</v>
      </c>
      <c r="H44" s="363"/>
      <c r="K44" s="430"/>
    </row>
    <row r="45" spans="1:21" s="328" customFormat="1">
      <c r="A45" s="332">
        <v>20</v>
      </c>
      <c r="B45" s="414" t="s">
        <v>1620</v>
      </c>
      <c r="C45" s="391" t="s">
        <v>1611</v>
      </c>
      <c r="D45" s="333" t="s">
        <v>139</v>
      </c>
      <c r="E45" s="267">
        <v>50</v>
      </c>
      <c r="F45" s="334">
        <v>4000</v>
      </c>
      <c r="G45" s="335">
        <f t="shared" si="0"/>
        <v>200000</v>
      </c>
      <c r="H45" s="336"/>
    </row>
    <row r="46" spans="1:21" s="328" customFormat="1">
      <c r="A46" s="332">
        <v>21</v>
      </c>
      <c r="B46" s="413" t="s">
        <v>1621</v>
      </c>
      <c r="C46" s="391" t="s">
        <v>1612</v>
      </c>
      <c r="D46" s="333" t="s">
        <v>139</v>
      </c>
      <c r="E46" s="267">
        <v>5</v>
      </c>
      <c r="F46" s="334">
        <v>4000</v>
      </c>
      <c r="G46" s="335">
        <f t="shared" si="0"/>
        <v>20000</v>
      </c>
      <c r="H46" s="336"/>
    </row>
    <row r="47" spans="1:21" s="328" customFormat="1">
      <c r="A47" s="332">
        <v>41</v>
      </c>
      <c r="B47" s="412" t="s">
        <v>1599</v>
      </c>
      <c r="C47" s="415" t="s">
        <v>1587</v>
      </c>
      <c r="D47" s="342" t="s">
        <v>139</v>
      </c>
      <c r="E47" s="394">
        <v>1</v>
      </c>
      <c r="F47" s="335">
        <v>4000</v>
      </c>
      <c r="G47" s="335">
        <f t="shared" si="0"/>
        <v>4000</v>
      </c>
      <c r="H47" s="363"/>
      <c r="K47" s="430"/>
    </row>
    <row r="48" spans="1:21" s="343" customFormat="1">
      <c r="A48" s="332">
        <v>24</v>
      </c>
      <c r="B48" s="413" t="s">
        <v>1600</v>
      </c>
      <c r="C48" s="391" t="s">
        <v>1574</v>
      </c>
      <c r="D48" s="333" t="s">
        <v>139</v>
      </c>
      <c r="E48" s="268">
        <v>7</v>
      </c>
      <c r="F48" s="334">
        <v>4000</v>
      </c>
      <c r="G48" s="335">
        <f t="shared" si="0"/>
        <v>28000</v>
      </c>
      <c r="H48" s="336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</row>
    <row r="49" spans="1:11" s="328" customFormat="1">
      <c r="A49" s="332">
        <v>44</v>
      </c>
      <c r="B49" s="411" t="s">
        <v>1600</v>
      </c>
      <c r="C49" s="415" t="s">
        <v>1585</v>
      </c>
      <c r="D49" s="342" t="s">
        <v>139</v>
      </c>
      <c r="E49" s="394">
        <v>10</v>
      </c>
      <c r="F49" s="335">
        <v>4000</v>
      </c>
      <c r="G49" s="335">
        <f t="shared" si="0"/>
        <v>40000</v>
      </c>
      <c r="H49" s="363"/>
      <c r="K49" s="430"/>
    </row>
    <row r="50" spans="1:11" s="328" customFormat="1">
      <c r="A50" s="332">
        <v>47</v>
      </c>
      <c r="B50" s="411" t="s">
        <v>1601</v>
      </c>
      <c r="C50" s="415" t="s">
        <v>1636</v>
      </c>
      <c r="D50" s="342" t="s">
        <v>139</v>
      </c>
      <c r="E50" s="394">
        <v>5</v>
      </c>
      <c r="F50" s="335">
        <v>4000</v>
      </c>
      <c r="G50" s="335">
        <f t="shared" si="0"/>
        <v>20000</v>
      </c>
      <c r="H50" s="363"/>
      <c r="I50" s="343"/>
      <c r="K50" s="430"/>
    </row>
    <row r="51" spans="1:11" s="328" customFormat="1">
      <c r="A51" s="332">
        <v>48</v>
      </c>
      <c r="B51" s="411" t="s">
        <v>1602</v>
      </c>
      <c r="C51" s="415" t="s">
        <v>1591</v>
      </c>
      <c r="D51" s="342" t="s">
        <v>139</v>
      </c>
      <c r="E51" s="394">
        <v>1</v>
      </c>
      <c r="F51" s="335">
        <v>4000</v>
      </c>
      <c r="G51" s="335">
        <f t="shared" si="0"/>
        <v>4000</v>
      </c>
      <c r="H51" s="363"/>
      <c r="I51" s="343"/>
      <c r="K51" s="430"/>
    </row>
    <row r="52" spans="1:11" s="328" customFormat="1">
      <c r="A52" s="332">
        <v>25</v>
      </c>
      <c r="B52" s="414" t="s">
        <v>1623</v>
      </c>
      <c r="C52" s="391" t="s">
        <v>1608</v>
      </c>
      <c r="D52" s="333" t="s">
        <v>139</v>
      </c>
      <c r="E52" s="268">
        <v>4</v>
      </c>
      <c r="F52" s="334">
        <v>4000</v>
      </c>
      <c r="G52" s="335">
        <f t="shared" si="0"/>
        <v>16000</v>
      </c>
      <c r="H52" s="336"/>
    </row>
    <row r="53" spans="1:11" s="328" customFormat="1">
      <c r="A53" s="332">
        <v>26</v>
      </c>
      <c r="B53" s="413" t="s">
        <v>1623</v>
      </c>
      <c r="C53" s="423" t="s">
        <v>1615</v>
      </c>
      <c r="D53" s="424" t="s">
        <v>139</v>
      </c>
      <c r="E53" s="425">
        <v>13</v>
      </c>
      <c r="F53" s="422">
        <v>4000</v>
      </c>
      <c r="G53" s="335">
        <f t="shared" si="0"/>
        <v>52000</v>
      </c>
      <c r="H53" s="426"/>
    </row>
    <row r="54" spans="1:11" s="328" customFormat="1">
      <c r="A54" s="332">
        <v>27</v>
      </c>
      <c r="B54" s="413" t="s">
        <v>1623</v>
      </c>
      <c r="C54" s="391" t="s">
        <v>1608</v>
      </c>
      <c r="D54" s="333" t="s">
        <v>139</v>
      </c>
      <c r="E54" s="268">
        <v>7</v>
      </c>
      <c r="F54" s="334">
        <v>4000</v>
      </c>
      <c r="G54" s="335">
        <f t="shared" si="0"/>
        <v>28000</v>
      </c>
      <c r="H54" s="336"/>
    </row>
    <row r="55" spans="1:11" s="328" customFormat="1">
      <c r="A55" s="347"/>
      <c r="B55" s="348"/>
      <c r="C55" s="349"/>
      <c r="D55" s="347"/>
      <c r="E55" s="350"/>
      <c r="F55" s="351"/>
      <c r="G55" s="352"/>
      <c r="H55" s="353"/>
    </row>
    <row r="56" spans="1:11" s="328" customFormat="1" hidden="1">
      <c r="A56" s="347"/>
      <c r="B56" s="348"/>
      <c r="C56" s="349"/>
      <c r="D56" s="347"/>
      <c r="E56" s="350"/>
      <c r="F56" s="351"/>
      <c r="G56" s="352"/>
      <c r="H56" s="353"/>
    </row>
    <row r="57" spans="1:11" s="328" customFormat="1" hidden="1">
      <c r="A57" s="347"/>
      <c r="B57" s="348"/>
      <c r="C57" s="349"/>
      <c r="D57" s="347"/>
      <c r="E57" s="350"/>
      <c r="F57" s="351"/>
      <c r="G57" s="352"/>
      <c r="H57" s="353"/>
    </row>
    <row r="58" spans="1:11" s="328" customFormat="1" hidden="1">
      <c r="A58" s="347"/>
      <c r="B58" s="348"/>
      <c r="C58" s="349"/>
      <c r="D58" s="347"/>
      <c r="E58" s="350"/>
      <c r="F58" s="351"/>
      <c r="G58" s="352"/>
      <c r="H58" s="353"/>
    </row>
    <row r="59" spans="1:11" s="328" customFormat="1" hidden="1">
      <c r="A59" s="347"/>
      <c r="B59" s="348"/>
      <c r="C59" s="349"/>
      <c r="D59" s="347"/>
      <c r="E59" s="350"/>
      <c r="F59" s="351"/>
      <c r="G59" s="352"/>
      <c r="H59" s="353"/>
    </row>
    <row r="60" spans="1:11" s="328" customFormat="1" hidden="1">
      <c r="A60" s="347"/>
      <c r="B60" s="348"/>
      <c r="C60" s="349"/>
      <c r="D60" s="347"/>
      <c r="E60" s="350"/>
      <c r="F60" s="351"/>
      <c r="G60" s="352"/>
      <c r="H60" s="353"/>
    </row>
    <row r="61" spans="1:11" s="328" customFormat="1" hidden="1">
      <c r="A61" s="347"/>
      <c r="B61" s="348"/>
      <c r="C61" s="349"/>
      <c r="D61" s="347"/>
      <c r="E61" s="350"/>
      <c r="F61" s="351"/>
      <c r="G61" s="352"/>
      <c r="H61" s="353"/>
    </row>
    <row r="62" spans="1:11" s="328" customFormat="1" hidden="1">
      <c r="A62" s="347"/>
      <c r="B62" s="348"/>
      <c r="C62" s="349"/>
      <c r="D62" s="347"/>
      <c r="E62" s="350"/>
      <c r="F62" s="351"/>
      <c r="G62" s="352"/>
      <c r="H62" s="353"/>
    </row>
    <row r="63" spans="1:11" s="328" customFormat="1" hidden="1">
      <c r="A63" s="347"/>
      <c r="B63" s="348"/>
      <c r="C63" s="349"/>
      <c r="D63" s="347"/>
      <c r="E63" s="350"/>
      <c r="F63" s="351"/>
      <c r="G63" s="352"/>
      <c r="H63" s="353"/>
    </row>
    <row r="64" spans="1:11" s="328" customFormat="1" hidden="1">
      <c r="A64" s="347"/>
      <c r="B64" s="348"/>
      <c r="C64" s="349"/>
      <c r="D64" s="347"/>
      <c r="E64" s="350"/>
      <c r="F64" s="351"/>
      <c r="G64" s="352"/>
      <c r="H64" s="353"/>
    </row>
    <row r="65" spans="1:13" s="328" customFormat="1" hidden="1">
      <c r="A65" s="347"/>
      <c r="B65" s="348"/>
      <c r="C65" s="349"/>
      <c r="D65" s="347"/>
      <c r="E65" s="350"/>
      <c r="F65" s="351"/>
      <c r="G65" s="352"/>
      <c r="H65" s="353"/>
    </row>
    <row r="66" spans="1:13" s="328" customFormat="1" hidden="1">
      <c r="A66" s="347"/>
      <c r="B66" s="348"/>
      <c r="C66" s="349"/>
      <c r="D66" s="347"/>
      <c r="E66" s="350"/>
      <c r="F66" s="351"/>
      <c r="G66" s="352"/>
      <c r="H66" s="353"/>
    </row>
    <row r="67" spans="1:13" s="328" customFormat="1" hidden="1">
      <c r="A67" s="347"/>
      <c r="B67" s="348"/>
      <c r="C67" s="349"/>
      <c r="D67" s="347"/>
      <c r="E67" s="350"/>
      <c r="F67" s="351"/>
      <c r="G67" s="352"/>
      <c r="H67" s="353"/>
    </row>
    <row r="68" spans="1:13" s="328" customFormat="1" hidden="1">
      <c r="A68" s="347"/>
      <c r="B68" s="348"/>
      <c r="C68" s="354"/>
      <c r="D68" s="347"/>
      <c r="E68" s="350"/>
      <c r="F68" s="351"/>
      <c r="G68" s="352"/>
      <c r="H68" s="353"/>
    </row>
    <row r="69" spans="1:13" s="328" customFormat="1" hidden="1">
      <c r="A69" s="347"/>
      <c r="B69" s="348"/>
      <c r="C69" s="354"/>
      <c r="D69" s="347"/>
      <c r="E69" s="355"/>
      <c r="F69" s="351"/>
      <c r="G69" s="352"/>
      <c r="H69" s="353"/>
      <c r="I69" s="337"/>
      <c r="J69" s="337"/>
    </row>
    <row r="70" spans="1:13" s="325" customFormat="1">
      <c r="C70" s="356" t="s">
        <v>130</v>
      </c>
      <c r="E70" s="325">
        <f>SUM(E72:E95)</f>
        <v>60</v>
      </c>
      <c r="F70" s="326">
        <f>E70/60</f>
        <v>1</v>
      </c>
      <c r="G70" s="325">
        <f>SUM(G72:G95)</f>
        <v>480000</v>
      </c>
      <c r="J70" s="357"/>
      <c r="K70" s="357"/>
      <c r="L70" s="357"/>
      <c r="M70" s="357"/>
    </row>
    <row r="71" spans="1:13" s="328" customFormat="1">
      <c r="A71" s="330" t="s">
        <v>131</v>
      </c>
      <c r="B71" s="330" t="s">
        <v>132</v>
      </c>
      <c r="C71" s="330" t="s">
        <v>133</v>
      </c>
      <c r="D71" s="330" t="s">
        <v>134</v>
      </c>
      <c r="E71" s="330" t="s">
        <v>135</v>
      </c>
      <c r="F71" s="330" t="s">
        <v>136</v>
      </c>
      <c r="G71" s="330" t="s">
        <v>137</v>
      </c>
      <c r="H71" s="330" t="s">
        <v>138</v>
      </c>
      <c r="J71" s="358"/>
      <c r="K71" s="358"/>
      <c r="L71" s="358"/>
      <c r="M71" s="358"/>
    </row>
    <row r="72" spans="1:13" s="328" customFormat="1">
      <c r="A72" s="332">
        <v>1</v>
      </c>
      <c r="B72" s="413">
        <v>44746</v>
      </c>
      <c r="C72" s="336" t="s">
        <v>1604</v>
      </c>
      <c r="D72" s="333" t="s">
        <v>139</v>
      </c>
      <c r="E72" s="266">
        <v>2</v>
      </c>
      <c r="F72" s="334">
        <v>8000</v>
      </c>
      <c r="G72" s="335">
        <f t="shared" ref="G72:G95" si="1">E72*F72</f>
        <v>16000</v>
      </c>
      <c r="H72" s="336"/>
    </row>
    <row r="73" spans="1:13" s="328" customFormat="1">
      <c r="A73" s="332">
        <v>2</v>
      </c>
      <c r="B73" s="411">
        <v>44746</v>
      </c>
      <c r="C73" s="415" t="s">
        <v>1583</v>
      </c>
      <c r="D73" s="342" t="s">
        <v>139</v>
      </c>
      <c r="E73" s="394">
        <v>1</v>
      </c>
      <c r="F73" s="335">
        <v>8000</v>
      </c>
      <c r="G73" s="335">
        <f t="shared" si="1"/>
        <v>8000</v>
      </c>
      <c r="H73" s="363"/>
      <c r="I73" s="361"/>
      <c r="K73" s="430"/>
      <c r="L73" s="430"/>
      <c r="M73" s="430"/>
    </row>
    <row r="74" spans="1:13" s="328" customFormat="1">
      <c r="A74" s="332">
        <v>3</v>
      </c>
      <c r="B74" s="411">
        <v>44749</v>
      </c>
      <c r="C74" s="415" t="s">
        <v>1584</v>
      </c>
      <c r="D74" s="342" t="s">
        <v>139</v>
      </c>
      <c r="E74" s="394">
        <v>5</v>
      </c>
      <c r="F74" s="335">
        <v>8000</v>
      </c>
      <c r="G74" s="335">
        <f t="shared" si="1"/>
        <v>40000</v>
      </c>
      <c r="H74" s="363"/>
      <c r="K74" s="430"/>
    </row>
    <row r="75" spans="1:13" s="328" customFormat="1">
      <c r="A75" s="332">
        <v>4</v>
      </c>
      <c r="B75" s="411">
        <v>44751</v>
      </c>
      <c r="C75" s="415" t="s">
        <v>1593</v>
      </c>
      <c r="D75" s="342" t="s">
        <v>139</v>
      </c>
      <c r="E75" s="394">
        <v>1</v>
      </c>
      <c r="F75" s="359">
        <v>8000</v>
      </c>
      <c r="G75" s="335">
        <f t="shared" si="1"/>
        <v>8000</v>
      </c>
      <c r="H75" s="360"/>
      <c r="K75" s="430"/>
    </row>
    <row r="76" spans="1:13" s="328" customFormat="1">
      <c r="A76" s="332">
        <v>5</v>
      </c>
      <c r="B76" s="413" t="s">
        <v>1616</v>
      </c>
      <c r="C76" s="336" t="s">
        <v>1608</v>
      </c>
      <c r="D76" s="333" t="s">
        <v>139</v>
      </c>
      <c r="E76" s="266">
        <v>1</v>
      </c>
      <c r="F76" s="436">
        <v>8000</v>
      </c>
      <c r="G76" s="335">
        <f t="shared" si="1"/>
        <v>8000</v>
      </c>
      <c r="H76" s="437"/>
    </row>
    <row r="77" spans="1:13" s="328" customFormat="1">
      <c r="A77" s="332">
        <v>6</v>
      </c>
      <c r="B77" s="411">
        <v>44753</v>
      </c>
      <c r="C77" s="415" t="s">
        <v>1594</v>
      </c>
      <c r="D77" s="342" t="s">
        <v>139</v>
      </c>
      <c r="E77" s="394">
        <v>1</v>
      </c>
      <c r="F77" s="359">
        <v>8000</v>
      </c>
      <c r="G77" s="335">
        <f t="shared" si="1"/>
        <v>8000</v>
      </c>
      <c r="H77" s="362"/>
      <c r="K77" s="430"/>
    </row>
    <row r="78" spans="1:13" s="328" customFormat="1">
      <c r="A78" s="332">
        <v>7</v>
      </c>
      <c r="B78" s="411">
        <v>44754</v>
      </c>
      <c r="C78" s="415" t="s">
        <v>1588</v>
      </c>
      <c r="D78" s="342" t="s">
        <v>139</v>
      </c>
      <c r="E78" s="394">
        <v>1</v>
      </c>
      <c r="F78" s="359">
        <v>8000</v>
      </c>
      <c r="G78" s="335">
        <f t="shared" si="1"/>
        <v>8000</v>
      </c>
      <c r="H78" s="362"/>
      <c r="K78" s="430"/>
    </row>
    <row r="79" spans="1:13" s="328" customFormat="1">
      <c r="A79" s="332">
        <v>8</v>
      </c>
      <c r="B79" s="414" t="s">
        <v>1618</v>
      </c>
      <c r="C79" s="391" t="s">
        <v>1604</v>
      </c>
      <c r="D79" s="333" t="s">
        <v>139</v>
      </c>
      <c r="E79" s="267">
        <v>3</v>
      </c>
      <c r="F79" s="436">
        <v>8000</v>
      </c>
      <c r="G79" s="335">
        <f t="shared" si="1"/>
        <v>24000</v>
      </c>
      <c r="H79" s="374"/>
    </row>
    <row r="80" spans="1:13" s="328" customFormat="1">
      <c r="A80" s="332">
        <v>9</v>
      </c>
      <c r="B80" s="413" t="s">
        <v>1618</v>
      </c>
      <c r="C80" s="391" t="s">
        <v>1608</v>
      </c>
      <c r="D80" s="333" t="s">
        <v>139</v>
      </c>
      <c r="E80" s="267">
        <v>3</v>
      </c>
      <c r="F80" s="436">
        <v>8000</v>
      </c>
      <c r="G80" s="335">
        <f t="shared" si="1"/>
        <v>24000</v>
      </c>
      <c r="H80" s="374"/>
    </row>
    <row r="81" spans="1:21" s="328" customFormat="1">
      <c r="A81" s="332">
        <v>10</v>
      </c>
      <c r="B81" s="413" t="s">
        <v>1619</v>
      </c>
      <c r="C81" s="391" t="s">
        <v>1608</v>
      </c>
      <c r="D81" s="333" t="s">
        <v>139</v>
      </c>
      <c r="E81" s="267">
        <v>2</v>
      </c>
      <c r="F81" s="436">
        <v>8000</v>
      </c>
      <c r="G81" s="335">
        <f t="shared" si="1"/>
        <v>16000</v>
      </c>
      <c r="H81" s="374"/>
    </row>
    <row r="82" spans="1:21" s="328" customFormat="1">
      <c r="A82" s="332">
        <v>11</v>
      </c>
      <c r="B82" s="413" t="s">
        <v>1596</v>
      </c>
      <c r="C82" s="391" t="s">
        <v>1608</v>
      </c>
      <c r="D82" s="333" t="s">
        <v>139</v>
      </c>
      <c r="E82" s="267">
        <v>1</v>
      </c>
      <c r="F82" s="436">
        <v>8000</v>
      </c>
      <c r="G82" s="335">
        <f t="shared" si="1"/>
        <v>8000</v>
      </c>
      <c r="H82" s="374"/>
    </row>
    <row r="83" spans="1:21" s="328" customFormat="1">
      <c r="A83" s="332">
        <v>12</v>
      </c>
      <c r="B83" s="412" t="s">
        <v>1596</v>
      </c>
      <c r="C83" s="416" t="s">
        <v>1586</v>
      </c>
      <c r="D83" s="342" t="s">
        <v>139</v>
      </c>
      <c r="E83" s="394">
        <v>2</v>
      </c>
      <c r="F83" s="359">
        <v>8000</v>
      </c>
      <c r="G83" s="335">
        <f t="shared" si="1"/>
        <v>16000</v>
      </c>
      <c r="H83" s="362"/>
      <c r="K83" s="430"/>
    </row>
    <row r="84" spans="1:21" s="328" customFormat="1">
      <c r="A84" s="332">
        <v>13</v>
      </c>
      <c r="B84" s="412" t="s">
        <v>1597</v>
      </c>
      <c r="C84" s="415" t="s">
        <v>1635</v>
      </c>
      <c r="D84" s="342" t="s">
        <v>139</v>
      </c>
      <c r="E84" s="394">
        <v>2</v>
      </c>
      <c r="F84" s="359">
        <v>8000</v>
      </c>
      <c r="G84" s="335">
        <f t="shared" si="1"/>
        <v>16000</v>
      </c>
      <c r="H84" s="362"/>
      <c r="K84" s="430"/>
    </row>
    <row r="85" spans="1:21" s="328" customFormat="1">
      <c r="A85" s="332">
        <v>14</v>
      </c>
      <c r="B85" s="413" t="s">
        <v>1598</v>
      </c>
      <c r="C85" s="391" t="s">
        <v>1606</v>
      </c>
      <c r="D85" s="333" t="s">
        <v>139</v>
      </c>
      <c r="E85" s="267">
        <v>20</v>
      </c>
      <c r="F85" s="436">
        <v>8000</v>
      </c>
      <c r="G85" s="335">
        <f t="shared" si="1"/>
        <v>160000</v>
      </c>
      <c r="H85" s="374"/>
    </row>
    <row r="86" spans="1:21" s="328" customFormat="1">
      <c r="A86" s="332">
        <v>15</v>
      </c>
      <c r="B86" s="412" t="s">
        <v>1598</v>
      </c>
      <c r="C86" s="415" t="s">
        <v>1588</v>
      </c>
      <c r="D86" s="342" t="s">
        <v>139</v>
      </c>
      <c r="E86" s="394">
        <v>1</v>
      </c>
      <c r="F86" s="359">
        <v>8000</v>
      </c>
      <c r="G86" s="335">
        <f t="shared" si="1"/>
        <v>8000</v>
      </c>
      <c r="H86" s="362"/>
      <c r="K86" s="430"/>
    </row>
    <row r="87" spans="1:21" s="328" customFormat="1">
      <c r="A87" s="332">
        <v>16</v>
      </c>
      <c r="B87" s="414" t="s">
        <v>1620</v>
      </c>
      <c r="C87" s="391" t="s">
        <v>1610</v>
      </c>
      <c r="D87" s="342" t="s">
        <v>139</v>
      </c>
      <c r="E87" s="267">
        <v>3</v>
      </c>
      <c r="F87" s="436">
        <v>8000</v>
      </c>
      <c r="G87" s="335">
        <f t="shared" si="1"/>
        <v>24000</v>
      </c>
      <c r="H87" s="374"/>
      <c r="I87" s="343"/>
      <c r="J87" s="343"/>
      <c r="K87" s="343"/>
      <c r="L87" s="343"/>
      <c r="M87" s="343"/>
      <c r="N87" s="343"/>
      <c r="O87" s="343"/>
      <c r="P87" s="343"/>
      <c r="Q87" s="343"/>
      <c r="R87" s="343"/>
      <c r="S87" s="343"/>
      <c r="T87" s="343"/>
      <c r="U87" s="343"/>
    </row>
    <row r="88" spans="1:21" s="328" customFormat="1">
      <c r="A88" s="332">
        <v>17</v>
      </c>
      <c r="B88" s="414" t="s">
        <v>1621</v>
      </c>
      <c r="C88" s="391" t="s">
        <v>1613</v>
      </c>
      <c r="D88" s="333" t="s">
        <v>139</v>
      </c>
      <c r="E88" s="266">
        <v>2</v>
      </c>
      <c r="F88" s="436">
        <v>8000</v>
      </c>
      <c r="G88" s="335">
        <f t="shared" si="1"/>
        <v>16000</v>
      </c>
      <c r="H88" s="374"/>
    </row>
    <row r="89" spans="1:21" s="328" customFormat="1">
      <c r="A89" s="332">
        <v>18</v>
      </c>
      <c r="B89" s="414" t="s">
        <v>1622</v>
      </c>
      <c r="C89" s="391" t="s">
        <v>1614</v>
      </c>
      <c r="D89" s="333" t="s">
        <v>139</v>
      </c>
      <c r="E89" s="268">
        <v>1</v>
      </c>
      <c r="F89" s="436">
        <v>8000</v>
      </c>
      <c r="G89" s="335">
        <f t="shared" si="1"/>
        <v>8000</v>
      </c>
      <c r="H89" s="374"/>
    </row>
    <row r="90" spans="1:21" s="328" customFormat="1">
      <c r="A90" s="332">
        <v>19</v>
      </c>
      <c r="B90" s="411" t="s">
        <v>1600</v>
      </c>
      <c r="C90" s="416" t="s">
        <v>1589</v>
      </c>
      <c r="D90" s="342" t="s">
        <v>139</v>
      </c>
      <c r="E90" s="394">
        <v>2</v>
      </c>
      <c r="F90" s="359">
        <v>8000</v>
      </c>
      <c r="G90" s="335">
        <f t="shared" si="1"/>
        <v>16000</v>
      </c>
      <c r="H90" s="362"/>
      <c r="K90" s="430"/>
    </row>
    <row r="91" spans="1:21" s="328" customFormat="1">
      <c r="A91" s="332">
        <v>20</v>
      </c>
      <c r="B91" s="411" t="s">
        <v>1600</v>
      </c>
      <c r="C91" s="416" t="s">
        <v>1590</v>
      </c>
      <c r="D91" s="342" t="s">
        <v>139</v>
      </c>
      <c r="E91" s="394">
        <v>1</v>
      </c>
      <c r="F91" s="359">
        <v>8000</v>
      </c>
      <c r="G91" s="335">
        <f t="shared" si="1"/>
        <v>8000</v>
      </c>
      <c r="H91" s="362"/>
      <c r="K91" s="430"/>
    </row>
    <row r="92" spans="1:21" s="328" customFormat="1">
      <c r="A92" s="332">
        <v>21</v>
      </c>
      <c r="B92" s="411" t="s">
        <v>1600</v>
      </c>
      <c r="C92" s="415" t="s">
        <v>1633</v>
      </c>
      <c r="D92" s="342" t="s">
        <v>139</v>
      </c>
      <c r="E92" s="394">
        <v>1</v>
      </c>
      <c r="F92" s="359">
        <v>8000</v>
      </c>
      <c r="G92" s="335">
        <f t="shared" si="1"/>
        <v>8000</v>
      </c>
      <c r="H92" s="362"/>
      <c r="K92" s="430"/>
    </row>
    <row r="93" spans="1:21" s="328" customFormat="1">
      <c r="A93" s="332">
        <v>22</v>
      </c>
      <c r="B93" s="411" t="s">
        <v>1600</v>
      </c>
      <c r="C93" s="415" t="s">
        <v>1583</v>
      </c>
      <c r="D93" s="342" t="s">
        <v>139</v>
      </c>
      <c r="E93" s="394">
        <v>2</v>
      </c>
      <c r="F93" s="359">
        <v>8000</v>
      </c>
      <c r="G93" s="335">
        <f t="shared" si="1"/>
        <v>16000</v>
      </c>
      <c r="H93" s="362"/>
      <c r="K93" s="430"/>
    </row>
    <row r="94" spans="1:21" s="328" customFormat="1">
      <c r="A94" s="332">
        <v>23</v>
      </c>
      <c r="B94" s="411" t="s">
        <v>1602</v>
      </c>
      <c r="C94" s="415" t="s">
        <v>1592</v>
      </c>
      <c r="D94" s="342" t="s">
        <v>139</v>
      </c>
      <c r="E94" s="394">
        <v>1</v>
      </c>
      <c r="F94" s="359">
        <v>8000</v>
      </c>
      <c r="G94" s="335">
        <f t="shared" si="1"/>
        <v>8000</v>
      </c>
      <c r="H94" s="362"/>
      <c r="I94" s="343"/>
      <c r="K94" s="430"/>
    </row>
    <row r="95" spans="1:21" s="328" customFormat="1">
      <c r="A95" s="332">
        <v>24</v>
      </c>
      <c r="B95" s="414">
        <v>44872</v>
      </c>
      <c r="C95" s="265" t="s">
        <v>1608</v>
      </c>
      <c r="D95" s="333" t="s">
        <v>139</v>
      </c>
      <c r="E95" s="268">
        <v>1</v>
      </c>
      <c r="F95" s="436">
        <v>8000</v>
      </c>
      <c r="G95" s="335">
        <f t="shared" si="1"/>
        <v>8000</v>
      </c>
      <c r="H95" s="374"/>
    </row>
    <row r="96" spans="1:21" s="328" customFormat="1">
      <c r="A96" s="262"/>
      <c r="B96" s="365"/>
      <c r="C96" s="262"/>
      <c r="D96" s="259"/>
      <c r="E96" s="366"/>
      <c r="F96" s="322"/>
      <c r="G96" s="262"/>
      <c r="H96" s="327"/>
      <c r="I96" s="343"/>
    </row>
    <row r="97" spans="1:10">
      <c r="A97" s="367"/>
      <c r="B97" s="368"/>
      <c r="C97" s="324" t="s">
        <v>165</v>
      </c>
      <c r="D97" s="367"/>
      <c r="E97" s="325">
        <f>SUBTOTAL(9,E99:E140)</f>
        <v>7064840</v>
      </c>
      <c r="F97" s="369">
        <f>E97/100000000</f>
        <v>7.06484E-2</v>
      </c>
      <c r="G97" s="325">
        <f>SUBTOTAL(9,G99:G140)</f>
        <v>353242</v>
      </c>
      <c r="H97" s="370"/>
      <c r="I97" s="353"/>
      <c r="J97" s="353"/>
    </row>
    <row r="98" spans="1:10" s="263" customFormat="1">
      <c r="A98" s="329" t="s">
        <v>141</v>
      </c>
      <c r="B98" s="329" t="s">
        <v>132</v>
      </c>
      <c r="C98" s="329" t="s">
        <v>133</v>
      </c>
      <c r="D98" s="329" t="s">
        <v>134</v>
      </c>
      <c r="E98" s="371" t="s">
        <v>137</v>
      </c>
      <c r="F98" s="330" t="s">
        <v>136</v>
      </c>
      <c r="G98" s="330" t="s">
        <v>137</v>
      </c>
      <c r="H98" s="331" t="s">
        <v>138</v>
      </c>
      <c r="I98" s="372"/>
    </row>
    <row r="99" spans="1:10">
      <c r="A99" s="341">
        <v>1</v>
      </c>
      <c r="B99" s="418">
        <v>44762</v>
      </c>
      <c r="C99" s="379" t="s">
        <v>1624</v>
      </c>
      <c r="D99" s="341" t="s">
        <v>167</v>
      </c>
      <c r="E99" s="417">
        <v>3194735</v>
      </c>
      <c r="F99" s="395" t="s">
        <v>21</v>
      </c>
      <c r="G99" s="335">
        <f>E99*F99</f>
        <v>159736.75</v>
      </c>
      <c r="H99" s="374"/>
      <c r="I99" s="370"/>
    </row>
    <row r="100" spans="1:10">
      <c r="A100" s="341">
        <v>2</v>
      </c>
      <c r="B100" s="418">
        <v>44760</v>
      </c>
      <c r="C100" s="379" t="s">
        <v>1624</v>
      </c>
      <c r="D100" s="341" t="s">
        <v>167</v>
      </c>
      <c r="E100" s="417">
        <v>1752640</v>
      </c>
      <c r="F100" s="395" t="s">
        <v>21</v>
      </c>
      <c r="G100" s="335">
        <f>E100*F100</f>
        <v>87632</v>
      </c>
      <c r="H100" s="374"/>
      <c r="I100" s="370"/>
    </row>
    <row r="101" spans="1:10">
      <c r="A101" s="341">
        <v>3</v>
      </c>
      <c r="B101" s="418">
        <v>44747</v>
      </c>
      <c r="C101" s="379" t="s">
        <v>1624</v>
      </c>
      <c r="D101" s="341" t="s">
        <v>167</v>
      </c>
      <c r="E101" s="417">
        <v>2117465</v>
      </c>
      <c r="F101" s="395" t="s">
        <v>21</v>
      </c>
      <c r="G101" s="335">
        <f>E101*F101</f>
        <v>105873.25</v>
      </c>
      <c r="H101" s="374"/>
      <c r="I101" s="370"/>
    </row>
    <row r="102" spans="1:10" hidden="1">
      <c r="A102" s="341">
        <v>4</v>
      </c>
      <c r="B102" s="341"/>
      <c r="C102" s="396"/>
      <c r="D102" s="341" t="s">
        <v>167</v>
      </c>
      <c r="E102" s="392"/>
      <c r="F102" s="395" t="s">
        <v>21</v>
      </c>
      <c r="G102" s="335">
        <f t="shared" ref="G102:G104" si="2">E102*F102</f>
        <v>0</v>
      </c>
      <c r="H102" s="374"/>
      <c r="I102" s="370"/>
    </row>
    <row r="103" spans="1:10" hidden="1">
      <c r="A103" s="341">
        <v>5</v>
      </c>
      <c r="B103" s="341"/>
      <c r="C103" s="396"/>
      <c r="D103" s="341" t="s">
        <v>167</v>
      </c>
      <c r="E103" s="392"/>
      <c r="F103" s="395" t="s">
        <v>21</v>
      </c>
      <c r="G103" s="335">
        <f t="shared" si="2"/>
        <v>0</v>
      </c>
      <c r="H103" s="374"/>
      <c r="I103" s="370"/>
    </row>
    <row r="104" spans="1:10" hidden="1">
      <c r="A104" s="341">
        <v>6</v>
      </c>
      <c r="B104" s="341"/>
      <c r="C104" s="396"/>
      <c r="D104" s="341" t="s">
        <v>167</v>
      </c>
      <c r="E104" s="392"/>
      <c r="F104" s="395" t="s">
        <v>21</v>
      </c>
      <c r="G104" s="335">
        <f t="shared" si="2"/>
        <v>0</v>
      </c>
      <c r="H104" s="374"/>
      <c r="I104" s="370"/>
    </row>
    <row r="105" spans="1:10" hidden="1">
      <c r="A105" s="341">
        <v>7</v>
      </c>
      <c r="B105" s="396"/>
      <c r="C105" s="396"/>
      <c r="D105" s="341" t="s">
        <v>167</v>
      </c>
      <c r="E105" s="392"/>
      <c r="F105" s="395" t="s">
        <v>21</v>
      </c>
      <c r="G105" s="335">
        <f t="shared" ref="G105:G107" si="3">E105*F105</f>
        <v>0</v>
      </c>
      <c r="H105" s="336"/>
      <c r="I105" s="370"/>
    </row>
    <row r="106" spans="1:10" hidden="1">
      <c r="A106" s="341">
        <v>8</v>
      </c>
      <c r="B106" s="396"/>
      <c r="C106" s="396"/>
      <c r="D106" s="341" t="s">
        <v>167</v>
      </c>
      <c r="E106" s="392"/>
      <c r="F106" s="395" t="s">
        <v>21</v>
      </c>
      <c r="G106" s="335">
        <f t="shared" si="3"/>
        <v>0</v>
      </c>
      <c r="H106" s="336"/>
      <c r="I106" s="370"/>
    </row>
    <row r="107" spans="1:10" hidden="1">
      <c r="A107" s="341">
        <v>9</v>
      </c>
      <c r="B107" s="396"/>
      <c r="C107" s="396"/>
      <c r="D107" s="341" t="s">
        <v>167</v>
      </c>
      <c r="E107" s="392"/>
      <c r="F107" s="395" t="s">
        <v>21</v>
      </c>
      <c r="G107" s="335">
        <f t="shared" si="3"/>
        <v>0</v>
      </c>
      <c r="H107" s="336"/>
      <c r="I107" s="370"/>
    </row>
    <row r="108" spans="1:10" hidden="1">
      <c r="A108" s="341">
        <v>10</v>
      </c>
      <c r="B108" s="396"/>
      <c r="C108" s="396"/>
      <c r="D108" s="341" t="s">
        <v>167</v>
      </c>
      <c r="E108" s="392"/>
      <c r="F108" s="395" t="s">
        <v>21</v>
      </c>
      <c r="G108" s="335">
        <f t="shared" ref="G108:G140" si="4">E108*F108</f>
        <v>0</v>
      </c>
      <c r="H108" s="336"/>
      <c r="I108" s="370"/>
      <c r="J108" s="370"/>
    </row>
    <row r="109" spans="1:10" hidden="1">
      <c r="A109" s="341">
        <v>11</v>
      </c>
      <c r="B109" s="396"/>
      <c r="C109" s="396"/>
      <c r="D109" s="341" t="s">
        <v>167</v>
      </c>
      <c r="E109" s="392"/>
      <c r="F109" s="395" t="s">
        <v>21</v>
      </c>
      <c r="G109" s="335">
        <f t="shared" si="4"/>
        <v>0</v>
      </c>
      <c r="H109" s="336"/>
      <c r="I109" s="370"/>
      <c r="J109" s="370"/>
    </row>
    <row r="110" spans="1:10" hidden="1">
      <c r="A110" s="341">
        <v>12</v>
      </c>
      <c r="B110" s="396"/>
      <c r="C110" s="396"/>
      <c r="D110" s="341" t="s">
        <v>167</v>
      </c>
      <c r="E110" s="392"/>
      <c r="F110" s="395" t="s">
        <v>21</v>
      </c>
      <c r="G110" s="335">
        <f t="shared" si="4"/>
        <v>0</v>
      </c>
      <c r="H110" s="336"/>
      <c r="I110" s="370"/>
      <c r="J110" s="370"/>
    </row>
    <row r="111" spans="1:10" hidden="1">
      <c r="A111" s="341">
        <v>13</v>
      </c>
      <c r="B111" s="396"/>
      <c r="C111" s="396"/>
      <c r="D111" s="341" t="s">
        <v>167</v>
      </c>
      <c r="E111" s="392"/>
      <c r="F111" s="395" t="s">
        <v>21</v>
      </c>
      <c r="G111" s="335">
        <f t="shared" si="4"/>
        <v>0</v>
      </c>
      <c r="H111" s="336"/>
      <c r="I111" s="370"/>
      <c r="J111" s="370"/>
    </row>
    <row r="112" spans="1:10" hidden="1">
      <c r="A112" s="341">
        <v>14</v>
      </c>
      <c r="B112" s="396"/>
      <c r="C112" s="396"/>
      <c r="D112" s="341" t="s">
        <v>167</v>
      </c>
      <c r="E112" s="392"/>
      <c r="F112" s="395" t="s">
        <v>21</v>
      </c>
      <c r="G112" s="335">
        <f t="shared" si="4"/>
        <v>0</v>
      </c>
      <c r="H112" s="336"/>
      <c r="I112" s="370"/>
      <c r="J112" s="370"/>
    </row>
    <row r="113" spans="1:10" hidden="1">
      <c r="A113" s="341">
        <v>15</v>
      </c>
      <c r="B113" s="396"/>
      <c r="C113" s="396"/>
      <c r="D113" s="341" t="s">
        <v>167</v>
      </c>
      <c r="E113" s="392"/>
      <c r="F113" s="395" t="s">
        <v>21</v>
      </c>
      <c r="G113" s="335">
        <f t="shared" si="4"/>
        <v>0</v>
      </c>
      <c r="H113" s="336"/>
      <c r="I113" s="370"/>
      <c r="J113" s="370"/>
    </row>
    <row r="114" spans="1:10" hidden="1">
      <c r="A114" s="341">
        <v>16</v>
      </c>
      <c r="B114" s="396"/>
      <c r="C114" s="396"/>
      <c r="D114" s="341" t="s">
        <v>167</v>
      </c>
      <c r="E114" s="392"/>
      <c r="F114" s="395" t="s">
        <v>21</v>
      </c>
      <c r="G114" s="335">
        <f t="shared" si="4"/>
        <v>0</v>
      </c>
      <c r="H114" s="336"/>
      <c r="I114" s="370"/>
      <c r="J114" s="370"/>
    </row>
    <row r="115" spans="1:10" hidden="1">
      <c r="A115" s="341">
        <v>17</v>
      </c>
      <c r="B115" s="396"/>
      <c r="C115" s="396"/>
      <c r="D115" s="341" t="s">
        <v>167</v>
      </c>
      <c r="E115" s="392"/>
      <c r="F115" s="395" t="s">
        <v>21</v>
      </c>
      <c r="G115" s="335">
        <f t="shared" si="4"/>
        <v>0</v>
      </c>
      <c r="H115" s="336"/>
      <c r="I115" s="370"/>
      <c r="J115" s="370"/>
    </row>
    <row r="116" spans="1:10" hidden="1">
      <c r="A116" s="341">
        <v>18</v>
      </c>
      <c r="B116" s="396"/>
      <c r="C116" s="396"/>
      <c r="D116" s="341" t="s">
        <v>167</v>
      </c>
      <c r="E116" s="392"/>
      <c r="F116" s="395" t="s">
        <v>21</v>
      </c>
      <c r="G116" s="335">
        <f t="shared" si="4"/>
        <v>0</v>
      </c>
      <c r="H116" s="336"/>
      <c r="I116" s="370"/>
      <c r="J116" s="370"/>
    </row>
    <row r="117" spans="1:10" hidden="1">
      <c r="A117" s="341">
        <v>19</v>
      </c>
      <c r="B117" s="396"/>
      <c r="C117" s="396"/>
      <c r="D117" s="341" t="s">
        <v>167</v>
      </c>
      <c r="E117" s="392"/>
      <c r="F117" s="395" t="s">
        <v>21</v>
      </c>
      <c r="G117" s="335">
        <f t="shared" si="4"/>
        <v>0</v>
      </c>
      <c r="H117" s="336"/>
      <c r="I117" s="370"/>
      <c r="J117" s="370"/>
    </row>
    <row r="118" spans="1:10" hidden="1">
      <c r="A118" s="341">
        <v>20</v>
      </c>
      <c r="B118" s="396"/>
      <c r="C118" s="396"/>
      <c r="D118" s="341" t="s">
        <v>167</v>
      </c>
      <c r="E118" s="392"/>
      <c r="F118" s="395" t="s">
        <v>21</v>
      </c>
      <c r="G118" s="335">
        <f t="shared" si="4"/>
        <v>0</v>
      </c>
      <c r="H118" s="336"/>
      <c r="I118" s="370"/>
      <c r="J118" s="370"/>
    </row>
    <row r="119" spans="1:10" hidden="1">
      <c r="A119" s="341">
        <v>21</v>
      </c>
      <c r="B119" s="396"/>
      <c r="C119" s="396"/>
      <c r="D119" s="341" t="s">
        <v>167</v>
      </c>
      <c r="E119" s="392"/>
      <c r="F119" s="395" t="s">
        <v>21</v>
      </c>
      <c r="G119" s="335">
        <f t="shared" si="4"/>
        <v>0</v>
      </c>
      <c r="H119" s="336"/>
      <c r="I119" s="370"/>
      <c r="J119" s="370"/>
    </row>
    <row r="120" spans="1:10" hidden="1">
      <c r="A120" s="341">
        <v>22</v>
      </c>
      <c r="B120" s="396"/>
      <c r="C120" s="396"/>
      <c r="D120" s="341" t="s">
        <v>167</v>
      </c>
      <c r="E120" s="392"/>
      <c r="F120" s="395" t="s">
        <v>21</v>
      </c>
      <c r="G120" s="335">
        <f t="shared" si="4"/>
        <v>0</v>
      </c>
      <c r="H120" s="336"/>
      <c r="I120" s="370"/>
      <c r="J120" s="370"/>
    </row>
    <row r="121" spans="1:10" hidden="1">
      <c r="A121" s="341">
        <v>23</v>
      </c>
      <c r="B121" s="396"/>
      <c r="C121" s="396"/>
      <c r="D121" s="341" t="s">
        <v>167</v>
      </c>
      <c r="E121" s="392"/>
      <c r="F121" s="395" t="s">
        <v>21</v>
      </c>
      <c r="G121" s="335">
        <f t="shared" si="4"/>
        <v>0</v>
      </c>
      <c r="H121" s="336"/>
      <c r="I121" s="370"/>
      <c r="J121" s="370"/>
    </row>
    <row r="122" spans="1:10" hidden="1">
      <c r="A122" s="341">
        <v>24</v>
      </c>
      <c r="B122" s="396"/>
      <c r="C122" s="396"/>
      <c r="D122" s="341" t="s">
        <v>167</v>
      </c>
      <c r="E122" s="392"/>
      <c r="F122" s="395" t="s">
        <v>21</v>
      </c>
      <c r="G122" s="335">
        <f t="shared" si="4"/>
        <v>0</v>
      </c>
      <c r="H122" s="336"/>
      <c r="I122" s="370"/>
      <c r="J122" s="370"/>
    </row>
    <row r="123" spans="1:10" hidden="1">
      <c r="A123" s="341">
        <v>25</v>
      </c>
      <c r="B123" s="396"/>
      <c r="C123" s="396"/>
      <c r="D123" s="341" t="s">
        <v>167</v>
      </c>
      <c r="E123" s="392"/>
      <c r="F123" s="395" t="s">
        <v>21</v>
      </c>
      <c r="G123" s="335">
        <f t="shared" si="4"/>
        <v>0</v>
      </c>
      <c r="H123" s="336"/>
      <c r="I123" s="370"/>
      <c r="J123" s="370"/>
    </row>
    <row r="124" spans="1:10" hidden="1">
      <c r="A124" s="341">
        <v>26</v>
      </c>
      <c r="B124" s="396"/>
      <c r="C124" s="396"/>
      <c r="D124" s="341" t="s">
        <v>167</v>
      </c>
      <c r="E124" s="392"/>
      <c r="F124" s="395" t="s">
        <v>21</v>
      </c>
      <c r="G124" s="335">
        <f t="shared" si="4"/>
        <v>0</v>
      </c>
      <c r="H124" s="336"/>
      <c r="I124" s="370"/>
    </row>
    <row r="125" spans="1:10" hidden="1">
      <c r="A125" s="341">
        <v>27</v>
      </c>
      <c r="B125" s="396"/>
      <c r="C125" s="396"/>
      <c r="D125" s="341" t="s">
        <v>167</v>
      </c>
      <c r="E125" s="392"/>
      <c r="F125" s="395" t="s">
        <v>21</v>
      </c>
      <c r="G125" s="335">
        <f t="shared" si="4"/>
        <v>0</v>
      </c>
      <c r="H125" s="336"/>
      <c r="I125" s="370"/>
    </row>
    <row r="126" spans="1:10" hidden="1">
      <c r="A126" s="341">
        <v>28</v>
      </c>
      <c r="B126" s="376"/>
      <c r="C126" s="345"/>
      <c r="D126" s="341" t="s">
        <v>167</v>
      </c>
      <c r="E126" s="392"/>
      <c r="F126" s="395" t="s">
        <v>21</v>
      </c>
      <c r="G126" s="335">
        <f t="shared" si="4"/>
        <v>0</v>
      </c>
      <c r="H126" s="336"/>
      <c r="I126" s="370"/>
      <c r="J126" s="370"/>
    </row>
    <row r="127" spans="1:10" hidden="1">
      <c r="A127" s="341">
        <v>29</v>
      </c>
      <c r="B127" s="376"/>
      <c r="C127" s="345"/>
      <c r="D127" s="341" t="s">
        <v>167</v>
      </c>
      <c r="E127" s="392"/>
      <c r="F127" s="395" t="s">
        <v>21</v>
      </c>
      <c r="G127" s="335">
        <f t="shared" si="4"/>
        <v>0</v>
      </c>
      <c r="H127" s="336"/>
      <c r="I127" s="370"/>
      <c r="J127" s="370"/>
    </row>
    <row r="128" spans="1:10" hidden="1">
      <c r="A128" s="341">
        <v>30</v>
      </c>
      <c r="B128" s="376"/>
      <c r="C128" s="345"/>
      <c r="D128" s="341" t="s">
        <v>167</v>
      </c>
      <c r="E128" s="392"/>
      <c r="F128" s="395" t="s">
        <v>21</v>
      </c>
      <c r="G128" s="335">
        <f t="shared" si="4"/>
        <v>0</v>
      </c>
      <c r="H128" s="336"/>
      <c r="I128" s="370"/>
      <c r="J128" s="370"/>
    </row>
    <row r="129" spans="1:10" hidden="1">
      <c r="A129" s="341">
        <v>31</v>
      </c>
      <c r="B129" s="376"/>
      <c r="C129" s="345"/>
      <c r="D129" s="341" t="s">
        <v>167</v>
      </c>
      <c r="E129" s="392"/>
      <c r="F129" s="395" t="s">
        <v>21</v>
      </c>
      <c r="G129" s="335">
        <f t="shared" si="4"/>
        <v>0</v>
      </c>
      <c r="H129" s="336"/>
      <c r="I129" s="370"/>
      <c r="J129" s="370"/>
    </row>
    <row r="130" spans="1:10" hidden="1">
      <c r="A130" s="341">
        <v>32</v>
      </c>
      <c r="B130" s="376"/>
      <c r="C130" s="345"/>
      <c r="D130" s="341" t="s">
        <v>167</v>
      </c>
      <c r="E130" s="392"/>
      <c r="F130" s="395" t="s">
        <v>21</v>
      </c>
      <c r="G130" s="335">
        <f t="shared" si="4"/>
        <v>0</v>
      </c>
      <c r="H130" s="336"/>
      <c r="I130" s="370"/>
      <c r="J130" s="370"/>
    </row>
    <row r="131" spans="1:10" hidden="1">
      <c r="A131" s="341">
        <v>33</v>
      </c>
      <c r="B131" s="376"/>
      <c r="C131" s="345"/>
      <c r="D131" s="341" t="s">
        <v>167</v>
      </c>
      <c r="E131" s="392"/>
      <c r="F131" s="395" t="s">
        <v>21</v>
      </c>
      <c r="G131" s="335">
        <f t="shared" si="4"/>
        <v>0</v>
      </c>
      <c r="H131" s="336"/>
      <c r="I131" s="370"/>
      <c r="J131" s="370"/>
    </row>
    <row r="132" spans="1:10" hidden="1">
      <c r="A132" s="341">
        <v>34</v>
      </c>
      <c r="B132" s="376"/>
      <c r="C132" s="345"/>
      <c r="D132" s="341" t="s">
        <v>167</v>
      </c>
      <c r="E132" s="392"/>
      <c r="F132" s="395" t="s">
        <v>21</v>
      </c>
      <c r="G132" s="335">
        <f t="shared" si="4"/>
        <v>0</v>
      </c>
      <c r="H132" s="336"/>
      <c r="I132" s="370"/>
      <c r="J132" s="370"/>
    </row>
    <row r="133" spans="1:10" hidden="1">
      <c r="A133" s="341">
        <v>35</v>
      </c>
      <c r="B133" s="376"/>
      <c r="C133" s="345"/>
      <c r="D133" s="341" t="s">
        <v>167</v>
      </c>
      <c r="E133" s="392"/>
      <c r="F133" s="395" t="s">
        <v>21</v>
      </c>
      <c r="G133" s="335">
        <f t="shared" si="4"/>
        <v>0</v>
      </c>
      <c r="H133" s="336"/>
      <c r="I133" s="370"/>
      <c r="J133" s="370"/>
    </row>
    <row r="134" spans="1:10" hidden="1">
      <c r="A134" s="341">
        <v>36</v>
      </c>
      <c r="B134" s="376"/>
      <c r="C134" s="378"/>
      <c r="D134" s="341" t="s">
        <v>167</v>
      </c>
      <c r="E134" s="392"/>
      <c r="F134" s="395" t="s">
        <v>21</v>
      </c>
      <c r="G134" s="335">
        <f t="shared" si="4"/>
        <v>0</v>
      </c>
      <c r="H134" s="336"/>
      <c r="I134" s="370"/>
      <c r="J134" s="370"/>
    </row>
    <row r="135" spans="1:10" hidden="1">
      <c r="A135" s="341">
        <v>37</v>
      </c>
      <c r="B135" s="376"/>
      <c r="C135" s="378"/>
      <c r="D135" s="341" t="s">
        <v>167</v>
      </c>
      <c r="E135" s="392"/>
      <c r="F135" s="395" t="s">
        <v>21</v>
      </c>
      <c r="G135" s="335">
        <f t="shared" si="4"/>
        <v>0</v>
      </c>
      <c r="H135" s="336"/>
      <c r="I135" s="370"/>
      <c r="J135" s="370"/>
    </row>
    <row r="136" spans="1:10" hidden="1">
      <c r="A136" s="341">
        <v>38</v>
      </c>
      <c r="B136" s="376"/>
      <c r="C136" s="378"/>
      <c r="D136" s="341" t="s">
        <v>167</v>
      </c>
      <c r="E136" s="392"/>
      <c r="F136" s="395" t="s">
        <v>21</v>
      </c>
      <c r="G136" s="335">
        <f t="shared" si="4"/>
        <v>0</v>
      </c>
      <c r="H136" s="336"/>
      <c r="I136" s="370"/>
      <c r="J136" s="370"/>
    </row>
    <row r="137" spans="1:10" hidden="1">
      <c r="A137" s="341">
        <v>39</v>
      </c>
      <c r="B137" s="376"/>
      <c r="C137" s="378"/>
      <c r="D137" s="341" t="s">
        <v>167</v>
      </c>
      <c r="E137" s="392"/>
      <c r="F137" s="395" t="s">
        <v>21</v>
      </c>
      <c r="G137" s="335">
        <f t="shared" si="4"/>
        <v>0</v>
      </c>
      <c r="H137" s="336"/>
      <c r="I137" s="370"/>
      <c r="J137" s="370"/>
    </row>
    <row r="138" spans="1:10" hidden="1">
      <c r="A138" s="341">
        <v>40</v>
      </c>
      <c r="B138" s="376"/>
      <c r="C138" s="379"/>
      <c r="D138" s="341" t="s">
        <v>167</v>
      </c>
      <c r="E138" s="392"/>
      <c r="F138" s="395" t="s">
        <v>21</v>
      </c>
      <c r="G138" s="335">
        <f t="shared" si="4"/>
        <v>0</v>
      </c>
      <c r="H138" s="336"/>
      <c r="I138" s="370"/>
      <c r="J138" s="370"/>
    </row>
    <row r="139" spans="1:10" hidden="1">
      <c r="A139" s="341">
        <v>41</v>
      </c>
      <c r="B139" s="376"/>
      <c r="C139" s="379"/>
      <c r="D139" s="341" t="s">
        <v>167</v>
      </c>
      <c r="E139" s="392"/>
      <c r="F139" s="395" t="s">
        <v>21</v>
      </c>
      <c r="G139" s="335">
        <f t="shared" si="4"/>
        <v>0</v>
      </c>
      <c r="H139" s="336"/>
      <c r="I139" s="370"/>
      <c r="J139" s="370"/>
    </row>
    <row r="140" spans="1:10" hidden="1">
      <c r="A140" s="341">
        <v>42</v>
      </c>
      <c r="B140" s="376"/>
      <c r="C140" s="379"/>
      <c r="D140" s="341" t="s">
        <v>167</v>
      </c>
      <c r="E140" s="392"/>
      <c r="F140" s="395" t="s">
        <v>21</v>
      </c>
      <c r="G140" s="335">
        <f t="shared" si="4"/>
        <v>0</v>
      </c>
      <c r="H140" s="336"/>
      <c r="I140" s="370"/>
      <c r="J140" s="370"/>
    </row>
    <row r="141" spans="1:10">
      <c r="A141" s="347"/>
      <c r="B141" s="380"/>
      <c r="C141" s="381"/>
      <c r="D141" s="347"/>
      <c r="E141" s="382"/>
      <c r="F141" s="383"/>
      <c r="G141" s="352"/>
      <c r="H141" s="353"/>
      <c r="I141" s="370"/>
      <c r="J141" s="370"/>
    </row>
    <row r="142" spans="1:10" hidden="1">
      <c r="A142" s="347"/>
      <c r="B142" s="380"/>
      <c r="C142" s="381"/>
      <c r="D142" s="347"/>
      <c r="E142" s="382"/>
      <c r="F142" s="383"/>
      <c r="G142" s="352"/>
      <c r="H142" s="353"/>
      <c r="I142" s="370"/>
      <c r="J142" s="370"/>
    </row>
    <row r="143" spans="1:10" hidden="1">
      <c r="A143" s="347"/>
      <c r="B143" s="380"/>
      <c r="C143" s="381"/>
      <c r="D143" s="347"/>
      <c r="E143" s="382"/>
      <c r="F143" s="383"/>
      <c r="G143" s="352"/>
      <c r="H143" s="353"/>
      <c r="I143" s="370"/>
      <c r="J143" s="370"/>
    </row>
    <row r="144" spans="1:10" hidden="1">
      <c r="A144" s="367"/>
      <c r="B144" s="368"/>
      <c r="D144" s="367"/>
      <c r="E144" s="384"/>
      <c r="F144" s="385"/>
      <c r="G144" s="325"/>
      <c r="H144" s="370"/>
      <c r="I144" s="370"/>
      <c r="J144" s="370"/>
    </row>
    <row r="145" spans="1:10">
      <c r="A145" s="367"/>
      <c r="B145" s="368"/>
      <c r="C145" s="324" t="s">
        <v>166</v>
      </c>
      <c r="D145" s="367"/>
      <c r="E145" s="386">
        <f>SUBTOTAL(9,E147:E155)</f>
        <v>0</v>
      </c>
      <c r="F145" s="369">
        <f>E145/100000000</f>
        <v>0</v>
      </c>
      <c r="G145" s="386">
        <f>SUBTOTAL(9,G147:G155)</f>
        <v>0</v>
      </c>
      <c r="H145" s="370"/>
      <c r="I145" s="370"/>
      <c r="J145" s="370"/>
    </row>
    <row r="146" spans="1:10">
      <c r="A146" s="329" t="s">
        <v>141</v>
      </c>
      <c r="B146" s="329" t="s">
        <v>132</v>
      </c>
      <c r="C146" s="329" t="s">
        <v>133</v>
      </c>
      <c r="D146" s="329" t="s">
        <v>134</v>
      </c>
      <c r="E146" s="371" t="s">
        <v>137</v>
      </c>
      <c r="F146" s="330" t="s">
        <v>136</v>
      </c>
      <c r="G146" s="330" t="s">
        <v>137</v>
      </c>
      <c r="H146" s="331" t="s">
        <v>138</v>
      </c>
      <c r="I146" s="370"/>
      <c r="J146" s="370"/>
    </row>
    <row r="147" spans="1:10" hidden="1">
      <c r="A147" s="332">
        <v>1</v>
      </c>
      <c r="B147" s="387"/>
      <c r="C147" s="396"/>
      <c r="D147" s="332" t="s">
        <v>167</v>
      </c>
      <c r="E147" s="388"/>
      <c r="F147" s="373" t="s">
        <v>21</v>
      </c>
      <c r="G147" s="375">
        <f t="shared" ref="G147:G150" si="5">E147*F147</f>
        <v>0</v>
      </c>
      <c r="H147" s="374"/>
      <c r="I147" s="370"/>
      <c r="J147" s="370"/>
    </row>
    <row r="148" spans="1:10" hidden="1">
      <c r="A148" s="332">
        <v>2</v>
      </c>
      <c r="B148" s="344"/>
      <c r="C148" s="396"/>
      <c r="D148" s="332" t="s">
        <v>167</v>
      </c>
      <c r="E148" s="388"/>
      <c r="F148" s="373" t="s">
        <v>21</v>
      </c>
      <c r="G148" s="375">
        <f t="shared" si="5"/>
        <v>0</v>
      </c>
      <c r="H148" s="374"/>
      <c r="I148" s="370"/>
      <c r="J148" s="370"/>
    </row>
    <row r="149" spans="1:10" hidden="1">
      <c r="A149" s="332">
        <v>3</v>
      </c>
      <c r="B149" s="344"/>
      <c r="C149" s="396"/>
      <c r="D149" s="332" t="s">
        <v>167</v>
      </c>
      <c r="E149" s="388"/>
      <c r="F149" s="373" t="s">
        <v>21</v>
      </c>
      <c r="G149" s="375">
        <f t="shared" si="5"/>
        <v>0</v>
      </c>
      <c r="H149" s="374"/>
      <c r="I149" s="370"/>
      <c r="J149" s="370"/>
    </row>
    <row r="150" spans="1:10" hidden="1">
      <c r="A150" s="332">
        <v>4</v>
      </c>
      <c r="B150" s="344"/>
      <c r="C150" s="396"/>
      <c r="D150" s="332" t="s">
        <v>167</v>
      </c>
      <c r="E150" s="388"/>
      <c r="F150" s="373" t="s">
        <v>21</v>
      </c>
      <c r="G150" s="375">
        <f t="shared" si="5"/>
        <v>0</v>
      </c>
      <c r="H150" s="374"/>
      <c r="I150" s="370"/>
      <c r="J150" s="370"/>
    </row>
    <row r="151" spans="1:10" hidden="1">
      <c r="A151" s="332"/>
      <c r="B151" s="344"/>
      <c r="C151" s="396"/>
      <c r="D151" s="332"/>
      <c r="E151" s="388"/>
      <c r="F151" s="373"/>
      <c r="G151" s="375"/>
      <c r="H151" s="374"/>
      <c r="I151" s="370"/>
      <c r="J151" s="370"/>
    </row>
    <row r="152" spans="1:10" hidden="1">
      <c r="A152" s="332">
        <v>6</v>
      </c>
      <c r="B152" s="344"/>
      <c r="C152" s="377"/>
      <c r="D152" s="332" t="s">
        <v>167</v>
      </c>
      <c r="E152" s="388"/>
      <c r="F152" s="373" t="s">
        <v>21</v>
      </c>
      <c r="G152" s="375">
        <f t="shared" ref="G152:G158" si="6">E152*F152</f>
        <v>0</v>
      </c>
      <c r="H152" s="374"/>
      <c r="I152" s="370"/>
      <c r="J152" s="370"/>
    </row>
    <row r="153" spans="1:10" hidden="1">
      <c r="A153" s="332">
        <v>7</v>
      </c>
      <c r="B153" s="344"/>
      <c r="C153" s="389"/>
      <c r="D153" s="332" t="s">
        <v>167</v>
      </c>
      <c r="E153" s="388"/>
      <c r="F153" s="373" t="s">
        <v>21</v>
      </c>
      <c r="G153" s="375">
        <f t="shared" si="6"/>
        <v>0</v>
      </c>
      <c r="H153" s="374"/>
      <c r="I153" s="370"/>
      <c r="J153" s="370"/>
    </row>
    <row r="154" spans="1:10" hidden="1">
      <c r="A154" s="332">
        <v>8</v>
      </c>
      <c r="B154" s="344"/>
      <c r="C154" s="377"/>
      <c r="D154" s="332" t="s">
        <v>167</v>
      </c>
      <c r="E154" s="388"/>
      <c r="F154" s="373" t="s">
        <v>21</v>
      </c>
      <c r="G154" s="375">
        <f t="shared" si="6"/>
        <v>0</v>
      </c>
      <c r="H154" s="374"/>
      <c r="I154" s="370"/>
      <c r="J154" s="370"/>
    </row>
    <row r="155" spans="1:10" hidden="1">
      <c r="A155" s="332">
        <v>9</v>
      </c>
      <c r="B155" s="344"/>
      <c r="C155" s="377"/>
      <c r="D155" s="332" t="s">
        <v>167</v>
      </c>
      <c r="E155" s="388"/>
      <c r="F155" s="373" t="s">
        <v>21</v>
      </c>
      <c r="G155" s="375">
        <f t="shared" si="6"/>
        <v>0</v>
      </c>
      <c r="H155" s="374"/>
      <c r="I155" s="370"/>
      <c r="J155" s="370"/>
    </row>
    <row r="156" spans="1:10" hidden="1">
      <c r="A156" s="332">
        <v>10</v>
      </c>
      <c r="B156" s="387"/>
      <c r="C156" s="377"/>
      <c r="D156" s="332" t="s">
        <v>167</v>
      </c>
      <c r="E156" s="388"/>
      <c r="F156" s="373" t="s">
        <v>21</v>
      </c>
      <c r="G156" s="375">
        <f t="shared" si="6"/>
        <v>0</v>
      </c>
      <c r="H156" s="374"/>
      <c r="I156" s="370"/>
      <c r="J156" s="370"/>
    </row>
    <row r="157" spans="1:10" hidden="1">
      <c r="A157" s="332">
        <v>11</v>
      </c>
      <c r="B157" s="387"/>
      <c r="C157" s="377"/>
      <c r="D157" s="332" t="s">
        <v>167</v>
      </c>
      <c r="E157" s="388"/>
      <c r="F157" s="373" t="s">
        <v>21</v>
      </c>
      <c r="G157" s="375">
        <f t="shared" si="6"/>
        <v>0</v>
      </c>
      <c r="H157" s="374"/>
      <c r="I157" s="370"/>
      <c r="J157" s="370"/>
    </row>
    <row r="158" spans="1:10" hidden="1">
      <c r="A158" s="332">
        <v>12</v>
      </c>
      <c r="B158" s="387"/>
      <c r="C158" s="377"/>
      <c r="D158" s="332" t="s">
        <v>167</v>
      </c>
      <c r="E158" s="388"/>
      <c r="F158" s="373" t="s">
        <v>21</v>
      </c>
      <c r="G158" s="375">
        <f t="shared" si="6"/>
        <v>0</v>
      </c>
      <c r="H158" s="374"/>
      <c r="I158" s="370"/>
      <c r="J158" s="370"/>
    </row>
    <row r="159" spans="1:10">
      <c r="A159" s="367"/>
      <c r="B159" s="368"/>
      <c r="D159" s="367"/>
      <c r="E159" s="384"/>
      <c r="F159" s="385"/>
      <c r="G159" s="325"/>
      <c r="H159" s="370"/>
      <c r="I159" s="370"/>
      <c r="J159" s="370"/>
    </row>
    <row r="160" spans="1:10">
      <c r="A160" s="367"/>
      <c r="B160" s="368"/>
      <c r="D160" s="367"/>
      <c r="E160" s="576" t="str">
        <f>C28</f>
        <v>SỮA ĐẠI LÝ</v>
      </c>
      <c r="F160" s="576"/>
      <c r="G160" s="390">
        <f>G28</f>
        <v>884000</v>
      </c>
      <c r="H160" s="370"/>
      <c r="I160" s="370"/>
      <c r="J160" s="370"/>
    </row>
    <row r="161" spans="1:10">
      <c r="A161" s="367"/>
      <c r="B161" s="368"/>
      <c r="D161" s="367"/>
      <c r="E161" s="576" t="str">
        <f>C70</f>
        <v xml:space="preserve">SỮA KHÁCH LẺ </v>
      </c>
      <c r="F161" s="576"/>
      <c r="G161" s="390">
        <f>G70</f>
        <v>480000</v>
      </c>
      <c r="H161" s="370"/>
      <c r="I161" s="370"/>
      <c r="J161" s="370"/>
    </row>
    <row r="162" spans="1:10">
      <c r="A162" s="367"/>
      <c r="B162" s="368"/>
      <c r="D162" s="367"/>
      <c r="E162" s="576" t="str">
        <f>C97</f>
        <v>THỰC PHẨM - ĐẠI LÝ</v>
      </c>
      <c r="F162" s="576"/>
      <c r="G162" s="390">
        <f>G97</f>
        <v>353242</v>
      </c>
      <c r="H162" s="370"/>
      <c r="I162" s="370"/>
      <c r="J162" s="370"/>
    </row>
    <row r="163" spans="1:10">
      <c r="A163" s="367"/>
      <c r="B163" s="368"/>
      <c r="D163" s="367"/>
      <c r="E163" s="576" t="str">
        <f>C145</f>
        <v>THỰC PHẨM - KHÁCH LẺ</v>
      </c>
      <c r="F163" s="576"/>
      <c r="G163" s="390">
        <f>G145</f>
        <v>0</v>
      </c>
      <c r="H163" s="370"/>
      <c r="I163" s="370"/>
      <c r="J163" s="370"/>
    </row>
    <row r="164" spans="1:10">
      <c r="A164" s="367"/>
      <c r="B164" s="368"/>
      <c r="D164" s="367"/>
      <c r="E164" s="577" t="s">
        <v>163</v>
      </c>
      <c r="F164" s="577"/>
      <c r="G164" s="390">
        <f>SUM(G160:G163)</f>
        <v>1717242</v>
      </c>
      <c r="H164" s="370"/>
      <c r="I164" s="370"/>
      <c r="J164" s="370"/>
    </row>
    <row r="165" spans="1:10">
      <c r="A165" s="367"/>
      <c r="B165" s="368"/>
      <c r="D165" s="367"/>
      <c r="E165" s="384"/>
      <c r="F165" s="385"/>
      <c r="G165" s="325"/>
      <c r="H165" s="370"/>
      <c r="I165" s="370"/>
      <c r="J165" s="370"/>
    </row>
  </sheetData>
  <sortState ref="A109:H138">
    <sortCondition ref="B114"/>
  </sortState>
  <mergeCells count="51">
    <mergeCell ref="O5:P7"/>
    <mergeCell ref="I8:J8"/>
    <mergeCell ref="O8:P8"/>
    <mergeCell ref="E16:H16"/>
    <mergeCell ref="D12:D14"/>
    <mergeCell ref="I13:L13"/>
    <mergeCell ref="O9:P10"/>
    <mergeCell ref="I9:J10"/>
    <mergeCell ref="I16:L16"/>
    <mergeCell ref="M16:P16"/>
    <mergeCell ref="A11:A14"/>
    <mergeCell ref="B9:B10"/>
    <mergeCell ref="B11:B14"/>
    <mergeCell ref="C4:C6"/>
    <mergeCell ref="C12:C14"/>
    <mergeCell ref="A1:T1"/>
    <mergeCell ref="B3:T3"/>
    <mergeCell ref="E4:T4"/>
    <mergeCell ref="E5:H5"/>
    <mergeCell ref="K5:N5"/>
    <mergeCell ref="Q5:T5"/>
    <mergeCell ref="A3:A6"/>
    <mergeCell ref="B4:B6"/>
    <mergeCell ref="E6:F6"/>
    <mergeCell ref="G6:H6"/>
    <mergeCell ref="K6:L6"/>
    <mergeCell ref="M6:N6"/>
    <mergeCell ref="Q6:R6"/>
    <mergeCell ref="S6:T6"/>
    <mergeCell ref="D4:D6"/>
    <mergeCell ref="I5:J7"/>
    <mergeCell ref="E162:F162"/>
    <mergeCell ref="E163:F163"/>
    <mergeCell ref="E164:F164"/>
    <mergeCell ref="C24:D24"/>
    <mergeCell ref="J27:M27"/>
    <mergeCell ref="C25:D26"/>
    <mergeCell ref="E160:F160"/>
    <mergeCell ref="E161:F161"/>
    <mergeCell ref="B17:T19"/>
    <mergeCell ref="C21:D23"/>
    <mergeCell ref="C11:D11"/>
    <mergeCell ref="E11:T11"/>
    <mergeCell ref="E12:T12"/>
    <mergeCell ref="E13:H13"/>
    <mergeCell ref="Q16:T16"/>
    <mergeCell ref="E21:H21"/>
    <mergeCell ref="E22:F22"/>
    <mergeCell ref="G22:H22"/>
    <mergeCell ref="M13:P13"/>
    <mergeCell ref="Q13:T13"/>
  </mergeCells>
  <pageMargins left="0.61" right="0.1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5"/>
  <sheetViews>
    <sheetView workbookViewId="0">
      <selection activeCell="D3" sqref="D3"/>
    </sheetView>
  </sheetViews>
  <sheetFormatPr defaultColWidth="9.140625" defaultRowHeight="15"/>
  <cols>
    <col min="1" max="2" width="9.7109375" customWidth="1"/>
    <col min="3" max="3" width="21.85546875" customWidth="1"/>
    <col min="4" max="4" width="58.7109375" customWidth="1"/>
    <col min="5" max="5" width="17.140625" customWidth="1"/>
  </cols>
  <sheetData>
    <row r="1" spans="1:5" ht="18.75" customHeight="1">
      <c r="A1" s="608"/>
      <c r="B1" s="608"/>
      <c r="C1" s="608"/>
      <c r="D1" s="608"/>
      <c r="E1" s="608"/>
    </row>
    <row r="2" spans="1:5" ht="18.75" customHeight="1">
      <c r="A2" s="255" t="s">
        <v>96</v>
      </c>
      <c r="B2" s="255" t="s">
        <v>1569</v>
      </c>
      <c r="C2" s="255" t="s">
        <v>188</v>
      </c>
      <c r="D2" s="255" t="s">
        <v>172</v>
      </c>
      <c r="E2" s="255" t="s">
        <v>189</v>
      </c>
    </row>
    <row r="3" spans="1:5" ht="18.75" customHeight="1">
      <c r="A3" s="258">
        <v>1</v>
      </c>
      <c r="B3" s="256">
        <v>1226</v>
      </c>
      <c r="C3" s="256" t="s">
        <v>191</v>
      </c>
      <c r="D3" s="256" t="s">
        <v>190</v>
      </c>
      <c r="E3" s="256" t="s">
        <v>192</v>
      </c>
    </row>
    <row r="4" spans="1:5" ht="18.75" customHeight="1">
      <c r="A4" s="258">
        <v>2</v>
      </c>
      <c r="B4" s="256" t="s">
        <v>249</v>
      </c>
      <c r="C4" s="256" t="s">
        <v>193</v>
      </c>
      <c r="D4" s="256" t="s">
        <v>190</v>
      </c>
      <c r="E4" s="256" t="s">
        <v>194</v>
      </c>
    </row>
    <row r="5" spans="1:5" ht="18.75" customHeight="1">
      <c r="A5" s="258">
        <v>3</v>
      </c>
      <c r="B5" s="256" t="s">
        <v>250</v>
      </c>
      <c r="C5" s="256" t="s">
        <v>195</v>
      </c>
      <c r="D5" s="256" t="s">
        <v>190</v>
      </c>
      <c r="E5" s="256" t="s">
        <v>196</v>
      </c>
    </row>
    <row r="6" spans="1:5" ht="18.75" customHeight="1">
      <c r="A6" s="258">
        <v>4</v>
      </c>
      <c r="B6" s="256" t="s">
        <v>251</v>
      </c>
      <c r="C6" s="256" t="s">
        <v>195</v>
      </c>
      <c r="D6" s="256" t="s">
        <v>190</v>
      </c>
      <c r="E6" s="256" t="s">
        <v>196</v>
      </c>
    </row>
    <row r="7" spans="1:5" ht="18.75" customHeight="1">
      <c r="A7" s="258">
        <v>5</v>
      </c>
      <c r="B7" s="256" t="s">
        <v>252</v>
      </c>
      <c r="C7" s="256" t="s">
        <v>193</v>
      </c>
      <c r="D7" s="256" t="s">
        <v>190</v>
      </c>
      <c r="E7" s="256" t="s">
        <v>197</v>
      </c>
    </row>
    <row r="8" spans="1:5" ht="18.75" customHeight="1">
      <c r="A8" s="258">
        <v>6</v>
      </c>
      <c r="B8" s="256">
        <v>1530</v>
      </c>
      <c r="C8" s="256" t="s">
        <v>199</v>
      </c>
      <c r="D8" s="256" t="s">
        <v>198</v>
      </c>
      <c r="E8" s="256" t="s">
        <v>200</v>
      </c>
    </row>
    <row r="9" spans="1:5" ht="18.75" customHeight="1">
      <c r="A9" s="258">
        <v>7</v>
      </c>
      <c r="B9" s="256" t="s">
        <v>253</v>
      </c>
      <c r="C9" s="256" t="s">
        <v>199</v>
      </c>
      <c r="D9" s="256" t="s">
        <v>198</v>
      </c>
      <c r="E9" s="256" t="s">
        <v>201</v>
      </c>
    </row>
    <row r="10" spans="1:5" ht="18.75" customHeight="1">
      <c r="A10" s="258">
        <v>8</v>
      </c>
      <c r="B10" s="256" t="s">
        <v>254</v>
      </c>
      <c r="C10" s="256" t="s">
        <v>199</v>
      </c>
      <c r="D10" s="256" t="s">
        <v>198</v>
      </c>
      <c r="E10" s="256" t="s">
        <v>202</v>
      </c>
    </row>
    <row r="11" spans="1:5" ht="18.75" customHeight="1">
      <c r="A11" s="258">
        <v>9</v>
      </c>
      <c r="B11" s="256" t="s">
        <v>255</v>
      </c>
      <c r="C11" s="256" t="s">
        <v>199</v>
      </c>
      <c r="D11" s="256" t="s">
        <v>198</v>
      </c>
      <c r="E11" s="256" t="s">
        <v>201</v>
      </c>
    </row>
    <row r="12" spans="1:5" ht="18.75" customHeight="1">
      <c r="A12" s="258">
        <v>10</v>
      </c>
      <c r="B12" s="256" t="s">
        <v>256</v>
      </c>
      <c r="C12" s="256" t="s">
        <v>203</v>
      </c>
      <c r="D12" s="256" t="s">
        <v>198</v>
      </c>
      <c r="E12" s="256" t="s">
        <v>204</v>
      </c>
    </row>
    <row r="13" spans="1:5" ht="18.75" customHeight="1">
      <c r="A13" s="258">
        <v>11</v>
      </c>
      <c r="B13" s="256" t="s">
        <v>257</v>
      </c>
      <c r="C13" s="256" t="s">
        <v>203</v>
      </c>
      <c r="D13" s="256" t="s">
        <v>198</v>
      </c>
      <c r="E13" s="256" t="s">
        <v>204</v>
      </c>
    </row>
    <row r="14" spans="1:5" ht="18.75" customHeight="1">
      <c r="A14" s="258">
        <v>12</v>
      </c>
      <c r="B14" s="256" t="s">
        <v>258</v>
      </c>
      <c r="C14" s="256" t="s">
        <v>203</v>
      </c>
      <c r="D14" s="256" t="s">
        <v>198</v>
      </c>
      <c r="E14" s="256" t="s">
        <v>205</v>
      </c>
    </row>
    <row r="15" spans="1:5" ht="18.75" customHeight="1">
      <c r="A15" s="258">
        <v>13</v>
      </c>
      <c r="B15" s="256" t="s">
        <v>259</v>
      </c>
      <c r="C15" s="256" t="s">
        <v>199</v>
      </c>
      <c r="D15" s="256" t="s">
        <v>198</v>
      </c>
      <c r="E15" s="256" t="s">
        <v>200</v>
      </c>
    </row>
    <row r="16" spans="1:5" ht="18.75" customHeight="1">
      <c r="A16" s="258">
        <v>14</v>
      </c>
      <c r="B16" s="256" t="s">
        <v>260</v>
      </c>
      <c r="C16" s="256" t="s">
        <v>206</v>
      </c>
      <c r="D16" s="256" t="s">
        <v>190</v>
      </c>
      <c r="E16" s="256" t="s">
        <v>197</v>
      </c>
    </row>
    <row r="17" spans="1:5" ht="18.75" customHeight="1">
      <c r="A17" s="258">
        <v>15</v>
      </c>
      <c r="B17" s="256" t="s">
        <v>261</v>
      </c>
      <c r="C17" s="256" t="s">
        <v>206</v>
      </c>
      <c r="D17" s="256" t="s">
        <v>190</v>
      </c>
      <c r="E17" s="256" t="s">
        <v>207</v>
      </c>
    </row>
    <row r="18" spans="1:5" ht="18.75" customHeight="1">
      <c r="A18" s="258">
        <v>16</v>
      </c>
      <c r="B18" s="256" t="s">
        <v>173</v>
      </c>
      <c r="C18" s="256" t="s">
        <v>206</v>
      </c>
      <c r="D18" s="256" t="s">
        <v>190</v>
      </c>
      <c r="E18" s="256" t="s">
        <v>208</v>
      </c>
    </row>
    <row r="19" spans="1:5" ht="18.75" customHeight="1">
      <c r="A19" s="258">
        <v>17</v>
      </c>
      <c r="B19" s="256" t="s">
        <v>262</v>
      </c>
      <c r="C19" s="256" t="s">
        <v>206</v>
      </c>
      <c r="D19" s="256" t="s">
        <v>190</v>
      </c>
      <c r="E19" s="256" t="s">
        <v>208</v>
      </c>
    </row>
    <row r="20" spans="1:5" ht="18.75" customHeight="1">
      <c r="A20" s="258">
        <v>18</v>
      </c>
      <c r="B20" s="256" t="s">
        <v>263</v>
      </c>
      <c r="C20" s="256" t="s">
        <v>203</v>
      </c>
      <c r="D20" s="256" t="s">
        <v>198</v>
      </c>
      <c r="E20" s="256" t="s">
        <v>209</v>
      </c>
    </row>
    <row r="21" spans="1:5" ht="18.75" customHeight="1">
      <c r="A21" s="258">
        <v>19</v>
      </c>
      <c r="B21" s="256" t="s">
        <v>264</v>
      </c>
      <c r="C21" s="256" t="s">
        <v>193</v>
      </c>
      <c r="D21" s="256" t="s">
        <v>190</v>
      </c>
      <c r="E21" s="256" t="s">
        <v>197</v>
      </c>
    </row>
    <row r="22" spans="1:5" ht="18.75" customHeight="1">
      <c r="A22" s="258">
        <v>20</v>
      </c>
      <c r="B22" s="256" t="s">
        <v>174</v>
      </c>
      <c r="C22" s="256" t="s">
        <v>206</v>
      </c>
      <c r="D22" s="256" t="s">
        <v>190</v>
      </c>
      <c r="E22" s="256" t="s">
        <v>197</v>
      </c>
    </row>
    <row r="23" spans="1:5" ht="18.75" customHeight="1">
      <c r="A23" s="258">
        <v>21</v>
      </c>
      <c r="B23" s="256" t="s">
        <v>175</v>
      </c>
      <c r="C23" s="256" t="s">
        <v>193</v>
      </c>
      <c r="D23" s="256" t="s">
        <v>190</v>
      </c>
      <c r="E23" s="256" t="s">
        <v>197</v>
      </c>
    </row>
    <row r="24" spans="1:5" ht="18.75" customHeight="1">
      <c r="A24" s="258">
        <v>22</v>
      </c>
      <c r="B24" s="256" t="s">
        <v>176</v>
      </c>
      <c r="C24" s="256" t="s">
        <v>199</v>
      </c>
      <c r="D24" s="256" t="s">
        <v>198</v>
      </c>
      <c r="E24" s="256" t="s">
        <v>210</v>
      </c>
    </row>
    <row r="25" spans="1:5" ht="18.75" customHeight="1">
      <c r="A25" s="258">
        <v>23</v>
      </c>
      <c r="B25" s="256" t="s">
        <v>177</v>
      </c>
      <c r="C25" s="256" t="s">
        <v>199</v>
      </c>
      <c r="D25" s="256" t="s">
        <v>198</v>
      </c>
      <c r="E25" s="256" t="s">
        <v>211</v>
      </c>
    </row>
    <row r="26" spans="1:5" ht="18.75" customHeight="1">
      <c r="A26" s="258">
        <v>24</v>
      </c>
      <c r="B26" s="256" t="s">
        <v>178</v>
      </c>
      <c r="C26" s="256" t="s">
        <v>199</v>
      </c>
      <c r="D26" s="256" t="s">
        <v>198</v>
      </c>
      <c r="E26" s="256" t="s">
        <v>212</v>
      </c>
    </row>
    <row r="27" spans="1:5" ht="18.75" customHeight="1">
      <c r="A27" s="258">
        <v>25</v>
      </c>
      <c r="B27" s="256" t="s">
        <v>179</v>
      </c>
      <c r="C27" s="256" t="s">
        <v>203</v>
      </c>
      <c r="D27" s="256" t="s">
        <v>198</v>
      </c>
      <c r="E27" s="256" t="s">
        <v>209</v>
      </c>
    </row>
    <row r="28" spans="1:5" ht="18.75" customHeight="1">
      <c r="A28" s="258">
        <v>26</v>
      </c>
      <c r="B28" s="256" t="s">
        <v>180</v>
      </c>
      <c r="C28" s="256" t="s">
        <v>199</v>
      </c>
      <c r="D28" s="256" t="s">
        <v>198</v>
      </c>
      <c r="E28" s="256" t="s">
        <v>213</v>
      </c>
    </row>
    <row r="29" spans="1:5" ht="18.75" customHeight="1">
      <c r="A29" s="258">
        <v>27</v>
      </c>
      <c r="B29" s="256" t="s">
        <v>181</v>
      </c>
      <c r="C29" s="256" t="s">
        <v>191</v>
      </c>
      <c r="D29" s="256" t="s">
        <v>190</v>
      </c>
      <c r="E29" s="256" t="s">
        <v>214</v>
      </c>
    </row>
    <row r="30" spans="1:5" ht="18.75" customHeight="1">
      <c r="A30" s="258">
        <v>28</v>
      </c>
      <c r="B30" s="256" t="s">
        <v>265</v>
      </c>
      <c r="C30" s="256" t="s">
        <v>193</v>
      </c>
      <c r="D30" s="256" t="s">
        <v>190</v>
      </c>
      <c r="E30" s="256" t="s">
        <v>215</v>
      </c>
    </row>
    <row r="31" spans="1:5" ht="18.75" customHeight="1">
      <c r="A31" s="258">
        <v>29</v>
      </c>
      <c r="B31" s="256" t="s">
        <v>266</v>
      </c>
      <c r="C31" s="256" t="s">
        <v>203</v>
      </c>
      <c r="D31" s="256" t="s">
        <v>198</v>
      </c>
      <c r="E31" s="256" t="s">
        <v>209</v>
      </c>
    </row>
    <row r="32" spans="1:5" ht="18.75" customHeight="1">
      <c r="A32" s="258">
        <v>30</v>
      </c>
      <c r="B32" s="256" t="s">
        <v>267</v>
      </c>
      <c r="C32" s="256" t="s">
        <v>203</v>
      </c>
      <c r="D32" s="256" t="s">
        <v>198</v>
      </c>
      <c r="E32" s="256" t="s">
        <v>216</v>
      </c>
    </row>
    <row r="33" spans="1:5" ht="18.75" customHeight="1">
      <c r="A33" s="258">
        <v>31</v>
      </c>
      <c r="B33" s="256" t="s">
        <v>268</v>
      </c>
      <c r="C33" s="256" t="s">
        <v>199</v>
      </c>
      <c r="D33" s="256" t="s">
        <v>198</v>
      </c>
      <c r="E33" s="256" t="s">
        <v>213</v>
      </c>
    </row>
    <row r="34" spans="1:5" ht="18.75" customHeight="1">
      <c r="A34" s="258">
        <v>32</v>
      </c>
      <c r="B34" s="256" t="s">
        <v>269</v>
      </c>
      <c r="C34" s="256" t="s">
        <v>191</v>
      </c>
      <c r="D34" s="256" t="s">
        <v>190</v>
      </c>
      <c r="E34" s="256" t="s">
        <v>214</v>
      </c>
    </row>
    <row r="35" spans="1:5" ht="18.75" customHeight="1">
      <c r="A35" s="258">
        <v>33</v>
      </c>
      <c r="B35" s="256" t="s">
        <v>270</v>
      </c>
      <c r="C35" s="256" t="s">
        <v>195</v>
      </c>
      <c r="D35" s="256" t="s">
        <v>190</v>
      </c>
      <c r="E35" s="256" t="s">
        <v>196</v>
      </c>
    </row>
    <row r="36" spans="1:5" ht="18.75" customHeight="1">
      <c r="A36" s="258">
        <v>34</v>
      </c>
      <c r="B36" s="256" t="s">
        <v>271</v>
      </c>
      <c r="C36" s="256" t="s">
        <v>199</v>
      </c>
      <c r="D36" s="256" t="s">
        <v>198</v>
      </c>
      <c r="E36" s="256" t="s">
        <v>217</v>
      </c>
    </row>
    <row r="37" spans="1:5" ht="18.75" customHeight="1">
      <c r="A37" s="258">
        <v>35</v>
      </c>
      <c r="B37" s="256" t="s">
        <v>272</v>
      </c>
      <c r="C37" s="256" t="s">
        <v>203</v>
      </c>
      <c r="D37" s="256" t="s">
        <v>198</v>
      </c>
      <c r="E37" s="256" t="s">
        <v>218</v>
      </c>
    </row>
    <row r="38" spans="1:5" ht="18.75" customHeight="1">
      <c r="A38" s="258">
        <v>36</v>
      </c>
      <c r="B38" s="256" t="s">
        <v>273</v>
      </c>
      <c r="C38" s="256" t="s">
        <v>199</v>
      </c>
      <c r="D38" s="256" t="s">
        <v>198</v>
      </c>
      <c r="E38" s="256" t="s">
        <v>201</v>
      </c>
    </row>
    <row r="39" spans="1:5" ht="18.75" customHeight="1">
      <c r="A39" s="258">
        <v>37</v>
      </c>
      <c r="B39" s="256" t="s">
        <v>274</v>
      </c>
      <c r="C39" s="256" t="s">
        <v>199</v>
      </c>
      <c r="D39" s="256" t="s">
        <v>198</v>
      </c>
      <c r="E39" s="256" t="s">
        <v>201</v>
      </c>
    </row>
    <row r="40" spans="1:5" ht="18.75" customHeight="1">
      <c r="A40" s="258">
        <v>38</v>
      </c>
      <c r="B40" s="256" t="s">
        <v>275</v>
      </c>
      <c r="C40" s="256" t="s">
        <v>203</v>
      </c>
      <c r="D40" s="256" t="s">
        <v>198</v>
      </c>
      <c r="E40" s="256" t="s">
        <v>209</v>
      </c>
    </row>
    <row r="41" spans="1:5" ht="18.75" customHeight="1">
      <c r="A41" s="258">
        <v>39</v>
      </c>
      <c r="B41" s="256" t="s">
        <v>276</v>
      </c>
      <c r="C41" s="256" t="s">
        <v>203</v>
      </c>
      <c r="D41" s="256" t="s">
        <v>198</v>
      </c>
      <c r="E41" s="256" t="s">
        <v>218</v>
      </c>
    </row>
    <row r="42" spans="1:5" ht="18.75" customHeight="1">
      <c r="A42" s="258">
        <v>40</v>
      </c>
      <c r="B42" s="256" t="s">
        <v>277</v>
      </c>
      <c r="C42" s="256" t="s">
        <v>203</v>
      </c>
      <c r="D42" s="256" t="s">
        <v>198</v>
      </c>
      <c r="E42" s="256" t="s">
        <v>216</v>
      </c>
    </row>
    <row r="43" spans="1:5" ht="18.75" customHeight="1">
      <c r="A43" s="258">
        <v>41</v>
      </c>
      <c r="B43" s="256" t="s">
        <v>278</v>
      </c>
      <c r="C43" s="256" t="s">
        <v>203</v>
      </c>
      <c r="D43" s="256" t="s">
        <v>198</v>
      </c>
      <c r="E43" s="256" t="s">
        <v>204</v>
      </c>
    </row>
    <row r="44" spans="1:5" ht="18.75" customHeight="1">
      <c r="A44" s="258">
        <v>42</v>
      </c>
      <c r="B44" s="256" t="s">
        <v>279</v>
      </c>
      <c r="C44" s="256" t="s">
        <v>199</v>
      </c>
      <c r="D44" s="256" t="s">
        <v>198</v>
      </c>
      <c r="E44" s="256" t="s">
        <v>211</v>
      </c>
    </row>
    <row r="45" spans="1:5" ht="18.75" customHeight="1">
      <c r="A45" s="258">
        <v>43</v>
      </c>
      <c r="B45" s="256" t="s">
        <v>280</v>
      </c>
      <c r="C45" s="256" t="s">
        <v>199</v>
      </c>
      <c r="D45" s="256" t="s">
        <v>198</v>
      </c>
      <c r="E45" s="256" t="s">
        <v>200</v>
      </c>
    </row>
    <row r="46" spans="1:5" ht="18.75" customHeight="1">
      <c r="A46" s="258">
        <v>44</v>
      </c>
      <c r="B46" s="256" t="s">
        <v>281</v>
      </c>
      <c r="C46" s="256" t="s">
        <v>199</v>
      </c>
      <c r="D46" s="256" t="s">
        <v>198</v>
      </c>
      <c r="E46" s="256" t="s">
        <v>217</v>
      </c>
    </row>
    <row r="47" spans="1:5" ht="18.75" customHeight="1">
      <c r="A47" s="258">
        <v>45</v>
      </c>
      <c r="B47" s="256" t="s">
        <v>282</v>
      </c>
      <c r="C47" s="256" t="s">
        <v>203</v>
      </c>
      <c r="D47" s="256" t="s">
        <v>198</v>
      </c>
      <c r="E47" s="256" t="s">
        <v>204</v>
      </c>
    </row>
    <row r="48" spans="1:5" ht="18.75" customHeight="1">
      <c r="A48" s="258">
        <v>46</v>
      </c>
      <c r="B48" s="256" t="s">
        <v>283</v>
      </c>
      <c r="C48" s="256" t="s">
        <v>203</v>
      </c>
      <c r="D48" s="256" t="s">
        <v>198</v>
      </c>
      <c r="E48" s="256" t="s">
        <v>209</v>
      </c>
    </row>
    <row r="49" spans="1:5" ht="18.75" customHeight="1">
      <c r="A49" s="258">
        <v>47</v>
      </c>
      <c r="B49" s="256" t="s">
        <v>284</v>
      </c>
      <c r="C49" s="256" t="s">
        <v>199</v>
      </c>
      <c r="D49" s="256" t="s">
        <v>198</v>
      </c>
      <c r="E49" s="256" t="s">
        <v>201</v>
      </c>
    </row>
    <row r="50" spans="1:5" ht="18.75" customHeight="1">
      <c r="A50" s="258">
        <v>48</v>
      </c>
      <c r="B50" s="256" t="s">
        <v>285</v>
      </c>
      <c r="C50" s="256" t="s">
        <v>199</v>
      </c>
      <c r="D50" s="256" t="s">
        <v>198</v>
      </c>
      <c r="E50" s="256" t="s">
        <v>211</v>
      </c>
    </row>
    <row r="51" spans="1:5" ht="18.75" customHeight="1">
      <c r="A51" s="258">
        <v>49</v>
      </c>
      <c r="B51" s="256" t="s">
        <v>286</v>
      </c>
      <c r="C51" s="256" t="s">
        <v>203</v>
      </c>
      <c r="D51" s="256" t="s">
        <v>198</v>
      </c>
      <c r="E51" s="256" t="s">
        <v>209</v>
      </c>
    </row>
    <row r="52" spans="1:5" ht="18.75" customHeight="1">
      <c r="A52" s="258">
        <v>50</v>
      </c>
      <c r="B52" s="256" t="s">
        <v>287</v>
      </c>
      <c r="C52" s="256" t="s">
        <v>199</v>
      </c>
      <c r="D52" s="256" t="s">
        <v>198</v>
      </c>
      <c r="E52" s="256" t="s">
        <v>201</v>
      </c>
    </row>
    <row r="53" spans="1:5" ht="18.75" customHeight="1">
      <c r="A53" s="258">
        <v>51</v>
      </c>
      <c r="B53" s="256" t="s">
        <v>288</v>
      </c>
      <c r="C53" s="256" t="s">
        <v>203</v>
      </c>
      <c r="D53" s="256" t="s">
        <v>198</v>
      </c>
      <c r="E53" s="256" t="s">
        <v>209</v>
      </c>
    </row>
    <row r="54" spans="1:5" ht="18.75" customHeight="1">
      <c r="A54" s="258">
        <v>52</v>
      </c>
      <c r="B54" s="256" t="s">
        <v>289</v>
      </c>
      <c r="C54" s="256" t="s">
        <v>203</v>
      </c>
      <c r="D54" s="256" t="s">
        <v>198</v>
      </c>
      <c r="E54" s="256" t="s">
        <v>218</v>
      </c>
    </row>
    <row r="55" spans="1:5" ht="18.75" customHeight="1">
      <c r="A55" s="258">
        <v>53</v>
      </c>
      <c r="B55" s="256" t="s">
        <v>290</v>
      </c>
      <c r="C55" s="256" t="s">
        <v>199</v>
      </c>
      <c r="D55" s="256" t="s">
        <v>198</v>
      </c>
      <c r="E55" s="256" t="s">
        <v>202</v>
      </c>
    </row>
    <row r="56" spans="1:5" ht="18.75" customHeight="1">
      <c r="A56" s="258">
        <v>54</v>
      </c>
      <c r="B56" s="256" t="s">
        <v>291</v>
      </c>
      <c r="C56" s="256" t="s">
        <v>203</v>
      </c>
      <c r="D56" s="256" t="s">
        <v>198</v>
      </c>
      <c r="E56" s="256" t="s">
        <v>205</v>
      </c>
    </row>
    <row r="57" spans="1:5" ht="18.75" customHeight="1">
      <c r="A57" s="258">
        <v>55</v>
      </c>
      <c r="B57" s="256" t="s">
        <v>292</v>
      </c>
      <c r="C57" s="256" t="s">
        <v>199</v>
      </c>
      <c r="D57" s="256" t="s">
        <v>198</v>
      </c>
      <c r="E57" s="256" t="s">
        <v>211</v>
      </c>
    </row>
    <row r="58" spans="1:5" ht="18.75" customHeight="1">
      <c r="A58" s="258">
        <v>56</v>
      </c>
      <c r="B58" s="256" t="s">
        <v>293</v>
      </c>
      <c r="C58" s="256" t="s">
        <v>203</v>
      </c>
      <c r="D58" s="256" t="s">
        <v>198</v>
      </c>
      <c r="E58" s="256" t="s">
        <v>204</v>
      </c>
    </row>
    <row r="59" spans="1:5" ht="18.75" customHeight="1">
      <c r="A59" s="258">
        <v>57</v>
      </c>
      <c r="B59" s="256" t="s">
        <v>294</v>
      </c>
      <c r="C59" s="256" t="s">
        <v>193</v>
      </c>
      <c r="D59" s="256" t="s">
        <v>190</v>
      </c>
      <c r="E59" s="256" t="s">
        <v>215</v>
      </c>
    </row>
    <row r="60" spans="1:5" ht="18.75" customHeight="1">
      <c r="A60" s="258">
        <v>58</v>
      </c>
      <c r="B60" s="256" t="s">
        <v>295</v>
      </c>
      <c r="C60" s="256" t="s">
        <v>191</v>
      </c>
      <c r="D60" s="256" t="s">
        <v>190</v>
      </c>
      <c r="E60" s="256" t="s">
        <v>219</v>
      </c>
    </row>
    <row r="61" spans="1:5" ht="18.75" customHeight="1">
      <c r="A61" s="258">
        <v>59</v>
      </c>
      <c r="B61" s="256" t="s">
        <v>296</v>
      </c>
      <c r="C61" s="256" t="s">
        <v>193</v>
      </c>
      <c r="D61" s="256" t="s">
        <v>190</v>
      </c>
      <c r="E61" s="256" t="s">
        <v>197</v>
      </c>
    </row>
    <row r="62" spans="1:5" ht="18.75" customHeight="1">
      <c r="A62" s="258">
        <v>60</v>
      </c>
      <c r="B62" s="256" t="s">
        <v>297</v>
      </c>
      <c r="C62" s="256" t="s">
        <v>199</v>
      </c>
      <c r="D62" s="256" t="s">
        <v>198</v>
      </c>
      <c r="E62" s="256" t="s">
        <v>217</v>
      </c>
    </row>
    <row r="63" spans="1:5" ht="18.75" customHeight="1">
      <c r="A63" s="258">
        <v>61</v>
      </c>
      <c r="B63" s="256" t="s">
        <v>298</v>
      </c>
      <c r="C63" s="256" t="s">
        <v>203</v>
      </c>
      <c r="D63" s="256" t="s">
        <v>198</v>
      </c>
      <c r="E63" s="256" t="s">
        <v>220</v>
      </c>
    </row>
    <row r="64" spans="1:5" ht="18.75" customHeight="1">
      <c r="A64" s="258">
        <v>62</v>
      </c>
      <c r="B64" s="256" t="s">
        <v>299</v>
      </c>
      <c r="C64" s="256" t="s">
        <v>203</v>
      </c>
      <c r="D64" s="256" t="s">
        <v>198</v>
      </c>
      <c r="E64" s="256" t="s">
        <v>205</v>
      </c>
    </row>
    <row r="65" spans="1:5" ht="18.75" customHeight="1">
      <c r="A65" s="258">
        <v>63</v>
      </c>
      <c r="B65" s="256" t="s">
        <v>300</v>
      </c>
      <c r="C65" s="256" t="s">
        <v>199</v>
      </c>
      <c r="D65" s="256" t="s">
        <v>198</v>
      </c>
      <c r="E65" s="256" t="s">
        <v>217</v>
      </c>
    </row>
    <row r="66" spans="1:5" ht="18.75" customHeight="1">
      <c r="A66" s="258">
        <v>64</v>
      </c>
      <c r="B66" s="256" t="s">
        <v>301</v>
      </c>
      <c r="C66" s="256" t="s">
        <v>199</v>
      </c>
      <c r="D66" s="256" t="s">
        <v>198</v>
      </c>
      <c r="E66" s="256" t="s">
        <v>202</v>
      </c>
    </row>
    <row r="67" spans="1:5" ht="18.75" customHeight="1">
      <c r="A67" s="258">
        <v>65</v>
      </c>
      <c r="B67" s="256" t="s">
        <v>302</v>
      </c>
      <c r="C67" s="256" t="s">
        <v>203</v>
      </c>
      <c r="D67" s="256" t="s">
        <v>198</v>
      </c>
      <c r="E67" s="256" t="s">
        <v>204</v>
      </c>
    </row>
    <row r="68" spans="1:5" ht="18.75" customHeight="1">
      <c r="A68" s="258">
        <v>66</v>
      </c>
      <c r="B68" s="256" t="s">
        <v>303</v>
      </c>
      <c r="C68" s="256" t="s">
        <v>203</v>
      </c>
      <c r="D68" s="256" t="s">
        <v>198</v>
      </c>
      <c r="E68" s="256" t="s">
        <v>204</v>
      </c>
    </row>
    <row r="69" spans="1:5" ht="18.75" customHeight="1">
      <c r="A69" s="258">
        <v>67</v>
      </c>
      <c r="B69" s="256" t="s">
        <v>304</v>
      </c>
      <c r="C69" s="256" t="s">
        <v>199</v>
      </c>
      <c r="D69" s="256" t="s">
        <v>198</v>
      </c>
      <c r="E69" s="256" t="s">
        <v>202</v>
      </c>
    </row>
    <row r="70" spans="1:5" ht="18.75" customHeight="1">
      <c r="A70" s="258">
        <v>68</v>
      </c>
      <c r="B70" s="256" t="s">
        <v>305</v>
      </c>
      <c r="C70" s="256" t="s">
        <v>199</v>
      </c>
      <c r="D70" s="256" t="s">
        <v>198</v>
      </c>
      <c r="E70" s="256" t="s">
        <v>202</v>
      </c>
    </row>
    <row r="71" spans="1:5" ht="18.75" customHeight="1">
      <c r="A71" s="258">
        <v>69</v>
      </c>
      <c r="B71" s="256" t="s">
        <v>306</v>
      </c>
      <c r="C71" s="256" t="s">
        <v>203</v>
      </c>
      <c r="D71" s="256" t="s">
        <v>198</v>
      </c>
      <c r="E71" s="256" t="s">
        <v>204</v>
      </c>
    </row>
    <row r="72" spans="1:5" ht="18.75" customHeight="1">
      <c r="A72" s="258">
        <v>70</v>
      </c>
      <c r="B72" s="256" t="s">
        <v>307</v>
      </c>
      <c r="C72" s="256" t="s">
        <v>203</v>
      </c>
      <c r="D72" s="256" t="s">
        <v>198</v>
      </c>
      <c r="E72" s="256" t="s">
        <v>218</v>
      </c>
    </row>
    <row r="73" spans="1:5" ht="18.75" customHeight="1">
      <c r="A73" s="258">
        <v>71</v>
      </c>
      <c r="B73" s="256" t="s">
        <v>308</v>
      </c>
      <c r="C73" s="256" t="s">
        <v>199</v>
      </c>
      <c r="D73" s="256" t="s">
        <v>198</v>
      </c>
      <c r="E73" s="256" t="s">
        <v>201</v>
      </c>
    </row>
    <row r="74" spans="1:5" ht="18.75" customHeight="1">
      <c r="A74" s="258">
        <v>72</v>
      </c>
      <c r="B74" s="256" t="s">
        <v>309</v>
      </c>
      <c r="C74" s="256" t="s">
        <v>206</v>
      </c>
      <c r="D74" s="256" t="s">
        <v>190</v>
      </c>
      <c r="E74" s="256" t="s">
        <v>207</v>
      </c>
    </row>
    <row r="75" spans="1:5" ht="18.75" customHeight="1">
      <c r="A75" s="258">
        <v>73</v>
      </c>
      <c r="B75" s="256" t="s">
        <v>310</v>
      </c>
      <c r="C75" s="256" t="s">
        <v>199</v>
      </c>
      <c r="D75" s="256" t="s">
        <v>198</v>
      </c>
      <c r="E75" s="256" t="s">
        <v>217</v>
      </c>
    </row>
    <row r="76" spans="1:5" ht="18.75" customHeight="1">
      <c r="A76" s="258">
        <v>74</v>
      </c>
      <c r="B76" s="256" t="s">
        <v>311</v>
      </c>
      <c r="C76" s="256" t="s">
        <v>193</v>
      </c>
      <c r="D76" s="256" t="s">
        <v>190</v>
      </c>
      <c r="E76" s="256" t="s">
        <v>197</v>
      </c>
    </row>
    <row r="77" spans="1:5" ht="18.75" customHeight="1">
      <c r="A77" s="258">
        <v>75</v>
      </c>
      <c r="B77" s="256" t="s">
        <v>312</v>
      </c>
      <c r="C77" s="256" t="s">
        <v>193</v>
      </c>
      <c r="D77" s="256" t="s">
        <v>190</v>
      </c>
      <c r="E77" s="256" t="s">
        <v>221</v>
      </c>
    </row>
    <row r="78" spans="1:5" ht="18.75" customHeight="1">
      <c r="A78" s="258">
        <v>76</v>
      </c>
      <c r="B78" s="256" t="s">
        <v>313</v>
      </c>
      <c r="C78" s="256" t="s">
        <v>203</v>
      </c>
      <c r="D78" s="256" t="s">
        <v>198</v>
      </c>
      <c r="E78" s="256" t="s">
        <v>204</v>
      </c>
    </row>
    <row r="79" spans="1:5" ht="18.75" customHeight="1">
      <c r="A79" s="258">
        <v>77</v>
      </c>
      <c r="B79" s="256" t="s">
        <v>314</v>
      </c>
      <c r="C79" s="256" t="s">
        <v>199</v>
      </c>
      <c r="D79" s="256" t="s">
        <v>198</v>
      </c>
      <c r="E79" s="256" t="s">
        <v>211</v>
      </c>
    </row>
    <row r="80" spans="1:5" ht="18.75" customHeight="1">
      <c r="A80" s="258">
        <v>78</v>
      </c>
      <c r="B80" s="256" t="s">
        <v>315</v>
      </c>
      <c r="C80" s="256" t="s">
        <v>191</v>
      </c>
      <c r="D80" s="256" t="s">
        <v>190</v>
      </c>
      <c r="E80" s="256" t="s">
        <v>214</v>
      </c>
    </row>
    <row r="81" spans="1:5" ht="18.75" customHeight="1">
      <c r="A81" s="258">
        <v>79</v>
      </c>
      <c r="B81" s="256" t="s">
        <v>316</v>
      </c>
      <c r="C81" s="256" t="s">
        <v>203</v>
      </c>
      <c r="D81" s="256" t="s">
        <v>198</v>
      </c>
      <c r="E81" s="256" t="s">
        <v>204</v>
      </c>
    </row>
    <row r="82" spans="1:5" ht="18.75" customHeight="1">
      <c r="A82" s="258">
        <v>80</v>
      </c>
      <c r="B82" s="256" t="s">
        <v>317</v>
      </c>
      <c r="C82" s="256" t="s">
        <v>222</v>
      </c>
      <c r="D82" s="256" t="s">
        <v>190</v>
      </c>
      <c r="E82" s="256" t="s">
        <v>221</v>
      </c>
    </row>
    <row r="83" spans="1:5" ht="18.75" customHeight="1">
      <c r="A83" s="258">
        <v>81</v>
      </c>
      <c r="B83" s="256" t="s">
        <v>318</v>
      </c>
      <c r="C83" s="256" t="s">
        <v>193</v>
      </c>
      <c r="D83" s="256" t="s">
        <v>190</v>
      </c>
      <c r="E83" s="256" t="s">
        <v>215</v>
      </c>
    </row>
    <row r="84" spans="1:5" ht="18.75" customHeight="1">
      <c r="A84" s="258">
        <v>82</v>
      </c>
      <c r="B84" s="256" t="s">
        <v>319</v>
      </c>
      <c r="C84" s="256" t="s">
        <v>195</v>
      </c>
      <c r="D84" s="256" t="s">
        <v>190</v>
      </c>
      <c r="E84" s="256" t="s">
        <v>196</v>
      </c>
    </row>
    <row r="85" spans="1:5" ht="18.75" customHeight="1">
      <c r="A85" s="258">
        <v>83</v>
      </c>
      <c r="B85" s="256" t="s">
        <v>320</v>
      </c>
      <c r="C85" s="256" t="s">
        <v>199</v>
      </c>
      <c r="D85" s="256" t="s">
        <v>198</v>
      </c>
      <c r="E85" s="256" t="s">
        <v>213</v>
      </c>
    </row>
    <row r="86" spans="1:5" ht="18.75" customHeight="1">
      <c r="A86" s="258">
        <v>84</v>
      </c>
      <c r="B86" s="256" t="s">
        <v>321</v>
      </c>
      <c r="C86" s="256" t="s">
        <v>203</v>
      </c>
      <c r="D86" s="256" t="s">
        <v>198</v>
      </c>
      <c r="E86" s="256" t="s">
        <v>204</v>
      </c>
    </row>
    <row r="87" spans="1:5" ht="18.75" customHeight="1">
      <c r="A87" s="258">
        <v>85</v>
      </c>
      <c r="B87" s="256" t="s">
        <v>322</v>
      </c>
      <c r="C87" s="256" t="s">
        <v>195</v>
      </c>
      <c r="D87" s="256" t="s">
        <v>190</v>
      </c>
      <c r="E87" s="256" t="s">
        <v>196</v>
      </c>
    </row>
    <row r="88" spans="1:5" ht="18.75" customHeight="1">
      <c r="A88" s="258">
        <v>86</v>
      </c>
      <c r="B88" s="256" t="s">
        <v>323</v>
      </c>
      <c r="C88" s="256" t="s">
        <v>203</v>
      </c>
      <c r="D88" s="256" t="s">
        <v>198</v>
      </c>
      <c r="E88" s="256" t="s">
        <v>204</v>
      </c>
    </row>
    <row r="89" spans="1:5" ht="18.75" customHeight="1">
      <c r="A89" s="258">
        <v>87</v>
      </c>
      <c r="B89" s="256" t="s">
        <v>324</v>
      </c>
      <c r="C89" s="256" t="s">
        <v>203</v>
      </c>
      <c r="D89" s="256" t="s">
        <v>198</v>
      </c>
      <c r="E89" s="256" t="s">
        <v>223</v>
      </c>
    </row>
    <row r="90" spans="1:5" ht="18.75" customHeight="1">
      <c r="A90" s="258">
        <v>88</v>
      </c>
      <c r="B90" s="256" t="s">
        <v>325</v>
      </c>
      <c r="C90" s="256" t="s">
        <v>203</v>
      </c>
      <c r="D90" s="256" t="s">
        <v>198</v>
      </c>
      <c r="E90" s="256" t="s">
        <v>205</v>
      </c>
    </row>
    <row r="91" spans="1:5" ht="18.75" customHeight="1">
      <c r="A91" s="258">
        <v>89</v>
      </c>
      <c r="B91" s="256" t="s">
        <v>326</v>
      </c>
      <c r="C91" s="256" t="s">
        <v>199</v>
      </c>
      <c r="D91" s="256" t="s">
        <v>198</v>
      </c>
      <c r="E91" s="256" t="s">
        <v>201</v>
      </c>
    </row>
    <row r="92" spans="1:5" ht="18.75" customHeight="1">
      <c r="A92" s="258">
        <v>90</v>
      </c>
      <c r="B92" s="256" t="s">
        <v>327</v>
      </c>
      <c r="C92" s="256" t="s">
        <v>203</v>
      </c>
      <c r="D92" s="256" t="s">
        <v>198</v>
      </c>
      <c r="E92" s="256" t="s">
        <v>204</v>
      </c>
    </row>
    <row r="93" spans="1:5" ht="18.75" customHeight="1">
      <c r="A93" s="258">
        <v>91</v>
      </c>
      <c r="B93" s="256" t="s">
        <v>328</v>
      </c>
      <c r="C93" s="256" t="s">
        <v>203</v>
      </c>
      <c r="D93" s="256" t="s">
        <v>198</v>
      </c>
      <c r="E93" s="256" t="s">
        <v>204</v>
      </c>
    </row>
    <row r="94" spans="1:5" ht="18.75" customHeight="1">
      <c r="A94" s="258">
        <v>92</v>
      </c>
      <c r="B94" s="256" t="s">
        <v>329</v>
      </c>
      <c r="C94" s="256" t="s">
        <v>203</v>
      </c>
      <c r="D94" s="256" t="s">
        <v>198</v>
      </c>
      <c r="E94" s="256" t="s">
        <v>218</v>
      </c>
    </row>
    <row r="95" spans="1:5" ht="18.75" customHeight="1">
      <c r="A95" s="258">
        <v>93</v>
      </c>
      <c r="B95" s="256" t="s">
        <v>330</v>
      </c>
      <c r="C95" s="256" t="s">
        <v>199</v>
      </c>
      <c r="D95" s="256" t="s">
        <v>198</v>
      </c>
      <c r="E95" s="256" t="s">
        <v>202</v>
      </c>
    </row>
    <row r="96" spans="1:5" ht="18.75" customHeight="1">
      <c r="A96" s="258">
        <v>94</v>
      </c>
      <c r="B96" s="256" t="s">
        <v>331</v>
      </c>
      <c r="C96" s="256" t="s">
        <v>203</v>
      </c>
      <c r="D96" s="256" t="s">
        <v>198</v>
      </c>
      <c r="E96" s="256" t="s">
        <v>216</v>
      </c>
    </row>
    <row r="97" spans="1:5" ht="18.75" customHeight="1">
      <c r="A97" s="258">
        <v>95</v>
      </c>
      <c r="B97" s="256" t="s">
        <v>332</v>
      </c>
      <c r="C97" s="256" t="s">
        <v>199</v>
      </c>
      <c r="D97" s="256" t="s">
        <v>198</v>
      </c>
      <c r="E97" s="256" t="s">
        <v>201</v>
      </c>
    </row>
    <row r="98" spans="1:5" ht="18.75" customHeight="1">
      <c r="A98" s="258">
        <v>96</v>
      </c>
      <c r="B98" s="256" t="s">
        <v>333</v>
      </c>
      <c r="C98" s="256" t="s">
        <v>203</v>
      </c>
      <c r="D98" s="256" t="s">
        <v>198</v>
      </c>
      <c r="E98" s="256" t="s">
        <v>223</v>
      </c>
    </row>
    <row r="99" spans="1:5" ht="18.75" customHeight="1">
      <c r="A99" s="258">
        <v>97</v>
      </c>
      <c r="B99" s="256" t="s">
        <v>334</v>
      </c>
      <c r="C99" s="256" t="s">
        <v>203</v>
      </c>
      <c r="D99" s="256" t="s">
        <v>198</v>
      </c>
      <c r="E99" s="256" t="s">
        <v>204</v>
      </c>
    </row>
    <row r="100" spans="1:5" ht="18.75" customHeight="1">
      <c r="A100" s="258">
        <v>98</v>
      </c>
      <c r="B100" s="256" t="s">
        <v>335</v>
      </c>
      <c r="C100" s="256" t="s">
        <v>199</v>
      </c>
      <c r="D100" s="256" t="s">
        <v>198</v>
      </c>
      <c r="E100" s="256" t="s">
        <v>201</v>
      </c>
    </row>
    <row r="101" spans="1:5" ht="18.75" customHeight="1">
      <c r="A101" s="258">
        <v>99</v>
      </c>
      <c r="B101" s="256" t="s">
        <v>336</v>
      </c>
      <c r="C101" s="256" t="s">
        <v>203</v>
      </c>
      <c r="D101" s="256" t="s">
        <v>198</v>
      </c>
      <c r="E101" s="256" t="s">
        <v>216</v>
      </c>
    </row>
    <row r="102" spans="1:5" ht="18.75" customHeight="1">
      <c r="A102" s="258">
        <v>100</v>
      </c>
      <c r="B102" s="256" t="s">
        <v>337</v>
      </c>
      <c r="C102" s="256" t="s">
        <v>203</v>
      </c>
      <c r="D102" s="256" t="s">
        <v>198</v>
      </c>
      <c r="E102" s="256" t="s">
        <v>209</v>
      </c>
    </row>
    <row r="103" spans="1:5" ht="18.75" customHeight="1">
      <c r="A103" s="258">
        <v>101</v>
      </c>
      <c r="B103" s="256" t="s">
        <v>338</v>
      </c>
      <c r="C103" s="256" t="s">
        <v>199</v>
      </c>
      <c r="D103" s="256" t="s">
        <v>198</v>
      </c>
      <c r="E103" s="256" t="s">
        <v>202</v>
      </c>
    </row>
    <row r="104" spans="1:5" ht="18.75" customHeight="1">
      <c r="A104" s="258">
        <v>102</v>
      </c>
      <c r="B104" s="256" t="s">
        <v>339</v>
      </c>
      <c r="C104" s="256" t="s">
        <v>203</v>
      </c>
      <c r="D104" s="256" t="s">
        <v>198</v>
      </c>
      <c r="E104" s="256" t="s">
        <v>204</v>
      </c>
    </row>
    <row r="105" spans="1:5" ht="18.75" customHeight="1">
      <c r="A105" s="258">
        <v>103</v>
      </c>
      <c r="B105" s="256" t="s">
        <v>340</v>
      </c>
      <c r="C105" s="256" t="s">
        <v>203</v>
      </c>
      <c r="D105" s="256" t="s">
        <v>198</v>
      </c>
      <c r="E105" s="256" t="s">
        <v>218</v>
      </c>
    </row>
    <row r="106" spans="1:5" ht="18.75" customHeight="1">
      <c r="A106" s="258">
        <v>104</v>
      </c>
      <c r="B106" s="256" t="s">
        <v>341</v>
      </c>
      <c r="C106" s="256" t="s">
        <v>199</v>
      </c>
      <c r="D106" s="256" t="s">
        <v>198</v>
      </c>
      <c r="E106" s="256" t="s">
        <v>213</v>
      </c>
    </row>
    <row r="107" spans="1:5" ht="18.75" customHeight="1">
      <c r="A107" s="258">
        <v>105</v>
      </c>
      <c r="B107" s="256" t="s">
        <v>342</v>
      </c>
      <c r="C107" s="256" t="s">
        <v>203</v>
      </c>
      <c r="D107" s="256" t="s">
        <v>198</v>
      </c>
      <c r="E107" s="256" t="s">
        <v>204</v>
      </c>
    </row>
    <row r="108" spans="1:5" ht="18.75" customHeight="1">
      <c r="A108" s="258">
        <v>106</v>
      </c>
      <c r="B108" s="256" t="s">
        <v>343</v>
      </c>
      <c r="C108" s="256" t="s">
        <v>203</v>
      </c>
      <c r="D108" s="256" t="s">
        <v>198</v>
      </c>
      <c r="E108" s="256" t="s">
        <v>216</v>
      </c>
    </row>
    <row r="109" spans="1:5" ht="18.75" customHeight="1">
      <c r="A109" s="258">
        <v>107</v>
      </c>
      <c r="B109" s="256" t="s">
        <v>344</v>
      </c>
      <c r="C109" s="256" t="s">
        <v>203</v>
      </c>
      <c r="D109" s="256" t="s">
        <v>198</v>
      </c>
      <c r="E109" s="256" t="s">
        <v>204</v>
      </c>
    </row>
    <row r="110" spans="1:5" ht="18.75" customHeight="1">
      <c r="A110" s="258">
        <v>108</v>
      </c>
      <c r="B110" s="256" t="s">
        <v>345</v>
      </c>
      <c r="C110" s="256" t="s">
        <v>199</v>
      </c>
      <c r="D110" s="256" t="s">
        <v>198</v>
      </c>
      <c r="E110" s="256" t="s">
        <v>201</v>
      </c>
    </row>
    <row r="111" spans="1:5" ht="18.75" customHeight="1">
      <c r="A111" s="258">
        <v>109</v>
      </c>
      <c r="B111" s="256" t="s">
        <v>346</v>
      </c>
      <c r="C111" s="256" t="s">
        <v>203</v>
      </c>
      <c r="D111" s="256" t="s">
        <v>198</v>
      </c>
      <c r="E111" s="256" t="s">
        <v>216</v>
      </c>
    </row>
    <row r="112" spans="1:5" ht="18.75" customHeight="1">
      <c r="A112" s="258">
        <v>110</v>
      </c>
      <c r="B112" s="256" t="s">
        <v>347</v>
      </c>
      <c r="C112" s="256" t="s">
        <v>199</v>
      </c>
      <c r="D112" s="256" t="s">
        <v>198</v>
      </c>
      <c r="E112" s="256" t="s">
        <v>211</v>
      </c>
    </row>
    <row r="113" spans="1:5" ht="18.75" customHeight="1">
      <c r="A113" s="258">
        <v>111</v>
      </c>
      <c r="B113" s="256" t="s">
        <v>348</v>
      </c>
      <c r="C113" s="256" t="s">
        <v>199</v>
      </c>
      <c r="D113" s="256" t="s">
        <v>198</v>
      </c>
      <c r="E113" s="256" t="s">
        <v>211</v>
      </c>
    </row>
    <row r="114" spans="1:5" ht="18.75" customHeight="1">
      <c r="A114" s="258">
        <v>112</v>
      </c>
      <c r="B114" s="256" t="s">
        <v>349</v>
      </c>
      <c r="C114" s="256" t="s">
        <v>199</v>
      </c>
      <c r="D114" s="256" t="s">
        <v>198</v>
      </c>
      <c r="E114" s="256" t="s">
        <v>202</v>
      </c>
    </row>
    <row r="115" spans="1:5" ht="18.75" customHeight="1">
      <c r="A115" s="258">
        <v>113</v>
      </c>
      <c r="B115" s="256" t="s">
        <v>350</v>
      </c>
      <c r="C115" s="256" t="s">
        <v>195</v>
      </c>
      <c r="D115" s="256" t="s">
        <v>190</v>
      </c>
      <c r="E115" s="256" t="s">
        <v>224</v>
      </c>
    </row>
    <row r="116" spans="1:5" ht="18.75" customHeight="1">
      <c r="A116" s="258">
        <v>114</v>
      </c>
      <c r="B116" s="256" t="s">
        <v>351</v>
      </c>
      <c r="C116" s="256" t="s">
        <v>199</v>
      </c>
      <c r="D116" s="256" t="s">
        <v>198</v>
      </c>
      <c r="E116" s="256" t="s">
        <v>211</v>
      </c>
    </row>
    <row r="117" spans="1:5" ht="18.75" customHeight="1">
      <c r="A117" s="258">
        <v>115</v>
      </c>
      <c r="B117" s="256" t="s">
        <v>352</v>
      </c>
      <c r="C117" s="256" t="s">
        <v>203</v>
      </c>
      <c r="D117" s="256" t="s">
        <v>198</v>
      </c>
      <c r="E117" s="256" t="s">
        <v>209</v>
      </c>
    </row>
    <row r="118" spans="1:5" ht="18.75" customHeight="1">
      <c r="A118" s="258">
        <v>116</v>
      </c>
      <c r="B118" s="256" t="s">
        <v>353</v>
      </c>
      <c r="C118" s="256" t="s">
        <v>203</v>
      </c>
      <c r="D118" s="256" t="s">
        <v>198</v>
      </c>
      <c r="E118" s="256" t="s">
        <v>216</v>
      </c>
    </row>
    <row r="119" spans="1:5" ht="18.75" customHeight="1">
      <c r="A119" s="258">
        <v>117</v>
      </c>
      <c r="B119" s="256" t="s">
        <v>354</v>
      </c>
      <c r="C119" s="256" t="s">
        <v>199</v>
      </c>
      <c r="D119" s="256" t="s">
        <v>198</v>
      </c>
      <c r="E119" s="256" t="s">
        <v>217</v>
      </c>
    </row>
    <row r="120" spans="1:5" ht="18.75" customHeight="1">
      <c r="A120" s="258">
        <v>118</v>
      </c>
      <c r="B120" s="256" t="s">
        <v>355</v>
      </c>
      <c r="C120" s="256" t="s">
        <v>199</v>
      </c>
      <c r="D120" s="256" t="s">
        <v>198</v>
      </c>
      <c r="E120" s="256" t="s">
        <v>201</v>
      </c>
    </row>
    <row r="121" spans="1:5" ht="18.75" customHeight="1">
      <c r="A121" s="258">
        <v>119</v>
      </c>
      <c r="B121" s="256" t="s">
        <v>356</v>
      </c>
      <c r="C121" s="256" t="s">
        <v>203</v>
      </c>
      <c r="D121" s="256" t="s">
        <v>198</v>
      </c>
      <c r="E121" s="256" t="s">
        <v>204</v>
      </c>
    </row>
    <row r="122" spans="1:5" ht="18.75" customHeight="1">
      <c r="A122" s="258">
        <v>120</v>
      </c>
      <c r="B122" s="256" t="s">
        <v>357</v>
      </c>
      <c r="C122" s="256" t="s">
        <v>199</v>
      </c>
      <c r="D122" s="256" t="s">
        <v>198</v>
      </c>
      <c r="E122" s="256" t="s">
        <v>211</v>
      </c>
    </row>
    <row r="123" spans="1:5" ht="18.75" customHeight="1">
      <c r="A123" s="258">
        <v>121</v>
      </c>
      <c r="B123" s="256" t="s">
        <v>358</v>
      </c>
      <c r="C123" s="256" t="s">
        <v>203</v>
      </c>
      <c r="D123" s="256" t="s">
        <v>198</v>
      </c>
      <c r="E123" s="256" t="s">
        <v>204</v>
      </c>
    </row>
    <row r="124" spans="1:5" ht="18.75" customHeight="1">
      <c r="A124" s="258">
        <v>122</v>
      </c>
      <c r="B124" s="256" t="s">
        <v>359</v>
      </c>
      <c r="C124" s="256" t="s">
        <v>203</v>
      </c>
      <c r="D124" s="256" t="s">
        <v>198</v>
      </c>
      <c r="E124" s="256" t="s">
        <v>216</v>
      </c>
    </row>
    <row r="125" spans="1:5" ht="18.75" customHeight="1">
      <c r="A125" s="258">
        <v>123</v>
      </c>
      <c r="B125" s="256" t="s">
        <v>360</v>
      </c>
      <c r="C125" s="256" t="s">
        <v>199</v>
      </c>
      <c r="D125" s="256" t="s">
        <v>198</v>
      </c>
      <c r="E125" s="256" t="s">
        <v>201</v>
      </c>
    </row>
    <row r="126" spans="1:5" ht="18.75" customHeight="1">
      <c r="A126" s="258">
        <v>124</v>
      </c>
      <c r="B126" s="256" t="s">
        <v>361</v>
      </c>
      <c r="C126" s="256" t="s">
        <v>203</v>
      </c>
      <c r="D126" s="256" t="s">
        <v>198</v>
      </c>
      <c r="E126" s="256" t="s">
        <v>204</v>
      </c>
    </row>
    <row r="127" spans="1:5" ht="18.75" customHeight="1">
      <c r="A127" s="258">
        <v>125</v>
      </c>
      <c r="B127" s="256" t="s">
        <v>362</v>
      </c>
      <c r="C127" s="256" t="s">
        <v>203</v>
      </c>
      <c r="D127" s="256" t="s">
        <v>198</v>
      </c>
      <c r="E127" s="256" t="s">
        <v>204</v>
      </c>
    </row>
    <row r="128" spans="1:5" ht="18.75" customHeight="1">
      <c r="A128" s="258">
        <v>126</v>
      </c>
      <c r="B128" s="256" t="s">
        <v>363</v>
      </c>
      <c r="C128" s="256" t="s">
        <v>199</v>
      </c>
      <c r="D128" s="256" t="s">
        <v>198</v>
      </c>
      <c r="E128" s="256" t="s">
        <v>202</v>
      </c>
    </row>
    <row r="129" spans="1:5" ht="18.75" customHeight="1">
      <c r="A129" s="258">
        <v>127</v>
      </c>
      <c r="B129" s="256" t="s">
        <v>364</v>
      </c>
      <c r="C129" s="256" t="s">
        <v>199</v>
      </c>
      <c r="D129" s="256" t="s">
        <v>198</v>
      </c>
      <c r="E129" s="256" t="s">
        <v>200</v>
      </c>
    </row>
    <row r="130" spans="1:5" ht="18.75" customHeight="1">
      <c r="A130" s="258">
        <v>128</v>
      </c>
      <c r="B130" s="256" t="s">
        <v>365</v>
      </c>
      <c r="C130" s="256" t="s">
        <v>203</v>
      </c>
      <c r="D130" s="256" t="s">
        <v>198</v>
      </c>
      <c r="E130" s="256" t="s">
        <v>209</v>
      </c>
    </row>
    <row r="131" spans="1:5" ht="18.75" customHeight="1">
      <c r="A131" s="258">
        <v>129</v>
      </c>
      <c r="B131" s="256" t="s">
        <v>366</v>
      </c>
      <c r="C131" s="256" t="s">
        <v>199</v>
      </c>
      <c r="D131" s="256" t="s">
        <v>198</v>
      </c>
      <c r="E131" s="256" t="s">
        <v>202</v>
      </c>
    </row>
    <row r="132" spans="1:5" ht="18.75" customHeight="1">
      <c r="A132" s="258">
        <v>130</v>
      </c>
      <c r="B132" s="256" t="s">
        <v>367</v>
      </c>
      <c r="C132" s="256" t="s">
        <v>199</v>
      </c>
      <c r="D132" s="256" t="s">
        <v>198</v>
      </c>
      <c r="E132" s="256" t="s">
        <v>202</v>
      </c>
    </row>
    <row r="133" spans="1:5" ht="18.75" customHeight="1">
      <c r="A133" s="258">
        <v>131</v>
      </c>
      <c r="B133" s="256" t="s">
        <v>368</v>
      </c>
      <c r="C133" s="256" t="s">
        <v>203</v>
      </c>
      <c r="D133" s="256" t="s">
        <v>198</v>
      </c>
      <c r="E133" s="256" t="s">
        <v>205</v>
      </c>
    </row>
    <row r="134" spans="1:5" ht="18.75" customHeight="1">
      <c r="A134" s="258">
        <v>132</v>
      </c>
      <c r="B134" s="256" t="s">
        <v>369</v>
      </c>
      <c r="C134" s="256" t="s">
        <v>203</v>
      </c>
      <c r="D134" s="256" t="s">
        <v>198</v>
      </c>
      <c r="E134" s="256" t="s">
        <v>216</v>
      </c>
    </row>
    <row r="135" spans="1:5" ht="18.75" customHeight="1">
      <c r="A135" s="258">
        <v>133</v>
      </c>
      <c r="B135" s="256" t="s">
        <v>370</v>
      </c>
      <c r="C135" s="256" t="s">
        <v>203</v>
      </c>
      <c r="D135" s="256" t="s">
        <v>198</v>
      </c>
      <c r="E135" s="256" t="s">
        <v>204</v>
      </c>
    </row>
    <row r="136" spans="1:5" ht="18.75" customHeight="1">
      <c r="A136" s="258">
        <v>134</v>
      </c>
      <c r="B136" s="256" t="s">
        <v>371</v>
      </c>
      <c r="C136" s="256" t="s">
        <v>203</v>
      </c>
      <c r="D136" s="256" t="s">
        <v>198</v>
      </c>
      <c r="E136" s="256" t="s">
        <v>209</v>
      </c>
    </row>
    <row r="137" spans="1:5" ht="18.75" customHeight="1">
      <c r="A137" s="258">
        <v>135</v>
      </c>
      <c r="B137" s="256" t="s">
        <v>372</v>
      </c>
      <c r="C137" s="256" t="s">
        <v>203</v>
      </c>
      <c r="D137" s="256" t="s">
        <v>198</v>
      </c>
      <c r="E137" s="256" t="s">
        <v>218</v>
      </c>
    </row>
    <row r="138" spans="1:5" ht="18.75" customHeight="1">
      <c r="A138" s="258">
        <v>136</v>
      </c>
      <c r="B138" s="256" t="s">
        <v>373</v>
      </c>
      <c r="C138" s="256" t="s">
        <v>199</v>
      </c>
      <c r="D138" s="256" t="s">
        <v>198</v>
      </c>
      <c r="E138" s="256" t="s">
        <v>200</v>
      </c>
    </row>
    <row r="139" spans="1:5" ht="18.75" customHeight="1">
      <c r="A139" s="258">
        <v>137</v>
      </c>
      <c r="B139" s="256" t="s">
        <v>374</v>
      </c>
      <c r="C139" s="256" t="s">
        <v>203</v>
      </c>
      <c r="D139" s="256" t="s">
        <v>198</v>
      </c>
      <c r="E139" s="256" t="s">
        <v>204</v>
      </c>
    </row>
    <row r="140" spans="1:5" ht="18.75" customHeight="1">
      <c r="A140" s="258">
        <v>138</v>
      </c>
      <c r="B140" s="256" t="s">
        <v>375</v>
      </c>
      <c r="C140" s="256" t="s">
        <v>199</v>
      </c>
      <c r="D140" s="256" t="s">
        <v>198</v>
      </c>
      <c r="E140" s="256" t="s">
        <v>200</v>
      </c>
    </row>
    <row r="141" spans="1:5" ht="18.75" customHeight="1">
      <c r="A141" s="258">
        <v>139</v>
      </c>
      <c r="B141" s="256" t="s">
        <v>376</v>
      </c>
      <c r="C141" s="256" t="s">
        <v>203</v>
      </c>
      <c r="D141" s="256" t="s">
        <v>198</v>
      </c>
      <c r="E141" s="256" t="s">
        <v>205</v>
      </c>
    </row>
    <row r="142" spans="1:5" ht="18.75" customHeight="1">
      <c r="A142" s="258">
        <v>140</v>
      </c>
      <c r="B142" s="256" t="s">
        <v>377</v>
      </c>
      <c r="C142" s="256" t="s">
        <v>203</v>
      </c>
      <c r="D142" s="256" t="s">
        <v>198</v>
      </c>
      <c r="E142" s="256" t="s">
        <v>216</v>
      </c>
    </row>
    <row r="143" spans="1:5" ht="18.75" customHeight="1">
      <c r="A143" s="258">
        <v>141</v>
      </c>
      <c r="B143" s="256" t="s">
        <v>378</v>
      </c>
      <c r="C143" s="256" t="s">
        <v>199</v>
      </c>
      <c r="D143" s="256" t="s">
        <v>198</v>
      </c>
      <c r="E143" s="256" t="s">
        <v>201</v>
      </c>
    </row>
    <row r="144" spans="1:5" ht="18.75" customHeight="1">
      <c r="A144" s="258">
        <v>142</v>
      </c>
      <c r="B144" s="256" t="s">
        <v>379</v>
      </c>
      <c r="C144" s="256" t="s">
        <v>199</v>
      </c>
      <c r="D144" s="256" t="s">
        <v>198</v>
      </c>
      <c r="E144" s="256" t="s">
        <v>213</v>
      </c>
    </row>
    <row r="145" spans="1:5" ht="18.75" customHeight="1">
      <c r="A145" s="258">
        <v>143</v>
      </c>
      <c r="B145" s="256" t="s">
        <v>380</v>
      </c>
      <c r="C145" s="256" t="s">
        <v>203</v>
      </c>
      <c r="D145" s="256" t="s">
        <v>198</v>
      </c>
      <c r="E145" s="256" t="s">
        <v>218</v>
      </c>
    </row>
    <row r="146" spans="1:5" ht="18.75" customHeight="1">
      <c r="A146" s="258">
        <v>144</v>
      </c>
      <c r="B146" s="256" t="s">
        <v>381</v>
      </c>
      <c r="C146" s="256" t="s">
        <v>203</v>
      </c>
      <c r="D146" s="256" t="s">
        <v>198</v>
      </c>
      <c r="E146" s="256" t="s">
        <v>204</v>
      </c>
    </row>
    <row r="147" spans="1:5" ht="18.75" customHeight="1">
      <c r="A147" s="258">
        <v>145</v>
      </c>
      <c r="B147" s="256" t="s">
        <v>382</v>
      </c>
      <c r="C147" s="256" t="s">
        <v>199</v>
      </c>
      <c r="D147" s="256" t="s">
        <v>198</v>
      </c>
      <c r="E147" s="256" t="s">
        <v>201</v>
      </c>
    </row>
    <row r="148" spans="1:5" ht="18.75" customHeight="1">
      <c r="A148" s="258">
        <v>146</v>
      </c>
      <c r="B148" s="256" t="s">
        <v>383</v>
      </c>
      <c r="C148" s="256" t="s">
        <v>203</v>
      </c>
      <c r="D148" s="256" t="s">
        <v>198</v>
      </c>
      <c r="E148" s="256" t="s">
        <v>216</v>
      </c>
    </row>
    <row r="149" spans="1:5" ht="18.75" customHeight="1">
      <c r="A149" s="258">
        <v>147</v>
      </c>
      <c r="B149" s="256" t="s">
        <v>384</v>
      </c>
      <c r="C149" s="256" t="s">
        <v>203</v>
      </c>
      <c r="D149" s="256" t="s">
        <v>198</v>
      </c>
      <c r="E149" s="256" t="s">
        <v>204</v>
      </c>
    </row>
    <row r="150" spans="1:5" ht="18.75" customHeight="1">
      <c r="A150" s="258">
        <v>148</v>
      </c>
      <c r="B150" s="256" t="s">
        <v>385</v>
      </c>
      <c r="C150" s="256" t="s">
        <v>203</v>
      </c>
      <c r="D150" s="256" t="s">
        <v>198</v>
      </c>
      <c r="E150" s="256" t="s">
        <v>209</v>
      </c>
    </row>
    <row r="151" spans="1:5" ht="18.75" customHeight="1">
      <c r="A151" s="258">
        <v>149</v>
      </c>
      <c r="B151" s="256" t="s">
        <v>386</v>
      </c>
      <c r="C151" s="256" t="s">
        <v>199</v>
      </c>
      <c r="D151" s="256" t="s">
        <v>198</v>
      </c>
      <c r="E151" s="256" t="s">
        <v>201</v>
      </c>
    </row>
    <row r="152" spans="1:5" ht="18.75" customHeight="1">
      <c r="A152" s="258">
        <v>150</v>
      </c>
      <c r="B152" s="256" t="s">
        <v>387</v>
      </c>
      <c r="C152" s="256" t="s">
        <v>203</v>
      </c>
      <c r="D152" s="256" t="s">
        <v>198</v>
      </c>
      <c r="E152" s="256" t="s">
        <v>216</v>
      </c>
    </row>
    <row r="153" spans="1:5" ht="18.75" customHeight="1">
      <c r="A153" s="258">
        <v>151</v>
      </c>
      <c r="B153" s="256" t="s">
        <v>388</v>
      </c>
      <c r="C153" s="256" t="s">
        <v>203</v>
      </c>
      <c r="D153" s="256" t="s">
        <v>198</v>
      </c>
      <c r="E153" s="256" t="s">
        <v>216</v>
      </c>
    </row>
    <row r="154" spans="1:5" ht="18.75" customHeight="1">
      <c r="A154" s="258">
        <v>152</v>
      </c>
      <c r="B154" s="256" t="s">
        <v>389</v>
      </c>
      <c r="C154" s="256" t="s">
        <v>199</v>
      </c>
      <c r="D154" s="256" t="s">
        <v>198</v>
      </c>
      <c r="E154" s="256" t="s">
        <v>211</v>
      </c>
    </row>
    <row r="155" spans="1:5" ht="18.75" customHeight="1">
      <c r="A155" s="258">
        <v>153</v>
      </c>
      <c r="B155" s="256" t="s">
        <v>390</v>
      </c>
      <c r="C155" s="256" t="s">
        <v>199</v>
      </c>
      <c r="D155" s="256" t="s">
        <v>198</v>
      </c>
      <c r="E155" s="256" t="s">
        <v>200</v>
      </c>
    </row>
    <row r="156" spans="1:5" ht="18.75" customHeight="1">
      <c r="A156" s="258">
        <v>154</v>
      </c>
      <c r="B156" s="256" t="s">
        <v>391</v>
      </c>
      <c r="C156" s="256" t="s">
        <v>203</v>
      </c>
      <c r="D156" s="256" t="s">
        <v>198</v>
      </c>
      <c r="E156" s="256" t="s">
        <v>209</v>
      </c>
    </row>
    <row r="157" spans="1:5" ht="18.75" customHeight="1">
      <c r="A157" s="258">
        <v>155</v>
      </c>
      <c r="B157" s="256" t="s">
        <v>392</v>
      </c>
      <c r="C157" s="256" t="s">
        <v>203</v>
      </c>
      <c r="D157" s="256" t="s">
        <v>198</v>
      </c>
      <c r="E157" s="256" t="s">
        <v>209</v>
      </c>
    </row>
    <row r="158" spans="1:5" ht="18.75" customHeight="1">
      <c r="A158" s="258">
        <v>156</v>
      </c>
      <c r="B158" s="256" t="s">
        <v>393</v>
      </c>
      <c r="C158" s="256" t="s">
        <v>191</v>
      </c>
      <c r="D158" s="256" t="s">
        <v>190</v>
      </c>
      <c r="E158" s="256" t="s">
        <v>214</v>
      </c>
    </row>
    <row r="159" spans="1:5" ht="18.75" customHeight="1">
      <c r="A159" s="258">
        <v>157</v>
      </c>
      <c r="B159" s="256" t="s">
        <v>394</v>
      </c>
      <c r="C159" s="256" t="s">
        <v>203</v>
      </c>
      <c r="D159" s="256" t="s">
        <v>198</v>
      </c>
      <c r="E159" s="256" t="s">
        <v>204</v>
      </c>
    </row>
    <row r="160" spans="1:5" ht="18.75" customHeight="1">
      <c r="A160" s="258">
        <v>158</v>
      </c>
      <c r="B160" s="256" t="s">
        <v>395</v>
      </c>
      <c r="C160" s="256" t="s">
        <v>203</v>
      </c>
      <c r="D160" s="256" t="s">
        <v>198</v>
      </c>
      <c r="E160" s="256" t="s">
        <v>218</v>
      </c>
    </row>
    <row r="161" spans="1:5" ht="18.75" customHeight="1">
      <c r="A161" s="258">
        <v>159</v>
      </c>
      <c r="B161" s="256" t="s">
        <v>396</v>
      </c>
      <c r="C161" s="256" t="s">
        <v>199</v>
      </c>
      <c r="D161" s="256" t="s">
        <v>198</v>
      </c>
      <c r="E161" s="256" t="s">
        <v>201</v>
      </c>
    </row>
    <row r="162" spans="1:5" ht="18.75" customHeight="1">
      <c r="A162" s="258">
        <v>160</v>
      </c>
      <c r="B162" s="256" t="s">
        <v>397</v>
      </c>
      <c r="C162" s="256" t="s">
        <v>199</v>
      </c>
      <c r="D162" s="256" t="s">
        <v>198</v>
      </c>
      <c r="E162" s="256" t="s">
        <v>202</v>
      </c>
    </row>
    <row r="163" spans="1:5" ht="18.75" customHeight="1">
      <c r="A163" s="258">
        <v>161</v>
      </c>
      <c r="B163" s="256" t="s">
        <v>398</v>
      </c>
      <c r="C163" s="256" t="s">
        <v>199</v>
      </c>
      <c r="D163" s="256" t="s">
        <v>198</v>
      </c>
      <c r="E163" s="256" t="s">
        <v>200</v>
      </c>
    </row>
    <row r="164" spans="1:5" ht="18.75" customHeight="1">
      <c r="A164" s="258">
        <v>162</v>
      </c>
      <c r="B164" s="256" t="s">
        <v>399</v>
      </c>
      <c r="C164" s="256" t="s">
        <v>199</v>
      </c>
      <c r="D164" s="256" t="s">
        <v>198</v>
      </c>
      <c r="E164" s="256" t="s">
        <v>211</v>
      </c>
    </row>
    <row r="165" spans="1:5" ht="18.75" customHeight="1">
      <c r="A165" s="258">
        <v>163</v>
      </c>
      <c r="B165" s="256" t="s">
        <v>400</v>
      </c>
      <c r="C165" s="256" t="s">
        <v>203</v>
      </c>
      <c r="D165" s="256" t="s">
        <v>198</v>
      </c>
      <c r="E165" s="256" t="s">
        <v>223</v>
      </c>
    </row>
    <row r="166" spans="1:5" ht="18.75" customHeight="1">
      <c r="A166" s="258">
        <v>164</v>
      </c>
      <c r="B166" s="256" t="s">
        <v>401</v>
      </c>
      <c r="C166" s="256" t="s">
        <v>203</v>
      </c>
      <c r="D166" s="256" t="s">
        <v>198</v>
      </c>
      <c r="E166" s="256" t="s">
        <v>205</v>
      </c>
    </row>
    <row r="167" spans="1:5" ht="18.75" customHeight="1">
      <c r="A167" s="258">
        <v>165</v>
      </c>
      <c r="B167" s="256" t="s">
        <v>402</v>
      </c>
      <c r="C167" s="256" t="s">
        <v>203</v>
      </c>
      <c r="D167" s="256" t="s">
        <v>198</v>
      </c>
      <c r="E167" s="256" t="s">
        <v>204</v>
      </c>
    </row>
    <row r="168" spans="1:5" ht="18.75" customHeight="1">
      <c r="A168" s="258">
        <v>166</v>
      </c>
      <c r="B168" s="256" t="s">
        <v>403</v>
      </c>
      <c r="C168" s="256" t="s">
        <v>203</v>
      </c>
      <c r="D168" s="256" t="s">
        <v>198</v>
      </c>
      <c r="E168" s="256" t="s">
        <v>204</v>
      </c>
    </row>
    <row r="169" spans="1:5" ht="18.75" customHeight="1">
      <c r="A169" s="258">
        <v>167</v>
      </c>
      <c r="B169" s="256" t="s">
        <v>404</v>
      </c>
      <c r="C169" s="256" t="s">
        <v>203</v>
      </c>
      <c r="D169" s="256" t="s">
        <v>198</v>
      </c>
      <c r="E169" s="256" t="s">
        <v>209</v>
      </c>
    </row>
    <row r="170" spans="1:5" ht="18.75" customHeight="1">
      <c r="A170" s="258">
        <v>168</v>
      </c>
      <c r="B170" s="256" t="s">
        <v>405</v>
      </c>
      <c r="C170" s="256" t="s">
        <v>203</v>
      </c>
      <c r="D170" s="256" t="s">
        <v>198</v>
      </c>
      <c r="E170" s="256" t="s">
        <v>205</v>
      </c>
    </row>
    <row r="171" spans="1:5" ht="18.75" customHeight="1">
      <c r="A171" s="258">
        <v>169</v>
      </c>
      <c r="B171" s="256" t="s">
        <v>406</v>
      </c>
      <c r="C171" s="256" t="s">
        <v>199</v>
      </c>
      <c r="D171" s="256" t="s">
        <v>198</v>
      </c>
      <c r="E171" s="256" t="s">
        <v>213</v>
      </c>
    </row>
    <row r="172" spans="1:5" ht="18.75" customHeight="1">
      <c r="A172" s="258">
        <v>170</v>
      </c>
      <c r="B172" s="256" t="s">
        <v>407</v>
      </c>
      <c r="C172" s="256" t="s">
        <v>203</v>
      </c>
      <c r="D172" s="256" t="s">
        <v>198</v>
      </c>
      <c r="E172" s="256" t="s">
        <v>218</v>
      </c>
    </row>
    <row r="173" spans="1:5" ht="18.75" customHeight="1">
      <c r="A173" s="258">
        <v>171</v>
      </c>
      <c r="B173" s="256" t="s">
        <v>408</v>
      </c>
      <c r="C173" s="256" t="s">
        <v>199</v>
      </c>
      <c r="D173" s="256" t="s">
        <v>198</v>
      </c>
      <c r="E173" s="256" t="s">
        <v>217</v>
      </c>
    </row>
    <row r="174" spans="1:5" ht="18.75" customHeight="1">
      <c r="A174" s="258">
        <v>172</v>
      </c>
      <c r="B174" s="256" t="s">
        <v>409</v>
      </c>
      <c r="C174" s="256" t="s">
        <v>203</v>
      </c>
      <c r="D174" s="256" t="s">
        <v>198</v>
      </c>
      <c r="E174" s="256" t="s">
        <v>205</v>
      </c>
    </row>
    <row r="175" spans="1:5" ht="18.75" customHeight="1">
      <c r="A175" s="258">
        <v>173</v>
      </c>
      <c r="B175" s="256" t="s">
        <v>410</v>
      </c>
      <c r="C175" s="256" t="s">
        <v>203</v>
      </c>
      <c r="D175" s="256" t="s">
        <v>198</v>
      </c>
      <c r="E175" s="256" t="s">
        <v>218</v>
      </c>
    </row>
    <row r="176" spans="1:5" ht="18.75" customHeight="1">
      <c r="A176" s="258">
        <v>174</v>
      </c>
      <c r="B176" s="256" t="s">
        <v>411</v>
      </c>
      <c r="C176" s="256" t="s">
        <v>203</v>
      </c>
      <c r="D176" s="256" t="s">
        <v>198</v>
      </c>
      <c r="E176" s="256" t="s">
        <v>205</v>
      </c>
    </row>
    <row r="177" spans="1:5" ht="18.75" customHeight="1">
      <c r="A177" s="258">
        <v>175</v>
      </c>
      <c r="B177" s="256" t="s">
        <v>412</v>
      </c>
      <c r="C177" s="256" t="s">
        <v>203</v>
      </c>
      <c r="D177" s="256" t="s">
        <v>198</v>
      </c>
      <c r="E177" s="256" t="s">
        <v>209</v>
      </c>
    </row>
    <row r="178" spans="1:5" ht="18.75" customHeight="1">
      <c r="A178" s="258">
        <v>176</v>
      </c>
      <c r="B178" s="256" t="s">
        <v>413</v>
      </c>
      <c r="C178" s="256" t="s">
        <v>203</v>
      </c>
      <c r="D178" s="256" t="s">
        <v>198</v>
      </c>
      <c r="E178" s="256" t="s">
        <v>209</v>
      </c>
    </row>
    <row r="179" spans="1:5" ht="18.75" customHeight="1">
      <c r="A179" s="258">
        <v>177</v>
      </c>
      <c r="B179" s="256" t="s">
        <v>414</v>
      </c>
      <c r="C179" s="256" t="s">
        <v>203</v>
      </c>
      <c r="D179" s="256" t="s">
        <v>198</v>
      </c>
      <c r="E179" s="256" t="s">
        <v>223</v>
      </c>
    </row>
    <row r="180" spans="1:5" ht="18.75" customHeight="1">
      <c r="A180" s="258">
        <v>178</v>
      </c>
      <c r="B180" s="256" t="s">
        <v>415</v>
      </c>
      <c r="C180" s="256" t="s">
        <v>203</v>
      </c>
      <c r="D180" s="256" t="s">
        <v>198</v>
      </c>
      <c r="E180" s="256" t="s">
        <v>218</v>
      </c>
    </row>
    <row r="181" spans="1:5" ht="18.75" customHeight="1">
      <c r="A181" s="258">
        <v>179</v>
      </c>
      <c r="B181" s="256" t="s">
        <v>416</v>
      </c>
      <c r="C181" s="256" t="s">
        <v>199</v>
      </c>
      <c r="D181" s="256" t="s">
        <v>198</v>
      </c>
      <c r="E181" s="256" t="s">
        <v>201</v>
      </c>
    </row>
    <row r="182" spans="1:5" ht="18.75" customHeight="1">
      <c r="A182" s="258">
        <v>180</v>
      </c>
      <c r="B182" s="256" t="s">
        <v>417</v>
      </c>
      <c r="C182" s="256" t="s">
        <v>199</v>
      </c>
      <c r="D182" s="256" t="s">
        <v>198</v>
      </c>
      <c r="E182" s="256" t="s">
        <v>218</v>
      </c>
    </row>
    <row r="183" spans="1:5" ht="18.75" customHeight="1">
      <c r="A183" s="258">
        <v>181</v>
      </c>
      <c r="B183" s="256" t="s">
        <v>418</v>
      </c>
      <c r="C183" s="256" t="s">
        <v>203</v>
      </c>
      <c r="D183" s="256" t="s">
        <v>198</v>
      </c>
      <c r="E183" s="256" t="s">
        <v>216</v>
      </c>
    </row>
    <row r="184" spans="1:5" ht="18.75" customHeight="1">
      <c r="A184" s="258">
        <v>182</v>
      </c>
      <c r="B184" s="256" t="s">
        <v>419</v>
      </c>
      <c r="C184" s="256" t="s">
        <v>203</v>
      </c>
      <c r="D184" s="256" t="s">
        <v>198</v>
      </c>
      <c r="E184" s="256" t="s">
        <v>204</v>
      </c>
    </row>
    <row r="185" spans="1:5" ht="18.75" customHeight="1">
      <c r="A185" s="258">
        <v>183</v>
      </c>
      <c r="B185" s="256" t="s">
        <v>420</v>
      </c>
      <c r="C185" s="256" t="s">
        <v>203</v>
      </c>
      <c r="D185" s="256" t="s">
        <v>198</v>
      </c>
      <c r="E185" s="256" t="s">
        <v>204</v>
      </c>
    </row>
    <row r="186" spans="1:5" ht="18.75" customHeight="1">
      <c r="A186" s="258">
        <v>184</v>
      </c>
      <c r="B186" s="256" t="s">
        <v>421</v>
      </c>
      <c r="C186" s="256" t="s">
        <v>203</v>
      </c>
      <c r="D186" s="256" t="s">
        <v>198</v>
      </c>
      <c r="E186" s="256" t="s">
        <v>204</v>
      </c>
    </row>
    <row r="187" spans="1:5" ht="18.75" customHeight="1">
      <c r="A187" s="258">
        <v>185</v>
      </c>
      <c r="B187" s="256" t="s">
        <v>422</v>
      </c>
      <c r="C187" s="256" t="s">
        <v>199</v>
      </c>
      <c r="D187" s="256" t="s">
        <v>198</v>
      </c>
      <c r="E187" s="256" t="s">
        <v>202</v>
      </c>
    </row>
    <row r="188" spans="1:5" ht="18.75" customHeight="1">
      <c r="A188" s="258">
        <v>186</v>
      </c>
      <c r="B188" s="256" t="s">
        <v>423</v>
      </c>
      <c r="C188" s="256" t="s">
        <v>203</v>
      </c>
      <c r="D188" s="256" t="s">
        <v>198</v>
      </c>
      <c r="E188" s="256" t="s">
        <v>209</v>
      </c>
    </row>
    <row r="189" spans="1:5" ht="18.75" customHeight="1">
      <c r="A189" s="258">
        <v>187</v>
      </c>
      <c r="B189" s="256" t="s">
        <v>424</v>
      </c>
      <c r="C189" s="256" t="s">
        <v>199</v>
      </c>
      <c r="D189" s="256" t="s">
        <v>198</v>
      </c>
      <c r="E189" s="256" t="s">
        <v>200</v>
      </c>
    </row>
    <row r="190" spans="1:5" ht="18.75" customHeight="1">
      <c r="A190" s="258">
        <v>188</v>
      </c>
      <c r="B190" s="256" t="s">
        <v>425</v>
      </c>
      <c r="C190" s="256" t="s">
        <v>203</v>
      </c>
      <c r="D190" s="256" t="s">
        <v>198</v>
      </c>
      <c r="E190" s="256" t="s">
        <v>216</v>
      </c>
    </row>
    <row r="191" spans="1:5" ht="18.75" customHeight="1">
      <c r="A191" s="258">
        <v>189</v>
      </c>
      <c r="B191" s="256" t="s">
        <v>426</v>
      </c>
      <c r="C191" s="256" t="s">
        <v>203</v>
      </c>
      <c r="D191" s="256" t="s">
        <v>198</v>
      </c>
      <c r="E191" s="256" t="s">
        <v>205</v>
      </c>
    </row>
    <row r="192" spans="1:5" ht="18.75" customHeight="1">
      <c r="A192" s="258">
        <v>190</v>
      </c>
      <c r="B192" s="256" t="s">
        <v>427</v>
      </c>
      <c r="C192" s="256" t="s">
        <v>199</v>
      </c>
      <c r="D192" s="256" t="s">
        <v>198</v>
      </c>
      <c r="E192" s="256" t="s">
        <v>202</v>
      </c>
    </row>
    <row r="193" spans="1:5" ht="18.75" customHeight="1">
      <c r="A193" s="258">
        <v>191</v>
      </c>
      <c r="B193" s="256" t="s">
        <v>428</v>
      </c>
      <c r="C193" s="256" t="s">
        <v>203</v>
      </c>
      <c r="D193" s="256" t="s">
        <v>198</v>
      </c>
      <c r="E193" s="256" t="s">
        <v>204</v>
      </c>
    </row>
    <row r="194" spans="1:5" ht="18.75" customHeight="1">
      <c r="A194" s="258">
        <v>192</v>
      </c>
      <c r="B194" s="256" t="s">
        <v>429</v>
      </c>
      <c r="C194" s="256" t="s">
        <v>203</v>
      </c>
      <c r="D194" s="256" t="s">
        <v>198</v>
      </c>
      <c r="E194" s="256" t="s">
        <v>204</v>
      </c>
    </row>
    <row r="195" spans="1:5" ht="18.75" customHeight="1">
      <c r="A195" s="258">
        <v>193</v>
      </c>
      <c r="B195" s="256" t="s">
        <v>430</v>
      </c>
      <c r="C195" s="256" t="s">
        <v>199</v>
      </c>
      <c r="D195" s="256" t="s">
        <v>198</v>
      </c>
      <c r="E195" s="256" t="s">
        <v>201</v>
      </c>
    </row>
    <row r="196" spans="1:5" ht="18.75" customHeight="1">
      <c r="A196" s="258">
        <v>194</v>
      </c>
      <c r="B196" s="256" t="s">
        <v>431</v>
      </c>
      <c r="C196" s="256" t="s">
        <v>203</v>
      </c>
      <c r="D196" s="256" t="s">
        <v>198</v>
      </c>
      <c r="E196" s="256" t="s">
        <v>218</v>
      </c>
    </row>
    <row r="197" spans="1:5" ht="18.75" customHeight="1">
      <c r="A197" s="258">
        <v>195</v>
      </c>
      <c r="B197" s="256" t="s">
        <v>432</v>
      </c>
      <c r="C197" s="256" t="s">
        <v>199</v>
      </c>
      <c r="D197" s="256" t="s">
        <v>198</v>
      </c>
      <c r="E197" s="256" t="s">
        <v>201</v>
      </c>
    </row>
    <row r="198" spans="1:5" ht="18.75" customHeight="1">
      <c r="A198" s="258">
        <v>196</v>
      </c>
      <c r="B198" s="256" t="s">
        <v>433</v>
      </c>
      <c r="C198" s="256" t="s">
        <v>203</v>
      </c>
      <c r="D198" s="256" t="s">
        <v>198</v>
      </c>
      <c r="E198" s="256" t="s">
        <v>218</v>
      </c>
    </row>
    <row r="199" spans="1:5" ht="18.75" customHeight="1">
      <c r="A199" s="258">
        <v>197</v>
      </c>
      <c r="B199" s="256" t="s">
        <v>434</v>
      </c>
      <c r="C199" s="256" t="s">
        <v>203</v>
      </c>
      <c r="D199" s="256" t="s">
        <v>198</v>
      </c>
      <c r="E199" s="256" t="s">
        <v>216</v>
      </c>
    </row>
    <row r="200" spans="1:5" ht="18.75" customHeight="1">
      <c r="A200" s="258">
        <v>198</v>
      </c>
      <c r="B200" s="256" t="s">
        <v>435</v>
      </c>
      <c r="C200" s="256" t="s">
        <v>203</v>
      </c>
      <c r="D200" s="256" t="s">
        <v>198</v>
      </c>
      <c r="E200" s="256" t="s">
        <v>205</v>
      </c>
    </row>
    <row r="201" spans="1:5" ht="18.75" customHeight="1">
      <c r="A201" s="258">
        <v>199</v>
      </c>
      <c r="B201" s="256" t="s">
        <v>436</v>
      </c>
      <c r="C201" s="256" t="s">
        <v>203</v>
      </c>
      <c r="D201" s="256" t="s">
        <v>198</v>
      </c>
      <c r="E201" s="256" t="s">
        <v>218</v>
      </c>
    </row>
    <row r="202" spans="1:5" ht="18.75" customHeight="1">
      <c r="A202" s="258">
        <v>200</v>
      </c>
      <c r="B202" s="256" t="s">
        <v>437</v>
      </c>
      <c r="C202" s="256" t="s">
        <v>199</v>
      </c>
      <c r="D202" s="256" t="s">
        <v>198</v>
      </c>
      <c r="E202" s="256" t="s">
        <v>202</v>
      </c>
    </row>
    <row r="203" spans="1:5" ht="18.75" customHeight="1">
      <c r="A203" s="258">
        <v>201</v>
      </c>
      <c r="B203" s="256" t="s">
        <v>438</v>
      </c>
      <c r="C203" s="256" t="s">
        <v>203</v>
      </c>
      <c r="D203" s="256" t="s">
        <v>198</v>
      </c>
      <c r="E203" s="256" t="s">
        <v>218</v>
      </c>
    </row>
    <row r="204" spans="1:5" ht="18.75" customHeight="1">
      <c r="A204" s="258">
        <v>202</v>
      </c>
      <c r="B204" s="256" t="s">
        <v>439</v>
      </c>
      <c r="C204" s="256" t="s">
        <v>203</v>
      </c>
      <c r="D204" s="256" t="s">
        <v>198</v>
      </c>
      <c r="E204" s="256" t="s">
        <v>209</v>
      </c>
    </row>
    <row r="205" spans="1:5" ht="18.75" customHeight="1">
      <c r="A205" s="258">
        <v>203</v>
      </c>
      <c r="B205" s="256" t="s">
        <v>440</v>
      </c>
      <c r="C205" s="256" t="s">
        <v>199</v>
      </c>
      <c r="D205" s="256" t="s">
        <v>198</v>
      </c>
      <c r="E205" s="256" t="s">
        <v>211</v>
      </c>
    </row>
    <row r="206" spans="1:5" ht="18.75" customHeight="1">
      <c r="A206" s="258">
        <v>204</v>
      </c>
      <c r="B206" s="256" t="s">
        <v>441</v>
      </c>
      <c r="C206" s="256" t="s">
        <v>203</v>
      </c>
      <c r="D206" s="256" t="s">
        <v>198</v>
      </c>
      <c r="E206" s="256" t="s">
        <v>205</v>
      </c>
    </row>
    <row r="207" spans="1:5" ht="18.75" customHeight="1">
      <c r="A207" s="258">
        <v>205</v>
      </c>
      <c r="B207" s="256" t="s">
        <v>442</v>
      </c>
      <c r="C207" s="256" t="s">
        <v>199</v>
      </c>
      <c r="D207" s="256" t="s">
        <v>198</v>
      </c>
      <c r="E207" s="256" t="s">
        <v>202</v>
      </c>
    </row>
    <row r="208" spans="1:5" ht="18.75" customHeight="1">
      <c r="A208" s="258">
        <v>206</v>
      </c>
      <c r="B208" s="256" t="s">
        <v>443</v>
      </c>
      <c r="C208" s="256" t="s">
        <v>206</v>
      </c>
      <c r="D208" s="256" t="s">
        <v>190</v>
      </c>
      <c r="E208" s="256" t="s">
        <v>197</v>
      </c>
    </row>
    <row r="209" spans="1:5" ht="18.75" customHeight="1">
      <c r="A209" s="258">
        <v>207</v>
      </c>
      <c r="B209" s="256" t="s">
        <v>444</v>
      </c>
      <c r="C209" s="256" t="s">
        <v>199</v>
      </c>
      <c r="D209" s="256" t="s">
        <v>198</v>
      </c>
      <c r="E209" s="256" t="s">
        <v>211</v>
      </c>
    </row>
    <row r="210" spans="1:5" ht="18.75" customHeight="1">
      <c r="A210" s="258">
        <v>208</v>
      </c>
      <c r="B210" s="256" t="s">
        <v>445</v>
      </c>
      <c r="C210" s="256" t="s">
        <v>203</v>
      </c>
      <c r="D210" s="256" t="s">
        <v>198</v>
      </c>
      <c r="E210" s="256" t="s">
        <v>218</v>
      </c>
    </row>
    <row r="211" spans="1:5" ht="18.75" customHeight="1">
      <c r="A211" s="258">
        <v>209</v>
      </c>
      <c r="B211" s="256" t="s">
        <v>446</v>
      </c>
      <c r="C211" s="256" t="s">
        <v>199</v>
      </c>
      <c r="D211" s="256" t="s">
        <v>198</v>
      </c>
      <c r="E211" s="256" t="s">
        <v>217</v>
      </c>
    </row>
    <row r="212" spans="1:5" ht="18.75" customHeight="1">
      <c r="A212" s="258">
        <v>210</v>
      </c>
      <c r="B212" s="256" t="s">
        <v>447</v>
      </c>
      <c r="C212" s="256" t="s">
        <v>203</v>
      </c>
      <c r="D212" s="256" t="s">
        <v>198</v>
      </c>
      <c r="E212" s="256" t="s">
        <v>204</v>
      </c>
    </row>
    <row r="213" spans="1:5" ht="18.75" customHeight="1">
      <c r="A213" s="258">
        <v>211</v>
      </c>
      <c r="B213" s="256" t="s">
        <v>448</v>
      </c>
      <c r="C213" s="256" t="s">
        <v>199</v>
      </c>
      <c r="D213" s="256" t="s">
        <v>198</v>
      </c>
      <c r="E213" s="256" t="s">
        <v>211</v>
      </c>
    </row>
    <row r="214" spans="1:5" ht="18.75" customHeight="1">
      <c r="A214" s="258">
        <v>212</v>
      </c>
      <c r="B214" s="256" t="s">
        <v>449</v>
      </c>
      <c r="C214" s="256" t="s">
        <v>203</v>
      </c>
      <c r="D214" s="256" t="s">
        <v>198</v>
      </c>
      <c r="E214" s="256" t="s">
        <v>209</v>
      </c>
    </row>
    <row r="215" spans="1:5" ht="18.75" customHeight="1">
      <c r="A215" s="258">
        <v>213</v>
      </c>
      <c r="B215" s="256" t="s">
        <v>450</v>
      </c>
      <c r="C215" s="256" t="s">
        <v>203</v>
      </c>
      <c r="D215" s="256" t="s">
        <v>198</v>
      </c>
      <c r="E215" s="256" t="s">
        <v>209</v>
      </c>
    </row>
    <row r="216" spans="1:5" ht="18.75" customHeight="1">
      <c r="A216" s="258">
        <v>214</v>
      </c>
      <c r="B216" s="256" t="s">
        <v>451</v>
      </c>
      <c r="C216" s="256" t="s">
        <v>199</v>
      </c>
      <c r="D216" s="256" t="s">
        <v>198</v>
      </c>
      <c r="E216" s="256" t="s">
        <v>213</v>
      </c>
    </row>
    <row r="217" spans="1:5" ht="18.75" customHeight="1">
      <c r="A217" s="258">
        <v>215</v>
      </c>
      <c r="B217" s="256" t="s">
        <v>452</v>
      </c>
      <c r="C217" s="256" t="s">
        <v>199</v>
      </c>
      <c r="D217" s="256" t="s">
        <v>198</v>
      </c>
      <c r="E217" s="256" t="s">
        <v>217</v>
      </c>
    </row>
    <row r="218" spans="1:5" ht="18.75" customHeight="1">
      <c r="A218" s="258">
        <v>216</v>
      </c>
      <c r="B218" s="256" t="s">
        <v>453</v>
      </c>
      <c r="C218" s="256" t="s">
        <v>199</v>
      </c>
      <c r="D218" s="256" t="s">
        <v>198</v>
      </c>
      <c r="E218" s="256" t="s">
        <v>211</v>
      </c>
    </row>
    <row r="219" spans="1:5" ht="18.75" customHeight="1">
      <c r="A219" s="258">
        <v>217</v>
      </c>
      <c r="B219" s="256" t="s">
        <v>454</v>
      </c>
      <c r="C219" s="256" t="s">
        <v>203</v>
      </c>
      <c r="D219" s="256" t="s">
        <v>198</v>
      </c>
      <c r="E219" s="256" t="s">
        <v>209</v>
      </c>
    </row>
    <row r="220" spans="1:5" ht="18.75" customHeight="1">
      <c r="A220" s="258">
        <v>218</v>
      </c>
      <c r="B220" s="256" t="s">
        <v>455</v>
      </c>
      <c r="C220" s="256" t="s">
        <v>203</v>
      </c>
      <c r="D220" s="256" t="s">
        <v>198</v>
      </c>
      <c r="E220" s="256" t="s">
        <v>209</v>
      </c>
    </row>
    <row r="221" spans="1:5" ht="18.75" customHeight="1">
      <c r="A221" s="258">
        <v>219</v>
      </c>
      <c r="B221" s="256" t="s">
        <v>456</v>
      </c>
      <c r="C221" s="256" t="s">
        <v>203</v>
      </c>
      <c r="D221" s="256" t="s">
        <v>198</v>
      </c>
      <c r="E221" s="256" t="s">
        <v>204</v>
      </c>
    </row>
    <row r="222" spans="1:5" ht="18.75" customHeight="1">
      <c r="A222" s="258">
        <v>220</v>
      </c>
      <c r="B222" s="256" t="s">
        <v>457</v>
      </c>
      <c r="C222" s="256" t="s">
        <v>203</v>
      </c>
      <c r="D222" s="256" t="s">
        <v>198</v>
      </c>
      <c r="E222" s="256" t="s">
        <v>218</v>
      </c>
    </row>
    <row r="223" spans="1:5" ht="18.75" customHeight="1">
      <c r="A223" s="258">
        <v>221</v>
      </c>
      <c r="B223" s="256" t="s">
        <v>458</v>
      </c>
      <c r="C223" s="256" t="s">
        <v>203</v>
      </c>
      <c r="D223" s="256" t="s">
        <v>198</v>
      </c>
      <c r="E223" s="256" t="s">
        <v>218</v>
      </c>
    </row>
    <row r="224" spans="1:5" ht="18.75" customHeight="1">
      <c r="A224" s="258">
        <v>222</v>
      </c>
      <c r="B224" s="256" t="s">
        <v>459</v>
      </c>
      <c r="C224" s="256" t="s">
        <v>203</v>
      </c>
      <c r="D224" s="256" t="s">
        <v>198</v>
      </c>
      <c r="E224" s="256" t="s">
        <v>218</v>
      </c>
    </row>
    <row r="225" spans="1:5" ht="18.75" customHeight="1">
      <c r="A225" s="258">
        <v>223</v>
      </c>
      <c r="B225" s="256" t="s">
        <v>460</v>
      </c>
      <c r="C225" s="256" t="s">
        <v>203</v>
      </c>
      <c r="D225" s="256" t="s">
        <v>198</v>
      </c>
      <c r="E225" s="256" t="s">
        <v>205</v>
      </c>
    </row>
    <row r="226" spans="1:5" ht="18.75" customHeight="1">
      <c r="A226" s="258">
        <v>224</v>
      </c>
      <c r="B226" s="256" t="s">
        <v>461</v>
      </c>
      <c r="C226" s="256" t="s">
        <v>203</v>
      </c>
      <c r="D226" s="256" t="s">
        <v>198</v>
      </c>
      <c r="E226" s="256" t="s">
        <v>218</v>
      </c>
    </row>
    <row r="227" spans="1:5" ht="18.75" customHeight="1">
      <c r="A227" s="258">
        <v>225</v>
      </c>
      <c r="B227" s="256" t="s">
        <v>462</v>
      </c>
      <c r="C227" s="256" t="s">
        <v>203</v>
      </c>
      <c r="D227" s="256" t="s">
        <v>198</v>
      </c>
      <c r="E227" s="256" t="s">
        <v>218</v>
      </c>
    </row>
    <row r="228" spans="1:5" ht="18.75" customHeight="1">
      <c r="A228" s="258">
        <v>226</v>
      </c>
      <c r="B228" s="256" t="s">
        <v>463</v>
      </c>
      <c r="C228" s="256" t="s">
        <v>203</v>
      </c>
      <c r="D228" s="256" t="s">
        <v>198</v>
      </c>
      <c r="E228" s="256" t="s">
        <v>209</v>
      </c>
    </row>
    <row r="229" spans="1:5" ht="18.75" customHeight="1">
      <c r="A229" s="258">
        <v>227</v>
      </c>
      <c r="B229" s="256" t="s">
        <v>464</v>
      </c>
      <c r="C229" s="256" t="s">
        <v>203</v>
      </c>
      <c r="D229" s="256" t="s">
        <v>198</v>
      </c>
      <c r="E229" s="256" t="s">
        <v>223</v>
      </c>
    </row>
    <row r="230" spans="1:5" ht="18.75" customHeight="1">
      <c r="A230" s="258">
        <v>228</v>
      </c>
      <c r="B230" s="256" t="s">
        <v>465</v>
      </c>
      <c r="C230" s="256" t="s">
        <v>199</v>
      </c>
      <c r="D230" s="256" t="s">
        <v>198</v>
      </c>
      <c r="E230" s="256" t="s">
        <v>201</v>
      </c>
    </row>
    <row r="231" spans="1:5" ht="18.75" customHeight="1">
      <c r="A231" s="258">
        <v>229</v>
      </c>
      <c r="B231" s="256" t="s">
        <v>466</v>
      </c>
      <c r="C231" s="256" t="s">
        <v>203</v>
      </c>
      <c r="D231" s="256" t="s">
        <v>198</v>
      </c>
      <c r="E231" s="256" t="s">
        <v>205</v>
      </c>
    </row>
    <row r="232" spans="1:5" ht="18.75" customHeight="1">
      <c r="A232" s="258">
        <v>230</v>
      </c>
      <c r="B232" s="256" t="s">
        <v>467</v>
      </c>
      <c r="C232" s="256" t="s">
        <v>199</v>
      </c>
      <c r="D232" s="256" t="s">
        <v>198</v>
      </c>
      <c r="E232" s="256" t="s">
        <v>201</v>
      </c>
    </row>
    <row r="233" spans="1:5" ht="18.75" customHeight="1">
      <c r="A233" s="258">
        <v>231</v>
      </c>
      <c r="B233" s="256" t="s">
        <v>468</v>
      </c>
      <c r="C233" s="256" t="s">
        <v>203</v>
      </c>
      <c r="D233" s="256" t="s">
        <v>198</v>
      </c>
      <c r="E233" s="256" t="s">
        <v>204</v>
      </c>
    </row>
    <row r="234" spans="1:5" ht="18.75" customHeight="1">
      <c r="A234" s="258">
        <v>232</v>
      </c>
      <c r="B234" s="256" t="s">
        <v>469</v>
      </c>
      <c r="C234" s="256" t="s">
        <v>199</v>
      </c>
      <c r="D234" s="256" t="s">
        <v>198</v>
      </c>
      <c r="E234" s="256" t="s">
        <v>201</v>
      </c>
    </row>
    <row r="235" spans="1:5" ht="18.75" customHeight="1">
      <c r="A235" s="258">
        <v>233</v>
      </c>
      <c r="B235" s="256" t="s">
        <v>470</v>
      </c>
      <c r="C235" s="256" t="s">
        <v>203</v>
      </c>
      <c r="D235" s="256" t="s">
        <v>198</v>
      </c>
      <c r="E235" s="256" t="s">
        <v>223</v>
      </c>
    </row>
    <row r="236" spans="1:5" ht="18.75" customHeight="1">
      <c r="A236" s="258">
        <v>234</v>
      </c>
      <c r="B236" s="256" t="s">
        <v>471</v>
      </c>
      <c r="C236" s="256" t="s">
        <v>195</v>
      </c>
      <c r="D236" s="256" t="s">
        <v>190</v>
      </c>
      <c r="E236" s="256" t="s">
        <v>196</v>
      </c>
    </row>
    <row r="237" spans="1:5" ht="18.75" customHeight="1">
      <c r="A237" s="258">
        <v>235</v>
      </c>
      <c r="B237" s="256" t="s">
        <v>472</v>
      </c>
      <c r="C237" s="256" t="s">
        <v>193</v>
      </c>
      <c r="D237" s="256" t="s">
        <v>190</v>
      </c>
      <c r="E237" s="256" t="s">
        <v>215</v>
      </c>
    </row>
    <row r="238" spans="1:5" ht="18.75" customHeight="1">
      <c r="A238" s="258">
        <v>236</v>
      </c>
      <c r="B238" s="256" t="s">
        <v>473</v>
      </c>
      <c r="C238" s="256" t="s">
        <v>193</v>
      </c>
      <c r="D238" s="256" t="s">
        <v>190</v>
      </c>
      <c r="E238" s="256" t="s">
        <v>197</v>
      </c>
    </row>
    <row r="239" spans="1:5" ht="18.75" customHeight="1">
      <c r="A239" s="258">
        <v>237</v>
      </c>
      <c r="B239" s="256" t="s">
        <v>474</v>
      </c>
      <c r="C239" s="256" t="s">
        <v>199</v>
      </c>
      <c r="D239" s="256" t="s">
        <v>198</v>
      </c>
      <c r="E239" s="256" t="s">
        <v>202</v>
      </c>
    </row>
    <row r="240" spans="1:5" ht="18.75" customHeight="1">
      <c r="A240" s="258">
        <v>238</v>
      </c>
      <c r="B240" s="256" t="s">
        <v>475</v>
      </c>
      <c r="C240" s="256" t="s">
        <v>199</v>
      </c>
      <c r="D240" s="256" t="s">
        <v>198</v>
      </c>
      <c r="E240" s="256" t="s">
        <v>213</v>
      </c>
    </row>
    <row r="241" spans="1:5" ht="18.75" customHeight="1">
      <c r="A241" s="258">
        <v>239</v>
      </c>
      <c r="B241" s="256" t="s">
        <v>476</v>
      </c>
      <c r="C241" s="256" t="s">
        <v>203</v>
      </c>
      <c r="D241" s="256" t="s">
        <v>198</v>
      </c>
      <c r="E241" s="256" t="s">
        <v>216</v>
      </c>
    </row>
    <row r="242" spans="1:5" ht="18.75" customHeight="1">
      <c r="A242" s="258">
        <v>240</v>
      </c>
      <c r="B242" s="256" t="s">
        <v>477</v>
      </c>
      <c r="C242" s="256" t="s">
        <v>203</v>
      </c>
      <c r="D242" s="256" t="s">
        <v>198</v>
      </c>
      <c r="E242" s="256" t="s">
        <v>225</v>
      </c>
    </row>
    <row r="243" spans="1:5" ht="18.75" customHeight="1">
      <c r="A243" s="258">
        <v>241</v>
      </c>
      <c r="B243" s="256" t="s">
        <v>478</v>
      </c>
      <c r="C243" s="256" t="s">
        <v>203</v>
      </c>
      <c r="D243" s="256" t="s">
        <v>198</v>
      </c>
      <c r="E243" s="256" t="s">
        <v>205</v>
      </c>
    </row>
    <row r="244" spans="1:5" ht="18.75" customHeight="1">
      <c r="A244" s="258">
        <v>242</v>
      </c>
      <c r="B244" s="256" t="s">
        <v>479</v>
      </c>
      <c r="C244" s="256" t="s">
        <v>199</v>
      </c>
      <c r="D244" s="256" t="s">
        <v>198</v>
      </c>
      <c r="E244" s="256" t="s">
        <v>201</v>
      </c>
    </row>
    <row r="245" spans="1:5" ht="18.75" customHeight="1">
      <c r="A245" s="258">
        <v>243</v>
      </c>
      <c r="B245" s="256" t="s">
        <v>480</v>
      </c>
      <c r="C245" s="256" t="s">
        <v>203</v>
      </c>
      <c r="D245" s="256" t="s">
        <v>198</v>
      </c>
      <c r="E245" s="256" t="s">
        <v>216</v>
      </c>
    </row>
    <row r="246" spans="1:5" ht="18.75" customHeight="1">
      <c r="A246" s="258">
        <v>244</v>
      </c>
      <c r="B246" s="256" t="s">
        <v>481</v>
      </c>
      <c r="C246" s="256" t="s">
        <v>203</v>
      </c>
      <c r="D246" s="256" t="s">
        <v>198</v>
      </c>
      <c r="E246" s="256" t="s">
        <v>216</v>
      </c>
    </row>
    <row r="247" spans="1:5" ht="18.75" customHeight="1">
      <c r="A247" s="258">
        <v>245</v>
      </c>
      <c r="B247" s="256" t="s">
        <v>482</v>
      </c>
      <c r="C247" s="256" t="s">
        <v>203</v>
      </c>
      <c r="D247" s="256" t="s">
        <v>198</v>
      </c>
      <c r="E247" s="256" t="s">
        <v>209</v>
      </c>
    </row>
    <row r="248" spans="1:5" ht="18.75" customHeight="1">
      <c r="A248" s="258">
        <v>246</v>
      </c>
      <c r="B248" s="256" t="s">
        <v>483</v>
      </c>
      <c r="C248" s="256" t="s">
        <v>203</v>
      </c>
      <c r="D248" s="256" t="s">
        <v>198</v>
      </c>
      <c r="E248" s="256" t="s">
        <v>218</v>
      </c>
    </row>
    <row r="249" spans="1:5" ht="18.75" customHeight="1">
      <c r="A249" s="258">
        <v>247</v>
      </c>
      <c r="B249" s="256" t="s">
        <v>484</v>
      </c>
      <c r="C249" s="256" t="s">
        <v>203</v>
      </c>
      <c r="D249" s="256" t="s">
        <v>198</v>
      </c>
      <c r="E249" s="256" t="s">
        <v>204</v>
      </c>
    </row>
    <row r="250" spans="1:5" ht="18.75" customHeight="1">
      <c r="A250" s="258">
        <v>248</v>
      </c>
      <c r="B250" s="256" t="s">
        <v>485</v>
      </c>
      <c r="C250" s="256" t="s">
        <v>203</v>
      </c>
      <c r="D250" s="256" t="s">
        <v>198</v>
      </c>
      <c r="E250" s="256" t="s">
        <v>223</v>
      </c>
    </row>
    <row r="251" spans="1:5" ht="18.75" customHeight="1">
      <c r="A251" s="258">
        <v>249</v>
      </c>
      <c r="B251" s="256" t="s">
        <v>486</v>
      </c>
      <c r="C251" s="256" t="s">
        <v>199</v>
      </c>
      <c r="D251" s="256" t="s">
        <v>198</v>
      </c>
      <c r="E251" s="256" t="s">
        <v>202</v>
      </c>
    </row>
    <row r="252" spans="1:5" ht="18.75" customHeight="1">
      <c r="A252" s="258">
        <v>250</v>
      </c>
      <c r="B252" s="256" t="s">
        <v>487</v>
      </c>
      <c r="C252" s="256" t="s">
        <v>203</v>
      </c>
      <c r="D252" s="256" t="s">
        <v>198</v>
      </c>
      <c r="E252" s="256" t="s">
        <v>205</v>
      </c>
    </row>
    <row r="253" spans="1:5" ht="18.75" customHeight="1">
      <c r="A253" s="258">
        <v>251</v>
      </c>
      <c r="B253" s="256" t="s">
        <v>488</v>
      </c>
      <c r="C253" s="256" t="s">
        <v>199</v>
      </c>
      <c r="D253" s="256" t="s">
        <v>198</v>
      </c>
      <c r="E253" s="256" t="s">
        <v>202</v>
      </c>
    </row>
    <row r="254" spans="1:5" ht="18.75" customHeight="1">
      <c r="A254" s="258">
        <v>252</v>
      </c>
      <c r="B254" s="256" t="s">
        <v>489</v>
      </c>
      <c r="C254" s="256" t="s">
        <v>203</v>
      </c>
      <c r="D254" s="256" t="s">
        <v>198</v>
      </c>
      <c r="E254" s="256" t="s">
        <v>209</v>
      </c>
    </row>
    <row r="255" spans="1:5" ht="18.75" customHeight="1">
      <c r="A255" s="258">
        <v>253</v>
      </c>
      <c r="B255" s="256" t="s">
        <v>490</v>
      </c>
      <c r="C255" s="256" t="s">
        <v>203</v>
      </c>
      <c r="D255" s="256" t="s">
        <v>198</v>
      </c>
      <c r="E255" s="256" t="s">
        <v>209</v>
      </c>
    </row>
    <row r="256" spans="1:5" ht="18.75" customHeight="1">
      <c r="A256" s="258">
        <v>254</v>
      </c>
      <c r="B256" s="256" t="s">
        <v>491</v>
      </c>
      <c r="C256" s="256" t="s">
        <v>203</v>
      </c>
      <c r="D256" s="256" t="s">
        <v>198</v>
      </c>
      <c r="E256" s="256" t="s">
        <v>205</v>
      </c>
    </row>
    <row r="257" spans="1:5" ht="18.75" customHeight="1">
      <c r="A257" s="258">
        <v>255</v>
      </c>
      <c r="B257" s="256" t="s">
        <v>492</v>
      </c>
      <c r="C257" s="256" t="s">
        <v>199</v>
      </c>
      <c r="D257" s="256" t="s">
        <v>198</v>
      </c>
      <c r="E257" s="256" t="s">
        <v>201</v>
      </c>
    </row>
    <row r="258" spans="1:5" ht="18.75" customHeight="1">
      <c r="A258" s="258">
        <v>256</v>
      </c>
      <c r="B258" s="256" t="s">
        <v>493</v>
      </c>
      <c r="C258" s="256" t="s">
        <v>203</v>
      </c>
      <c r="D258" s="256" t="s">
        <v>198</v>
      </c>
      <c r="E258" s="256" t="s">
        <v>216</v>
      </c>
    </row>
    <row r="259" spans="1:5" ht="18.75" customHeight="1">
      <c r="A259" s="258">
        <v>257</v>
      </c>
      <c r="B259" s="256" t="s">
        <v>494</v>
      </c>
      <c r="C259" s="256" t="s">
        <v>199</v>
      </c>
      <c r="D259" s="256" t="s">
        <v>198</v>
      </c>
      <c r="E259" s="256" t="s">
        <v>200</v>
      </c>
    </row>
    <row r="260" spans="1:5" ht="18.75" customHeight="1">
      <c r="A260" s="258">
        <v>258</v>
      </c>
      <c r="B260" s="256" t="s">
        <v>495</v>
      </c>
      <c r="C260" s="256" t="s">
        <v>203</v>
      </c>
      <c r="D260" s="256" t="s">
        <v>198</v>
      </c>
      <c r="E260" s="256" t="s">
        <v>218</v>
      </c>
    </row>
    <row r="261" spans="1:5" ht="18.75" customHeight="1">
      <c r="A261" s="258">
        <v>259</v>
      </c>
      <c r="B261" s="256" t="s">
        <v>496</v>
      </c>
      <c r="C261" s="256" t="s">
        <v>199</v>
      </c>
      <c r="D261" s="256" t="s">
        <v>198</v>
      </c>
      <c r="E261" s="256" t="s">
        <v>213</v>
      </c>
    </row>
    <row r="262" spans="1:5" ht="18.75" customHeight="1">
      <c r="A262" s="258">
        <v>260</v>
      </c>
      <c r="B262" s="256" t="s">
        <v>497</v>
      </c>
      <c r="C262" s="256" t="s">
        <v>199</v>
      </c>
      <c r="D262" s="256" t="s">
        <v>198</v>
      </c>
      <c r="E262" s="256" t="s">
        <v>202</v>
      </c>
    </row>
    <row r="263" spans="1:5" ht="18.75" customHeight="1">
      <c r="A263" s="258">
        <v>261</v>
      </c>
      <c r="B263" s="256" t="s">
        <v>498</v>
      </c>
      <c r="C263" s="256" t="s">
        <v>191</v>
      </c>
      <c r="D263" s="256" t="s">
        <v>190</v>
      </c>
      <c r="E263" s="256" t="s">
        <v>192</v>
      </c>
    </row>
    <row r="264" spans="1:5" ht="18.75" customHeight="1">
      <c r="A264" s="258">
        <v>262</v>
      </c>
      <c r="B264" s="256" t="s">
        <v>499</v>
      </c>
      <c r="C264" s="256" t="s">
        <v>206</v>
      </c>
      <c r="D264" s="256" t="s">
        <v>190</v>
      </c>
      <c r="E264" s="256" t="s">
        <v>197</v>
      </c>
    </row>
    <row r="265" spans="1:5" ht="18.75" customHeight="1">
      <c r="A265" s="258">
        <v>263</v>
      </c>
      <c r="B265" s="256" t="s">
        <v>500</v>
      </c>
      <c r="C265" s="256" t="s">
        <v>193</v>
      </c>
      <c r="D265" s="256" t="s">
        <v>190</v>
      </c>
      <c r="E265" s="256" t="s">
        <v>197</v>
      </c>
    </row>
    <row r="266" spans="1:5" ht="18.75" customHeight="1">
      <c r="A266" s="258">
        <v>264</v>
      </c>
      <c r="B266" s="256" t="s">
        <v>501</v>
      </c>
      <c r="C266" s="256" t="s">
        <v>206</v>
      </c>
      <c r="D266" s="256" t="s">
        <v>190</v>
      </c>
      <c r="E266" s="256" t="s">
        <v>226</v>
      </c>
    </row>
    <row r="267" spans="1:5" ht="18.75" customHeight="1">
      <c r="A267" s="258">
        <v>265</v>
      </c>
      <c r="B267" s="256" t="s">
        <v>502</v>
      </c>
      <c r="C267" s="256" t="s">
        <v>191</v>
      </c>
      <c r="D267" s="256" t="s">
        <v>190</v>
      </c>
      <c r="E267" s="256" t="s">
        <v>214</v>
      </c>
    </row>
    <row r="268" spans="1:5" ht="18.75" customHeight="1">
      <c r="A268" s="258">
        <v>266</v>
      </c>
      <c r="B268" s="256" t="s">
        <v>503</v>
      </c>
      <c r="C268" s="256" t="s">
        <v>193</v>
      </c>
      <c r="D268" s="256" t="s">
        <v>190</v>
      </c>
      <c r="E268" s="256" t="s">
        <v>194</v>
      </c>
    </row>
    <row r="269" spans="1:5" ht="18.75" customHeight="1">
      <c r="A269" s="258">
        <v>267</v>
      </c>
      <c r="B269" s="256" t="s">
        <v>504</v>
      </c>
      <c r="C269" s="256" t="s">
        <v>203</v>
      </c>
      <c r="D269" s="256" t="s">
        <v>198</v>
      </c>
      <c r="E269" s="256" t="s">
        <v>204</v>
      </c>
    </row>
    <row r="270" spans="1:5" ht="18.75" customHeight="1">
      <c r="A270" s="258">
        <v>268</v>
      </c>
      <c r="B270" s="256" t="s">
        <v>505</v>
      </c>
      <c r="C270" s="256" t="s">
        <v>203</v>
      </c>
      <c r="D270" s="256" t="s">
        <v>198</v>
      </c>
      <c r="E270" s="256" t="s">
        <v>209</v>
      </c>
    </row>
    <row r="271" spans="1:5" ht="18.75" customHeight="1">
      <c r="A271" s="258">
        <v>269</v>
      </c>
      <c r="B271" s="256" t="s">
        <v>506</v>
      </c>
      <c r="C271" s="256" t="s">
        <v>199</v>
      </c>
      <c r="D271" s="256" t="s">
        <v>198</v>
      </c>
      <c r="E271" s="256" t="s">
        <v>217</v>
      </c>
    </row>
    <row r="272" spans="1:5" ht="18.75" customHeight="1">
      <c r="A272" s="258">
        <v>270</v>
      </c>
      <c r="B272" s="256" t="s">
        <v>507</v>
      </c>
      <c r="C272" s="256" t="s">
        <v>203</v>
      </c>
      <c r="D272" s="256" t="s">
        <v>198</v>
      </c>
      <c r="E272" s="256" t="s">
        <v>218</v>
      </c>
    </row>
    <row r="273" spans="1:5" ht="18.75" customHeight="1">
      <c r="A273" s="258">
        <v>271</v>
      </c>
      <c r="B273" s="256" t="s">
        <v>508</v>
      </c>
      <c r="C273" s="256" t="s">
        <v>199</v>
      </c>
      <c r="D273" s="256" t="s">
        <v>198</v>
      </c>
      <c r="E273" s="256" t="s">
        <v>200</v>
      </c>
    </row>
    <row r="274" spans="1:5" ht="18.75" customHeight="1">
      <c r="A274" s="258">
        <v>272</v>
      </c>
      <c r="B274" s="256" t="s">
        <v>509</v>
      </c>
      <c r="C274" s="256" t="s">
        <v>203</v>
      </c>
      <c r="D274" s="256" t="s">
        <v>198</v>
      </c>
      <c r="E274" s="256" t="s">
        <v>223</v>
      </c>
    </row>
    <row r="275" spans="1:5" ht="18.75" customHeight="1">
      <c r="A275" s="258">
        <v>273</v>
      </c>
      <c r="B275" s="256" t="s">
        <v>510</v>
      </c>
      <c r="C275" s="256" t="s">
        <v>203</v>
      </c>
      <c r="D275" s="256" t="s">
        <v>198</v>
      </c>
      <c r="E275" s="256" t="s">
        <v>216</v>
      </c>
    </row>
    <row r="276" spans="1:5" ht="18.75" customHeight="1">
      <c r="A276" s="258">
        <v>274</v>
      </c>
      <c r="B276" s="256" t="s">
        <v>511</v>
      </c>
      <c r="C276" s="256" t="s">
        <v>199</v>
      </c>
      <c r="D276" s="256" t="s">
        <v>198</v>
      </c>
      <c r="E276" s="256" t="s">
        <v>213</v>
      </c>
    </row>
    <row r="277" spans="1:5" ht="18.75" customHeight="1">
      <c r="A277" s="258">
        <v>275</v>
      </c>
      <c r="B277" s="256" t="s">
        <v>512</v>
      </c>
      <c r="C277" s="256" t="s">
        <v>199</v>
      </c>
      <c r="D277" s="256" t="s">
        <v>198</v>
      </c>
      <c r="E277" s="256" t="s">
        <v>200</v>
      </c>
    </row>
    <row r="278" spans="1:5" ht="18.75" customHeight="1">
      <c r="A278" s="258">
        <v>276</v>
      </c>
      <c r="B278" s="256" t="s">
        <v>513</v>
      </c>
      <c r="C278" s="256" t="s">
        <v>199</v>
      </c>
      <c r="D278" s="256" t="s">
        <v>198</v>
      </c>
      <c r="E278" s="256" t="s">
        <v>211</v>
      </c>
    </row>
    <row r="279" spans="1:5" ht="18.75" customHeight="1">
      <c r="A279" s="258">
        <v>277</v>
      </c>
      <c r="B279" s="256" t="s">
        <v>514</v>
      </c>
      <c r="C279" s="256" t="s">
        <v>203</v>
      </c>
      <c r="D279" s="256" t="s">
        <v>198</v>
      </c>
      <c r="E279" s="256" t="s">
        <v>204</v>
      </c>
    </row>
    <row r="280" spans="1:5" ht="18.75" customHeight="1">
      <c r="A280" s="258">
        <v>278</v>
      </c>
      <c r="B280" s="256" t="s">
        <v>515</v>
      </c>
      <c r="C280" s="256" t="s">
        <v>203</v>
      </c>
      <c r="D280" s="256" t="s">
        <v>198</v>
      </c>
      <c r="E280" s="256" t="s">
        <v>204</v>
      </c>
    </row>
    <row r="281" spans="1:5" ht="18.75" customHeight="1">
      <c r="A281" s="258">
        <v>279</v>
      </c>
      <c r="B281" s="256" t="s">
        <v>516</v>
      </c>
      <c r="C281" s="256" t="s">
        <v>199</v>
      </c>
      <c r="D281" s="256" t="s">
        <v>198</v>
      </c>
      <c r="E281" s="256" t="s">
        <v>217</v>
      </c>
    </row>
    <row r="282" spans="1:5" ht="18.75" customHeight="1">
      <c r="A282" s="258">
        <v>280</v>
      </c>
      <c r="B282" s="256" t="s">
        <v>517</v>
      </c>
      <c r="C282" s="256" t="s">
        <v>199</v>
      </c>
      <c r="D282" s="256" t="s">
        <v>198</v>
      </c>
      <c r="E282" s="256" t="s">
        <v>213</v>
      </c>
    </row>
    <row r="283" spans="1:5" ht="18.75" customHeight="1">
      <c r="A283" s="258">
        <v>281</v>
      </c>
      <c r="B283" s="256" t="s">
        <v>518</v>
      </c>
      <c r="C283" s="256" t="s">
        <v>203</v>
      </c>
      <c r="D283" s="256" t="s">
        <v>198</v>
      </c>
      <c r="E283" s="256" t="s">
        <v>205</v>
      </c>
    </row>
    <row r="284" spans="1:5" ht="18.75" customHeight="1">
      <c r="A284" s="258">
        <v>282</v>
      </c>
      <c r="B284" s="256" t="s">
        <v>519</v>
      </c>
      <c r="C284" s="256" t="s">
        <v>203</v>
      </c>
      <c r="D284" s="256" t="s">
        <v>198</v>
      </c>
      <c r="E284" s="256" t="s">
        <v>218</v>
      </c>
    </row>
    <row r="285" spans="1:5" ht="18.75" customHeight="1">
      <c r="A285" s="258">
        <v>283</v>
      </c>
      <c r="B285" s="256" t="s">
        <v>520</v>
      </c>
      <c r="C285" s="256" t="s">
        <v>199</v>
      </c>
      <c r="D285" s="256" t="s">
        <v>198</v>
      </c>
      <c r="E285" s="256" t="s">
        <v>201</v>
      </c>
    </row>
    <row r="286" spans="1:5" ht="18.75" customHeight="1">
      <c r="A286" s="258">
        <v>284</v>
      </c>
      <c r="B286" s="256" t="s">
        <v>521</v>
      </c>
      <c r="C286" s="256" t="s">
        <v>203</v>
      </c>
      <c r="D286" s="256" t="s">
        <v>198</v>
      </c>
      <c r="E286" s="256" t="s">
        <v>216</v>
      </c>
    </row>
    <row r="287" spans="1:5" ht="18.75" customHeight="1">
      <c r="A287" s="258">
        <v>285</v>
      </c>
      <c r="B287" s="256" t="s">
        <v>522</v>
      </c>
      <c r="C287" s="256" t="s">
        <v>203</v>
      </c>
      <c r="D287" s="256" t="s">
        <v>198</v>
      </c>
      <c r="E287" s="256" t="s">
        <v>204</v>
      </c>
    </row>
    <row r="288" spans="1:5" ht="18.75" customHeight="1">
      <c r="A288" s="258">
        <v>286</v>
      </c>
      <c r="B288" s="256" t="s">
        <v>523</v>
      </c>
      <c r="C288" s="256" t="s">
        <v>203</v>
      </c>
      <c r="D288" s="256" t="s">
        <v>198</v>
      </c>
      <c r="E288" s="256" t="s">
        <v>209</v>
      </c>
    </row>
    <row r="289" spans="1:5" ht="18.75" customHeight="1">
      <c r="A289" s="258">
        <v>287</v>
      </c>
      <c r="B289" s="256" t="s">
        <v>524</v>
      </c>
      <c r="C289" s="256" t="s">
        <v>203</v>
      </c>
      <c r="D289" s="256" t="s">
        <v>198</v>
      </c>
      <c r="E289" s="256" t="s">
        <v>218</v>
      </c>
    </row>
    <row r="290" spans="1:5" ht="18.75" customHeight="1">
      <c r="A290" s="258">
        <v>288</v>
      </c>
      <c r="B290" s="256" t="s">
        <v>525</v>
      </c>
      <c r="C290" s="256" t="s">
        <v>199</v>
      </c>
      <c r="D290" s="256" t="s">
        <v>198</v>
      </c>
      <c r="E290" s="256" t="s">
        <v>202</v>
      </c>
    </row>
    <row r="291" spans="1:5" ht="18.75" customHeight="1">
      <c r="A291" s="258">
        <v>289</v>
      </c>
      <c r="B291" s="256" t="s">
        <v>526</v>
      </c>
      <c r="C291" s="256" t="s">
        <v>203</v>
      </c>
      <c r="D291" s="256" t="s">
        <v>198</v>
      </c>
      <c r="E291" s="256" t="s">
        <v>204</v>
      </c>
    </row>
    <row r="292" spans="1:5" ht="18.75" customHeight="1">
      <c r="A292" s="258">
        <v>290</v>
      </c>
      <c r="B292" s="256" t="s">
        <v>527</v>
      </c>
      <c r="C292" s="256" t="s">
        <v>203</v>
      </c>
      <c r="D292" s="256" t="s">
        <v>198</v>
      </c>
      <c r="E292" s="256" t="s">
        <v>216</v>
      </c>
    </row>
    <row r="293" spans="1:5" ht="18.75" customHeight="1">
      <c r="A293" s="258">
        <v>291</v>
      </c>
      <c r="B293" s="256" t="s">
        <v>528</v>
      </c>
      <c r="C293" s="256" t="s">
        <v>203</v>
      </c>
      <c r="D293" s="256" t="s">
        <v>198</v>
      </c>
      <c r="E293" s="256" t="s">
        <v>209</v>
      </c>
    </row>
    <row r="294" spans="1:5" ht="18.75" customHeight="1">
      <c r="A294" s="258">
        <v>292</v>
      </c>
      <c r="B294" s="256" t="s">
        <v>529</v>
      </c>
      <c r="C294" s="256" t="s">
        <v>203</v>
      </c>
      <c r="D294" s="256" t="s">
        <v>198</v>
      </c>
      <c r="E294" s="256" t="s">
        <v>209</v>
      </c>
    </row>
    <row r="295" spans="1:5" ht="18.75" customHeight="1">
      <c r="A295" s="258">
        <v>293</v>
      </c>
      <c r="B295" s="256" t="s">
        <v>530</v>
      </c>
      <c r="C295" s="256" t="s">
        <v>199</v>
      </c>
      <c r="D295" s="256" t="s">
        <v>198</v>
      </c>
      <c r="E295" s="256" t="s">
        <v>211</v>
      </c>
    </row>
    <row r="296" spans="1:5" ht="18.75" customHeight="1">
      <c r="A296" s="258">
        <v>294</v>
      </c>
      <c r="B296" s="256" t="s">
        <v>531</v>
      </c>
      <c r="C296" s="256" t="s">
        <v>203</v>
      </c>
      <c r="D296" s="256" t="s">
        <v>198</v>
      </c>
      <c r="E296" s="256" t="s">
        <v>205</v>
      </c>
    </row>
    <row r="297" spans="1:5" ht="18.75" customHeight="1">
      <c r="A297" s="258">
        <v>295</v>
      </c>
      <c r="B297" s="256" t="s">
        <v>532</v>
      </c>
      <c r="C297" s="256" t="s">
        <v>203</v>
      </c>
      <c r="D297" s="256" t="s">
        <v>198</v>
      </c>
      <c r="E297" s="256" t="s">
        <v>204</v>
      </c>
    </row>
    <row r="298" spans="1:5" ht="18.75" customHeight="1">
      <c r="A298" s="258">
        <v>296</v>
      </c>
      <c r="B298" s="256" t="s">
        <v>533</v>
      </c>
      <c r="C298" s="256" t="s">
        <v>203</v>
      </c>
      <c r="D298" s="256" t="s">
        <v>198</v>
      </c>
      <c r="E298" s="256" t="s">
        <v>205</v>
      </c>
    </row>
    <row r="299" spans="1:5" ht="18.75" customHeight="1">
      <c r="A299" s="258">
        <v>297</v>
      </c>
      <c r="B299" s="256" t="s">
        <v>534</v>
      </c>
      <c r="C299" s="256" t="s">
        <v>203</v>
      </c>
      <c r="D299" s="256" t="s">
        <v>198</v>
      </c>
      <c r="E299" s="256" t="s">
        <v>205</v>
      </c>
    </row>
    <row r="300" spans="1:5" ht="18.75" customHeight="1">
      <c r="A300" s="258">
        <v>298</v>
      </c>
      <c r="B300" s="256" t="s">
        <v>535</v>
      </c>
      <c r="C300" s="256" t="s">
        <v>203</v>
      </c>
      <c r="D300" s="256" t="s">
        <v>198</v>
      </c>
      <c r="E300" s="256" t="s">
        <v>220</v>
      </c>
    </row>
    <row r="301" spans="1:5" ht="18.75" customHeight="1">
      <c r="A301" s="258">
        <v>299</v>
      </c>
      <c r="B301" s="256" t="s">
        <v>536</v>
      </c>
      <c r="C301" s="256" t="s">
        <v>203</v>
      </c>
      <c r="D301" s="256" t="s">
        <v>198</v>
      </c>
      <c r="E301" s="256" t="s">
        <v>205</v>
      </c>
    </row>
    <row r="302" spans="1:5" ht="18.75" customHeight="1">
      <c r="A302" s="258">
        <v>300</v>
      </c>
      <c r="B302" s="256" t="s">
        <v>537</v>
      </c>
      <c r="C302" s="256" t="s">
        <v>203</v>
      </c>
      <c r="D302" s="256" t="s">
        <v>198</v>
      </c>
      <c r="E302" s="256" t="s">
        <v>218</v>
      </c>
    </row>
    <row r="303" spans="1:5" ht="18.75" customHeight="1">
      <c r="A303" s="258">
        <v>301</v>
      </c>
      <c r="B303" s="256" t="s">
        <v>538</v>
      </c>
      <c r="C303" s="256" t="s">
        <v>203</v>
      </c>
      <c r="D303" s="256" t="s">
        <v>198</v>
      </c>
      <c r="E303" s="256" t="s">
        <v>218</v>
      </c>
    </row>
    <row r="304" spans="1:5" ht="18.75" customHeight="1">
      <c r="A304" s="258">
        <v>302</v>
      </c>
      <c r="B304" s="256" t="s">
        <v>539</v>
      </c>
      <c r="C304" s="256" t="s">
        <v>199</v>
      </c>
      <c r="D304" s="256" t="s">
        <v>198</v>
      </c>
      <c r="E304" s="256" t="s">
        <v>211</v>
      </c>
    </row>
    <row r="305" spans="1:5" ht="18.75" customHeight="1">
      <c r="A305" s="258">
        <v>303</v>
      </c>
      <c r="B305" s="256" t="s">
        <v>540</v>
      </c>
      <c r="C305" s="256" t="s">
        <v>203</v>
      </c>
      <c r="D305" s="256" t="s">
        <v>198</v>
      </c>
      <c r="E305" s="256" t="s">
        <v>205</v>
      </c>
    </row>
    <row r="306" spans="1:5" ht="18.75" customHeight="1">
      <c r="A306" s="258">
        <v>304</v>
      </c>
      <c r="B306" s="256" t="s">
        <v>541</v>
      </c>
      <c r="C306" s="256" t="s">
        <v>199</v>
      </c>
      <c r="D306" s="256" t="s">
        <v>198</v>
      </c>
      <c r="E306" s="256" t="s">
        <v>200</v>
      </c>
    </row>
    <row r="307" spans="1:5" ht="18.75" customHeight="1">
      <c r="A307" s="258">
        <v>305</v>
      </c>
      <c r="B307" s="256" t="s">
        <v>542</v>
      </c>
      <c r="C307" s="256" t="s">
        <v>203</v>
      </c>
      <c r="D307" s="256" t="s">
        <v>198</v>
      </c>
      <c r="E307" s="256" t="s">
        <v>223</v>
      </c>
    </row>
    <row r="308" spans="1:5" ht="18.75" customHeight="1">
      <c r="A308" s="258">
        <v>306</v>
      </c>
      <c r="B308" s="256" t="s">
        <v>543</v>
      </c>
      <c r="C308" s="256" t="s">
        <v>203</v>
      </c>
      <c r="D308" s="256" t="s">
        <v>198</v>
      </c>
      <c r="E308" s="256" t="s">
        <v>218</v>
      </c>
    </row>
    <row r="309" spans="1:5" ht="18.75" customHeight="1">
      <c r="A309" s="258">
        <v>307</v>
      </c>
      <c r="B309" s="256" t="s">
        <v>544</v>
      </c>
      <c r="C309" s="256" t="s">
        <v>203</v>
      </c>
      <c r="D309" s="256" t="s">
        <v>198</v>
      </c>
      <c r="E309" s="256" t="s">
        <v>216</v>
      </c>
    </row>
    <row r="310" spans="1:5" ht="18.75" customHeight="1">
      <c r="A310" s="258">
        <v>308</v>
      </c>
      <c r="B310" s="256" t="s">
        <v>545</v>
      </c>
      <c r="C310" s="256" t="s">
        <v>199</v>
      </c>
      <c r="D310" s="256" t="s">
        <v>198</v>
      </c>
      <c r="E310" s="256" t="s">
        <v>213</v>
      </c>
    </row>
    <row r="311" spans="1:5" ht="18.75" customHeight="1">
      <c r="A311" s="258">
        <v>309</v>
      </c>
      <c r="B311" s="256" t="s">
        <v>546</v>
      </c>
      <c r="C311" s="256" t="s">
        <v>203</v>
      </c>
      <c r="D311" s="256" t="s">
        <v>198</v>
      </c>
      <c r="E311" s="256" t="s">
        <v>218</v>
      </c>
    </row>
    <row r="312" spans="1:5" ht="18.75" customHeight="1">
      <c r="A312" s="258">
        <v>310</v>
      </c>
      <c r="B312" s="256" t="s">
        <v>547</v>
      </c>
      <c r="C312" s="256" t="s">
        <v>199</v>
      </c>
      <c r="D312" s="256" t="s">
        <v>198</v>
      </c>
      <c r="E312" s="256" t="s">
        <v>201</v>
      </c>
    </row>
    <row r="313" spans="1:5" ht="18.75" customHeight="1">
      <c r="A313" s="258">
        <v>311</v>
      </c>
      <c r="B313" s="256" t="s">
        <v>548</v>
      </c>
      <c r="C313" s="256" t="s">
        <v>203</v>
      </c>
      <c r="D313" s="256" t="s">
        <v>198</v>
      </c>
      <c r="E313" s="256" t="s">
        <v>209</v>
      </c>
    </row>
    <row r="314" spans="1:5" ht="18.75" customHeight="1">
      <c r="A314" s="258">
        <v>312</v>
      </c>
      <c r="B314" s="256" t="s">
        <v>549</v>
      </c>
      <c r="C314" s="256" t="s">
        <v>203</v>
      </c>
      <c r="D314" s="256" t="s">
        <v>198</v>
      </c>
      <c r="E314" s="256" t="s">
        <v>218</v>
      </c>
    </row>
    <row r="315" spans="1:5" ht="18.75" customHeight="1">
      <c r="A315" s="258">
        <v>313</v>
      </c>
      <c r="B315" s="256" t="s">
        <v>550</v>
      </c>
      <c r="C315" s="256" t="s">
        <v>203</v>
      </c>
      <c r="D315" s="256" t="s">
        <v>198</v>
      </c>
      <c r="E315" s="256" t="s">
        <v>225</v>
      </c>
    </row>
    <row r="316" spans="1:5" ht="18.75" customHeight="1">
      <c r="A316" s="258">
        <v>314</v>
      </c>
      <c r="B316" s="256" t="s">
        <v>551</v>
      </c>
      <c r="C316" s="256" t="s">
        <v>199</v>
      </c>
      <c r="D316" s="256" t="s">
        <v>198</v>
      </c>
      <c r="E316" s="256" t="s">
        <v>213</v>
      </c>
    </row>
    <row r="317" spans="1:5" ht="18.75" customHeight="1">
      <c r="A317" s="258">
        <v>315</v>
      </c>
      <c r="B317" s="256" t="s">
        <v>552</v>
      </c>
      <c r="C317" s="256" t="s">
        <v>203</v>
      </c>
      <c r="D317" s="256" t="s">
        <v>198</v>
      </c>
      <c r="E317" s="256" t="s">
        <v>218</v>
      </c>
    </row>
    <row r="318" spans="1:5" ht="18.75" customHeight="1">
      <c r="A318" s="258">
        <v>316</v>
      </c>
      <c r="B318" s="256" t="s">
        <v>553</v>
      </c>
      <c r="C318" s="256" t="s">
        <v>199</v>
      </c>
      <c r="D318" s="256" t="s">
        <v>198</v>
      </c>
      <c r="E318" s="256" t="s">
        <v>201</v>
      </c>
    </row>
    <row r="319" spans="1:5" ht="18.75" customHeight="1">
      <c r="A319" s="258">
        <v>317</v>
      </c>
      <c r="B319" s="256" t="s">
        <v>554</v>
      </c>
      <c r="C319" s="256" t="s">
        <v>203</v>
      </c>
      <c r="D319" s="256" t="s">
        <v>198</v>
      </c>
      <c r="E319" s="256" t="s">
        <v>205</v>
      </c>
    </row>
    <row r="320" spans="1:5" ht="18.75" customHeight="1">
      <c r="A320" s="258">
        <v>318</v>
      </c>
      <c r="B320" s="256" t="s">
        <v>555</v>
      </c>
      <c r="C320" s="256" t="s">
        <v>203</v>
      </c>
      <c r="D320" s="256" t="s">
        <v>198</v>
      </c>
      <c r="E320" s="256" t="s">
        <v>205</v>
      </c>
    </row>
    <row r="321" spans="1:5" ht="18.75" customHeight="1">
      <c r="A321" s="258">
        <v>319</v>
      </c>
      <c r="B321" s="256" t="s">
        <v>556</v>
      </c>
      <c r="C321" s="256" t="s">
        <v>199</v>
      </c>
      <c r="D321" s="256" t="s">
        <v>198</v>
      </c>
      <c r="E321" s="256" t="s">
        <v>217</v>
      </c>
    </row>
    <row r="322" spans="1:5" ht="18.75" customHeight="1">
      <c r="A322" s="258">
        <v>320</v>
      </c>
      <c r="B322" s="256" t="s">
        <v>557</v>
      </c>
      <c r="C322" s="256" t="s">
        <v>199</v>
      </c>
      <c r="D322" s="256" t="s">
        <v>198</v>
      </c>
      <c r="E322" s="256" t="s">
        <v>202</v>
      </c>
    </row>
    <row r="323" spans="1:5" ht="18.75" customHeight="1">
      <c r="A323" s="258">
        <v>321</v>
      </c>
      <c r="B323" s="256" t="s">
        <v>558</v>
      </c>
      <c r="C323" s="256" t="s">
        <v>199</v>
      </c>
      <c r="D323" s="256" t="s">
        <v>198</v>
      </c>
      <c r="E323" s="256" t="s">
        <v>201</v>
      </c>
    </row>
    <row r="324" spans="1:5" ht="18.75" customHeight="1">
      <c r="A324" s="258">
        <v>322</v>
      </c>
      <c r="B324" s="256" t="s">
        <v>559</v>
      </c>
      <c r="C324" s="256" t="s">
        <v>199</v>
      </c>
      <c r="D324" s="256" t="s">
        <v>198</v>
      </c>
      <c r="E324" s="256" t="s">
        <v>217</v>
      </c>
    </row>
    <row r="325" spans="1:5" ht="18.75" customHeight="1">
      <c r="A325" s="258">
        <v>323</v>
      </c>
      <c r="B325" s="256" t="s">
        <v>560</v>
      </c>
      <c r="C325" s="256" t="s">
        <v>203</v>
      </c>
      <c r="D325" s="256" t="s">
        <v>198</v>
      </c>
      <c r="E325" s="256" t="s">
        <v>209</v>
      </c>
    </row>
    <row r="326" spans="1:5" ht="18.75" customHeight="1">
      <c r="A326" s="258">
        <v>324</v>
      </c>
      <c r="B326" s="256" t="s">
        <v>561</v>
      </c>
      <c r="C326" s="256" t="s">
        <v>203</v>
      </c>
      <c r="D326" s="256" t="s">
        <v>198</v>
      </c>
      <c r="E326" s="256" t="s">
        <v>218</v>
      </c>
    </row>
    <row r="327" spans="1:5" ht="18.75" customHeight="1">
      <c r="A327" s="258">
        <v>325</v>
      </c>
      <c r="B327" s="256" t="s">
        <v>562</v>
      </c>
      <c r="C327" s="256" t="s">
        <v>199</v>
      </c>
      <c r="D327" s="256" t="s">
        <v>198</v>
      </c>
      <c r="E327" s="256" t="s">
        <v>202</v>
      </c>
    </row>
    <row r="328" spans="1:5" ht="18.75" customHeight="1">
      <c r="A328" s="258">
        <v>326</v>
      </c>
      <c r="B328" s="256" t="s">
        <v>563</v>
      </c>
      <c r="C328" s="256" t="s">
        <v>203</v>
      </c>
      <c r="D328" s="256" t="s">
        <v>198</v>
      </c>
      <c r="E328" s="256" t="s">
        <v>218</v>
      </c>
    </row>
    <row r="329" spans="1:5" ht="18.75" customHeight="1">
      <c r="A329" s="258">
        <v>327</v>
      </c>
      <c r="B329" s="256" t="s">
        <v>564</v>
      </c>
      <c r="C329" s="256" t="s">
        <v>199</v>
      </c>
      <c r="D329" s="256" t="s">
        <v>198</v>
      </c>
      <c r="E329" s="256" t="s">
        <v>201</v>
      </c>
    </row>
    <row r="330" spans="1:5" ht="18.75" customHeight="1">
      <c r="A330" s="258">
        <v>328</v>
      </c>
      <c r="B330" s="256" t="s">
        <v>565</v>
      </c>
      <c r="C330" s="256" t="s">
        <v>199</v>
      </c>
      <c r="D330" s="256" t="s">
        <v>198</v>
      </c>
      <c r="E330" s="256" t="s">
        <v>213</v>
      </c>
    </row>
    <row r="331" spans="1:5" ht="18.75" customHeight="1">
      <c r="A331" s="258">
        <v>329</v>
      </c>
      <c r="B331" s="256" t="s">
        <v>566</v>
      </c>
      <c r="C331" s="256" t="s">
        <v>203</v>
      </c>
      <c r="D331" s="256" t="s">
        <v>198</v>
      </c>
      <c r="E331" s="256" t="s">
        <v>220</v>
      </c>
    </row>
    <row r="332" spans="1:5" ht="18.75" customHeight="1">
      <c r="A332" s="258">
        <v>330</v>
      </c>
      <c r="B332" s="256" t="s">
        <v>567</v>
      </c>
      <c r="C332" s="256" t="s">
        <v>203</v>
      </c>
      <c r="D332" s="256" t="s">
        <v>198</v>
      </c>
      <c r="E332" s="256" t="s">
        <v>209</v>
      </c>
    </row>
    <row r="333" spans="1:5" ht="18.75" customHeight="1">
      <c r="A333" s="258">
        <v>331</v>
      </c>
      <c r="B333" s="256" t="s">
        <v>568</v>
      </c>
      <c r="C333" s="256" t="s">
        <v>222</v>
      </c>
      <c r="D333" s="256" t="s">
        <v>190</v>
      </c>
      <c r="E333" s="256" t="s">
        <v>215</v>
      </c>
    </row>
    <row r="334" spans="1:5" ht="18.75" customHeight="1">
      <c r="A334" s="258">
        <v>332</v>
      </c>
      <c r="B334" s="256" t="s">
        <v>569</v>
      </c>
      <c r="C334" s="256" t="s">
        <v>193</v>
      </c>
      <c r="D334" s="256" t="s">
        <v>190</v>
      </c>
      <c r="E334" s="256" t="s">
        <v>197</v>
      </c>
    </row>
    <row r="335" spans="1:5" ht="18.75" customHeight="1">
      <c r="A335" s="258">
        <v>333</v>
      </c>
      <c r="B335" s="256" t="s">
        <v>570</v>
      </c>
      <c r="C335" s="256" t="s">
        <v>195</v>
      </c>
      <c r="D335" s="256" t="s">
        <v>190</v>
      </c>
      <c r="E335" s="256" t="s">
        <v>227</v>
      </c>
    </row>
    <row r="336" spans="1:5" ht="18.75" customHeight="1">
      <c r="A336" s="258">
        <v>334</v>
      </c>
      <c r="B336" s="256" t="s">
        <v>571</v>
      </c>
      <c r="C336" s="256" t="s">
        <v>191</v>
      </c>
      <c r="D336" s="256" t="s">
        <v>190</v>
      </c>
      <c r="E336" s="256" t="s">
        <v>214</v>
      </c>
    </row>
    <row r="337" spans="1:5" ht="18.75" customHeight="1">
      <c r="A337" s="258">
        <v>335</v>
      </c>
      <c r="B337" s="256" t="s">
        <v>572</v>
      </c>
      <c r="C337" s="256" t="s">
        <v>203</v>
      </c>
      <c r="D337" s="256" t="s">
        <v>198</v>
      </c>
      <c r="E337" s="256" t="s">
        <v>218</v>
      </c>
    </row>
    <row r="338" spans="1:5" ht="18.75" customHeight="1">
      <c r="A338" s="258">
        <v>336</v>
      </c>
      <c r="B338" s="256" t="s">
        <v>573</v>
      </c>
      <c r="C338" s="256" t="s">
        <v>203</v>
      </c>
      <c r="D338" s="256" t="s">
        <v>198</v>
      </c>
      <c r="E338" s="256" t="s">
        <v>218</v>
      </c>
    </row>
    <row r="339" spans="1:5" ht="18.75" customHeight="1">
      <c r="A339" s="258">
        <v>337</v>
      </c>
      <c r="B339" s="256" t="s">
        <v>574</v>
      </c>
      <c r="C339" s="256" t="s">
        <v>203</v>
      </c>
      <c r="D339" s="256" t="s">
        <v>198</v>
      </c>
      <c r="E339" s="256" t="s">
        <v>220</v>
      </c>
    </row>
    <row r="340" spans="1:5" ht="18.75" customHeight="1">
      <c r="A340" s="258">
        <v>338</v>
      </c>
      <c r="B340" s="256" t="s">
        <v>575</v>
      </c>
      <c r="C340" s="256" t="s">
        <v>203</v>
      </c>
      <c r="D340" s="256" t="s">
        <v>198</v>
      </c>
      <c r="E340" s="256" t="s">
        <v>218</v>
      </c>
    </row>
    <row r="341" spans="1:5" ht="18.75" customHeight="1">
      <c r="A341" s="258">
        <v>339</v>
      </c>
      <c r="B341" s="256" t="s">
        <v>576</v>
      </c>
      <c r="C341" s="256" t="s">
        <v>203</v>
      </c>
      <c r="D341" s="256" t="s">
        <v>198</v>
      </c>
      <c r="E341" s="256" t="s">
        <v>205</v>
      </c>
    </row>
    <row r="342" spans="1:5" ht="18.75" customHeight="1">
      <c r="A342" s="258">
        <v>340</v>
      </c>
      <c r="B342" s="256" t="s">
        <v>577</v>
      </c>
      <c r="C342" s="256" t="s">
        <v>199</v>
      </c>
      <c r="D342" s="256" t="s">
        <v>198</v>
      </c>
      <c r="E342" s="256" t="s">
        <v>217</v>
      </c>
    </row>
    <row r="343" spans="1:5" ht="18.75" customHeight="1">
      <c r="A343" s="258">
        <v>341</v>
      </c>
      <c r="B343" s="256" t="s">
        <v>578</v>
      </c>
      <c r="C343" s="256" t="s">
        <v>203</v>
      </c>
      <c r="D343" s="256" t="s">
        <v>198</v>
      </c>
      <c r="E343" s="256" t="s">
        <v>218</v>
      </c>
    </row>
    <row r="344" spans="1:5" ht="18.75" customHeight="1">
      <c r="A344" s="258">
        <v>342</v>
      </c>
      <c r="B344" s="256" t="s">
        <v>579</v>
      </c>
      <c r="C344" s="256" t="s">
        <v>199</v>
      </c>
      <c r="D344" s="256" t="s">
        <v>198</v>
      </c>
      <c r="E344" s="256" t="s">
        <v>213</v>
      </c>
    </row>
    <row r="345" spans="1:5" ht="18.75" customHeight="1">
      <c r="A345" s="258">
        <v>343</v>
      </c>
      <c r="B345" s="256" t="s">
        <v>580</v>
      </c>
      <c r="C345" s="256" t="s">
        <v>203</v>
      </c>
      <c r="D345" s="256" t="s">
        <v>198</v>
      </c>
      <c r="E345" s="256" t="s">
        <v>218</v>
      </c>
    </row>
    <row r="346" spans="1:5" ht="18.75" customHeight="1">
      <c r="A346" s="258">
        <v>344</v>
      </c>
      <c r="B346" s="256" t="s">
        <v>581</v>
      </c>
      <c r="C346" s="256" t="s">
        <v>203</v>
      </c>
      <c r="D346" s="256" t="s">
        <v>198</v>
      </c>
      <c r="E346" s="256" t="s">
        <v>204</v>
      </c>
    </row>
    <row r="347" spans="1:5" ht="18.75" customHeight="1">
      <c r="A347" s="258">
        <v>345</v>
      </c>
      <c r="B347" s="256" t="s">
        <v>582</v>
      </c>
      <c r="C347" s="256" t="s">
        <v>193</v>
      </c>
      <c r="D347" s="256" t="s">
        <v>190</v>
      </c>
      <c r="E347" s="256" t="s">
        <v>215</v>
      </c>
    </row>
    <row r="348" spans="1:5" ht="18.75" customHeight="1">
      <c r="A348" s="258">
        <v>346</v>
      </c>
      <c r="B348" s="256" t="s">
        <v>583</v>
      </c>
      <c r="C348" s="256" t="s">
        <v>206</v>
      </c>
      <c r="D348" s="256" t="s">
        <v>190</v>
      </c>
      <c r="E348" s="256" t="s">
        <v>197</v>
      </c>
    </row>
    <row r="349" spans="1:5" ht="18.75" customHeight="1">
      <c r="A349" s="258">
        <v>347</v>
      </c>
      <c r="B349" s="256" t="s">
        <v>584</v>
      </c>
      <c r="C349" s="256" t="s">
        <v>199</v>
      </c>
      <c r="D349" s="256" t="s">
        <v>198</v>
      </c>
      <c r="E349" s="256" t="s">
        <v>201</v>
      </c>
    </row>
    <row r="350" spans="1:5" ht="18.75" customHeight="1">
      <c r="A350" s="258">
        <v>348</v>
      </c>
      <c r="B350" s="256" t="s">
        <v>585</v>
      </c>
      <c r="C350" s="256" t="s">
        <v>199</v>
      </c>
      <c r="D350" s="256" t="s">
        <v>198</v>
      </c>
      <c r="E350" s="256" t="s">
        <v>200</v>
      </c>
    </row>
    <row r="351" spans="1:5" ht="18.75" customHeight="1">
      <c r="A351" s="258">
        <v>349</v>
      </c>
      <c r="B351" s="256" t="s">
        <v>586</v>
      </c>
      <c r="C351" s="256" t="s">
        <v>203</v>
      </c>
      <c r="D351" s="256" t="s">
        <v>198</v>
      </c>
      <c r="E351" s="256" t="s">
        <v>216</v>
      </c>
    </row>
    <row r="352" spans="1:5" ht="18.75" customHeight="1">
      <c r="A352" s="258">
        <v>350</v>
      </c>
      <c r="B352" s="256" t="s">
        <v>587</v>
      </c>
      <c r="C352" s="256" t="s">
        <v>199</v>
      </c>
      <c r="D352" s="256" t="s">
        <v>198</v>
      </c>
      <c r="E352" s="256" t="s">
        <v>213</v>
      </c>
    </row>
    <row r="353" spans="1:5" ht="18.75" customHeight="1">
      <c r="A353" s="258">
        <v>351</v>
      </c>
      <c r="B353" s="256" t="s">
        <v>588</v>
      </c>
      <c r="C353" s="256" t="s">
        <v>203</v>
      </c>
      <c r="D353" s="256" t="s">
        <v>198</v>
      </c>
      <c r="E353" s="256" t="s">
        <v>218</v>
      </c>
    </row>
    <row r="354" spans="1:5" ht="18.75" customHeight="1">
      <c r="A354" s="258">
        <v>352</v>
      </c>
      <c r="B354" s="256" t="s">
        <v>589</v>
      </c>
      <c r="C354" s="256" t="s">
        <v>199</v>
      </c>
      <c r="D354" s="256" t="s">
        <v>198</v>
      </c>
      <c r="E354" s="256" t="s">
        <v>200</v>
      </c>
    </row>
    <row r="355" spans="1:5" ht="18.75" customHeight="1">
      <c r="A355" s="258">
        <v>353</v>
      </c>
      <c r="B355" s="256" t="s">
        <v>590</v>
      </c>
      <c r="C355" s="256" t="s">
        <v>199</v>
      </c>
      <c r="D355" s="256" t="s">
        <v>198</v>
      </c>
      <c r="E355" s="256" t="s">
        <v>217</v>
      </c>
    </row>
    <row r="356" spans="1:5" ht="18.75" customHeight="1">
      <c r="A356" s="258">
        <v>354</v>
      </c>
      <c r="B356" s="256" t="s">
        <v>591</v>
      </c>
      <c r="C356" s="256" t="s">
        <v>203</v>
      </c>
      <c r="D356" s="256" t="s">
        <v>198</v>
      </c>
      <c r="E356" s="256" t="s">
        <v>218</v>
      </c>
    </row>
    <row r="357" spans="1:5" ht="18.75" customHeight="1">
      <c r="A357" s="258">
        <v>355</v>
      </c>
      <c r="B357" s="256" t="s">
        <v>592</v>
      </c>
      <c r="C357" s="256" t="s">
        <v>191</v>
      </c>
      <c r="D357" s="256" t="s">
        <v>190</v>
      </c>
      <c r="E357" s="256" t="s">
        <v>219</v>
      </c>
    </row>
    <row r="358" spans="1:5" ht="18.75" customHeight="1">
      <c r="A358" s="258">
        <v>356</v>
      </c>
      <c r="B358" s="256" t="s">
        <v>593</v>
      </c>
      <c r="C358" s="256" t="s">
        <v>206</v>
      </c>
      <c r="D358" s="256" t="s">
        <v>190</v>
      </c>
      <c r="E358" s="256" t="s">
        <v>197</v>
      </c>
    </row>
    <row r="359" spans="1:5" ht="18.75" customHeight="1">
      <c r="A359" s="258">
        <v>357</v>
      </c>
      <c r="B359" s="256" t="s">
        <v>594</v>
      </c>
      <c r="C359" s="256" t="s">
        <v>199</v>
      </c>
      <c r="D359" s="256" t="s">
        <v>198</v>
      </c>
      <c r="E359" s="256" t="s">
        <v>212</v>
      </c>
    </row>
    <row r="360" spans="1:5" ht="18.75" customHeight="1">
      <c r="A360" s="258">
        <v>358</v>
      </c>
      <c r="B360" s="256" t="s">
        <v>595</v>
      </c>
      <c r="C360" s="256" t="s">
        <v>203</v>
      </c>
      <c r="D360" s="256" t="s">
        <v>198</v>
      </c>
      <c r="E360" s="256" t="s">
        <v>205</v>
      </c>
    </row>
    <row r="361" spans="1:5" ht="18.75" customHeight="1">
      <c r="A361" s="258">
        <v>359</v>
      </c>
      <c r="B361" s="256" t="s">
        <v>596</v>
      </c>
      <c r="C361" s="256" t="s">
        <v>193</v>
      </c>
      <c r="D361" s="256" t="s">
        <v>190</v>
      </c>
      <c r="E361" s="256" t="s">
        <v>215</v>
      </c>
    </row>
    <row r="362" spans="1:5" ht="18.75" customHeight="1">
      <c r="A362" s="258">
        <v>360</v>
      </c>
      <c r="B362" s="256" t="s">
        <v>597</v>
      </c>
      <c r="C362" s="256" t="s">
        <v>191</v>
      </c>
      <c r="D362" s="256" t="s">
        <v>190</v>
      </c>
      <c r="E362" s="256" t="s">
        <v>192</v>
      </c>
    </row>
    <row r="363" spans="1:5" ht="18.75" customHeight="1">
      <c r="A363" s="258">
        <v>361</v>
      </c>
      <c r="B363" s="256" t="s">
        <v>598</v>
      </c>
      <c r="C363" s="256" t="s">
        <v>199</v>
      </c>
      <c r="D363" s="256" t="s">
        <v>198</v>
      </c>
      <c r="E363" s="256" t="s">
        <v>217</v>
      </c>
    </row>
    <row r="364" spans="1:5" ht="18.75" customHeight="1">
      <c r="A364" s="258">
        <v>362</v>
      </c>
      <c r="B364" s="256" t="s">
        <v>599</v>
      </c>
      <c r="C364" s="256" t="s">
        <v>193</v>
      </c>
      <c r="D364" s="256" t="s">
        <v>190</v>
      </c>
      <c r="E364" s="256" t="s">
        <v>215</v>
      </c>
    </row>
    <row r="365" spans="1:5" ht="18.75" customHeight="1">
      <c r="A365" s="258">
        <v>363</v>
      </c>
      <c r="B365" s="256" t="s">
        <v>600</v>
      </c>
      <c r="C365" s="256" t="s">
        <v>203</v>
      </c>
      <c r="D365" s="256" t="s">
        <v>198</v>
      </c>
      <c r="E365" s="256" t="s">
        <v>228</v>
      </c>
    </row>
    <row r="366" spans="1:5" ht="18.75" customHeight="1">
      <c r="A366" s="258">
        <v>364</v>
      </c>
      <c r="B366" s="256" t="s">
        <v>601</v>
      </c>
      <c r="C366" s="256" t="s">
        <v>203</v>
      </c>
      <c r="D366" s="256" t="s">
        <v>198</v>
      </c>
      <c r="E366" s="256" t="s">
        <v>228</v>
      </c>
    </row>
    <row r="367" spans="1:5" ht="18.75" customHeight="1">
      <c r="A367" s="258">
        <v>365</v>
      </c>
      <c r="B367" s="256" t="s">
        <v>602</v>
      </c>
      <c r="C367" s="256" t="s">
        <v>199</v>
      </c>
      <c r="D367" s="256" t="s">
        <v>198</v>
      </c>
      <c r="E367" s="256" t="s">
        <v>211</v>
      </c>
    </row>
    <row r="368" spans="1:5" ht="18.75" customHeight="1">
      <c r="A368" s="258">
        <v>366</v>
      </c>
      <c r="B368" s="256" t="s">
        <v>603</v>
      </c>
      <c r="C368" s="256" t="s">
        <v>203</v>
      </c>
      <c r="D368" s="256" t="s">
        <v>198</v>
      </c>
      <c r="E368" s="256" t="s">
        <v>228</v>
      </c>
    </row>
    <row r="369" spans="1:5" ht="18.75" customHeight="1">
      <c r="A369" s="258">
        <v>367</v>
      </c>
      <c r="B369" s="256" t="s">
        <v>604</v>
      </c>
      <c r="C369" s="256" t="s">
        <v>203</v>
      </c>
      <c r="D369" s="256" t="s">
        <v>198</v>
      </c>
      <c r="E369" s="256" t="s">
        <v>228</v>
      </c>
    </row>
    <row r="370" spans="1:5" ht="18.75" customHeight="1">
      <c r="A370" s="258">
        <v>368</v>
      </c>
      <c r="B370" s="256" t="s">
        <v>605</v>
      </c>
      <c r="C370" s="256" t="s">
        <v>203</v>
      </c>
      <c r="D370" s="256" t="s">
        <v>198</v>
      </c>
      <c r="E370" s="256" t="s">
        <v>225</v>
      </c>
    </row>
    <row r="371" spans="1:5" ht="18.75" customHeight="1">
      <c r="A371" s="258">
        <v>369</v>
      </c>
      <c r="B371" s="256" t="s">
        <v>606</v>
      </c>
      <c r="C371" s="256" t="s">
        <v>199</v>
      </c>
      <c r="D371" s="256" t="s">
        <v>198</v>
      </c>
      <c r="E371" s="256" t="s">
        <v>213</v>
      </c>
    </row>
    <row r="372" spans="1:5" ht="18.75" customHeight="1">
      <c r="A372" s="258">
        <v>370</v>
      </c>
      <c r="B372" s="256" t="s">
        <v>607</v>
      </c>
      <c r="C372" s="256" t="s">
        <v>203</v>
      </c>
      <c r="D372" s="256" t="s">
        <v>198</v>
      </c>
      <c r="E372" s="256" t="s">
        <v>204</v>
      </c>
    </row>
    <row r="373" spans="1:5" ht="18.75" customHeight="1">
      <c r="A373" s="258">
        <v>371</v>
      </c>
      <c r="B373" s="256" t="s">
        <v>608</v>
      </c>
      <c r="C373" s="256" t="s">
        <v>199</v>
      </c>
      <c r="D373" s="256" t="s">
        <v>198</v>
      </c>
      <c r="E373" s="256" t="s">
        <v>217</v>
      </c>
    </row>
    <row r="374" spans="1:5" ht="18.75" customHeight="1">
      <c r="A374" s="258">
        <v>372</v>
      </c>
      <c r="B374" s="256" t="s">
        <v>609</v>
      </c>
      <c r="C374" s="256" t="s">
        <v>199</v>
      </c>
      <c r="D374" s="256" t="s">
        <v>198</v>
      </c>
      <c r="E374" s="256" t="s">
        <v>213</v>
      </c>
    </row>
    <row r="375" spans="1:5" ht="18.75" customHeight="1">
      <c r="A375" s="258">
        <v>373</v>
      </c>
      <c r="B375" s="256" t="s">
        <v>610</v>
      </c>
      <c r="C375" s="256" t="s">
        <v>193</v>
      </c>
      <c r="D375" s="256" t="s">
        <v>190</v>
      </c>
      <c r="E375" s="256" t="s">
        <v>221</v>
      </c>
    </row>
    <row r="376" spans="1:5" ht="18.75" customHeight="1">
      <c r="A376" s="258">
        <v>374</v>
      </c>
      <c r="B376" s="256" t="s">
        <v>611</v>
      </c>
      <c r="C376" s="256" t="s">
        <v>193</v>
      </c>
      <c r="D376" s="256" t="s">
        <v>190</v>
      </c>
      <c r="E376" s="256" t="s">
        <v>221</v>
      </c>
    </row>
    <row r="377" spans="1:5" ht="18.75" customHeight="1">
      <c r="A377" s="258">
        <v>375</v>
      </c>
      <c r="B377" s="256" t="s">
        <v>612</v>
      </c>
      <c r="C377" s="256" t="s">
        <v>193</v>
      </c>
      <c r="D377" s="256" t="s">
        <v>190</v>
      </c>
      <c r="E377" s="256" t="s">
        <v>197</v>
      </c>
    </row>
    <row r="378" spans="1:5" ht="18.75" customHeight="1">
      <c r="A378" s="258">
        <v>376</v>
      </c>
      <c r="B378" s="256" t="s">
        <v>613</v>
      </c>
      <c r="C378" s="256" t="s">
        <v>199</v>
      </c>
      <c r="D378" s="256" t="s">
        <v>198</v>
      </c>
      <c r="E378" s="256" t="s">
        <v>200</v>
      </c>
    </row>
    <row r="379" spans="1:5" ht="18.75" customHeight="1">
      <c r="A379" s="258">
        <v>377</v>
      </c>
      <c r="B379" s="256" t="s">
        <v>614</v>
      </c>
      <c r="C379" s="256" t="s">
        <v>203</v>
      </c>
      <c r="D379" s="256" t="s">
        <v>198</v>
      </c>
      <c r="E379" s="256" t="s">
        <v>218</v>
      </c>
    </row>
    <row r="380" spans="1:5" ht="18.75" customHeight="1">
      <c r="A380" s="258">
        <v>378</v>
      </c>
      <c r="B380" s="256" t="s">
        <v>615</v>
      </c>
      <c r="C380" s="256" t="s">
        <v>203</v>
      </c>
      <c r="D380" s="256" t="s">
        <v>198</v>
      </c>
      <c r="E380" s="256" t="s">
        <v>228</v>
      </c>
    </row>
    <row r="381" spans="1:5" ht="18.75" customHeight="1">
      <c r="A381" s="258">
        <v>379</v>
      </c>
      <c r="B381" s="256" t="s">
        <v>616</v>
      </c>
      <c r="C381" s="256" t="s">
        <v>203</v>
      </c>
      <c r="D381" s="256" t="s">
        <v>198</v>
      </c>
      <c r="E381" s="256" t="s">
        <v>228</v>
      </c>
    </row>
    <row r="382" spans="1:5" ht="18.75" customHeight="1">
      <c r="A382" s="258">
        <v>380</v>
      </c>
      <c r="B382" s="256" t="s">
        <v>617</v>
      </c>
      <c r="C382" s="256" t="s">
        <v>199</v>
      </c>
      <c r="D382" s="256" t="s">
        <v>198</v>
      </c>
      <c r="E382" s="256" t="s">
        <v>212</v>
      </c>
    </row>
    <row r="383" spans="1:5" ht="18.75" customHeight="1">
      <c r="A383" s="258">
        <v>381</v>
      </c>
      <c r="B383" s="256" t="s">
        <v>618</v>
      </c>
      <c r="C383" s="256" t="s">
        <v>222</v>
      </c>
      <c r="D383" s="256" t="s">
        <v>190</v>
      </c>
      <c r="E383" s="256" t="s">
        <v>215</v>
      </c>
    </row>
    <row r="384" spans="1:5" ht="18.75" customHeight="1">
      <c r="A384" s="258">
        <v>382</v>
      </c>
      <c r="B384" s="256" t="s">
        <v>619</v>
      </c>
      <c r="C384" s="256" t="s">
        <v>199</v>
      </c>
      <c r="D384" s="256" t="s">
        <v>198</v>
      </c>
      <c r="E384" s="256" t="s">
        <v>213</v>
      </c>
    </row>
    <row r="385" spans="1:5" ht="18.75" customHeight="1">
      <c r="A385" s="258">
        <v>383</v>
      </c>
      <c r="B385" s="256" t="s">
        <v>620</v>
      </c>
      <c r="C385" s="256" t="s">
        <v>199</v>
      </c>
      <c r="D385" s="256" t="s">
        <v>198</v>
      </c>
      <c r="E385" s="256" t="s">
        <v>211</v>
      </c>
    </row>
    <row r="386" spans="1:5" ht="18.75" customHeight="1">
      <c r="A386" s="258">
        <v>384</v>
      </c>
      <c r="B386" s="256" t="s">
        <v>621</v>
      </c>
      <c r="C386" s="256" t="s">
        <v>199</v>
      </c>
      <c r="D386" s="256" t="s">
        <v>198</v>
      </c>
      <c r="E386" s="256" t="s">
        <v>211</v>
      </c>
    </row>
    <row r="387" spans="1:5" ht="18.75" customHeight="1">
      <c r="A387" s="258">
        <v>385</v>
      </c>
      <c r="B387" s="256" t="s">
        <v>622</v>
      </c>
      <c r="C387" s="256" t="s">
        <v>199</v>
      </c>
      <c r="D387" s="256" t="s">
        <v>198</v>
      </c>
      <c r="E387" s="256" t="s">
        <v>200</v>
      </c>
    </row>
    <row r="388" spans="1:5" ht="18.75" customHeight="1">
      <c r="A388" s="258">
        <v>386</v>
      </c>
      <c r="B388" s="256" t="s">
        <v>623</v>
      </c>
      <c r="C388" s="256" t="s">
        <v>203</v>
      </c>
      <c r="D388" s="256" t="s">
        <v>198</v>
      </c>
      <c r="E388" s="256" t="s">
        <v>218</v>
      </c>
    </row>
    <row r="389" spans="1:5" ht="18.75" customHeight="1">
      <c r="A389" s="258">
        <v>387</v>
      </c>
      <c r="B389" s="256" t="s">
        <v>624</v>
      </c>
      <c r="C389" s="256" t="s">
        <v>199</v>
      </c>
      <c r="D389" s="256" t="s">
        <v>198</v>
      </c>
      <c r="E389" s="256" t="s">
        <v>213</v>
      </c>
    </row>
    <row r="390" spans="1:5" ht="18.75" customHeight="1">
      <c r="A390" s="258">
        <v>388</v>
      </c>
      <c r="B390" s="256" t="s">
        <v>625</v>
      </c>
      <c r="C390" s="256" t="s">
        <v>203</v>
      </c>
      <c r="D390" s="256" t="s">
        <v>198</v>
      </c>
      <c r="E390" s="256" t="s">
        <v>218</v>
      </c>
    </row>
    <row r="391" spans="1:5" ht="18.75" customHeight="1">
      <c r="A391" s="258">
        <v>389</v>
      </c>
      <c r="B391" s="256" t="s">
        <v>626</v>
      </c>
      <c r="C391" s="256" t="s">
        <v>193</v>
      </c>
      <c r="D391" s="256" t="s">
        <v>190</v>
      </c>
      <c r="E391" s="256" t="s">
        <v>194</v>
      </c>
    </row>
    <row r="392" spans="1:5" ht="18.75" customHeight="1">
      <c r="A392" s="258">
        <v>390</v>
      </c>
      <c r="B392" s="256" t="s">
        <v>627</v>
      </c>
      <c r="C392" s="256" t="s">
        <v>222</v>
      </c>
      <c r="D392" s="256" t="s">
        <v>190</v>
      </c>
      <c r="E392" s="256" t="s">
        <v>197</v>
      </c>
    </row>
    <row r="393" spans="1:5" ht="18.75" customHeight="1">
      <c r="A393" s="258">
        <v>391</v>
      </c>
      <c r="B393" s="256" t="s">
        <v>628</v>
      </c>
      <c r="C393" s="256" t="s">
        <v>193</v>
      </c>
      <c r="D393" s="256" t="s">
        <v>190</v>
      </c>
      <c r="E393" s="256" t="s">
        <v>197</v>
      </c>
    </row>
    <row r="394" spans="1:5" ht="18.75" customHeight="1">
      <c r="A394" s="258">
        <v>392</v>
      </c>
      <c r="B394" s="256" t="s">
        <v>629</v>
      </c>
      <c r="C394" s="256" t="s">
        <v>199</v>
      </c>
      <c r="D394" s="256" t="s">
        <v>198</v>
      </c>
      <c r="E394" s="256" t="s">
        <v>217</v>
      </c>
    </row>
    <row r="395" spans="1:5" ht="18.75" customHeight="1">
      <c r="A395" s="258">
        <v>393</v>
      </c>
      <c r="B395" s="256" t="s">
        <v>630</v>
      </c>
      <c r="C395" s="256" t="s">
        <v>203</v>
      </c>
      <c r="D395" s="256" t="s">
        <v>198</v>
      </c>
      <c r="E395" s="256" t="s">
        <v>220</v>
      </c>
    </row>
    <row r="396" spans="1:5" ht="18.75" customHeight="1">
      <c r="A396" s="258">
        <v>394</v>
      </c>
      <c r="B396" s="256" t="s">
        <v>631</v>
      </c>
      <c r="C396" s="256" t="s">
        <v>203</v>
      </c>
      <c r="D396" s="256" t="s">
        <v>198</v>
      </c>
      <c r="E396" s="256" t="s">
        <v>220</v>
      </c>
    </row>
    <row r="397" spans="1:5" ht="18.75" customHeight="1">
      <c r="A397" s="258">
        <v>395</v>
      </c>
      <c r="B397" s="256" t="s">
        <v>632</v>
      </c>
      <c r="C397" s="256" t="s">
        <v>199</v>
      </c>
      <c r="D397" s="256" t="s">
        <v>198</v>
      </c>
      <c r="E397" s="256" t="s">
        <v>217</v>
      </c>
    </row>
    <row r="398" spans="1:5" ht="18.75" customHeight="1">
      <c r="A398" s="258">
        <v>396</v>
      </c>
      <c r="B398" s="256" t="s">
        <v>633</v>
      </c>
      <c r="C398" s="256" t="s">
        <v>199</v>
      </c>
      <c r="D398" s="256" t="s">
        <v>198</v>
      </c>
      <c r="E398" s="256" t="s">
        <v>217</v>
      </c>
    </row>
    <row r="399" spans="1:5" ht="18.75" customHeight="1">
      <c r="A399" s="258">
        <v>397</v>
      </c>
      <c r="B399" s="256" t="s">
        <v>634</v>
      </c>
      <c r="C399" s="256" t="s">
        <v>203</v>
      </c>
      <c r="D399" s="256" t="s">
        <v>198</v>
      </c>
      <c r="E399" s="256" t="s">
        <v>202</v>
      </c>
    </row>
    <row r="400" spans="1:5" ht="18.75" customHeight="1">
      <c r="A400" s="258">
        <v>398</v>
      </c>
      <c r="B400" s="256" t="s">
        <v>635</v>
      </c>
      <c r="C400" s="256" t="s">
        <v>206</v>
      </c>
      <c r="D400" s="256" t="s">
        <v>190</v>
      </c>
      <c r="E400" s="256" t="s">
        <v>208</v>
      </c>
    </row>
    <row r="401" spans="1:5" ht="18.75" customHeight="1">
      <c r="A401" s="258">
        <v>399</v>
      </c>
      <c r="B401" s="256" t="s">
        <v>636</v>
      </c>
      <c r="C401" s="256" t="s">
        <v>195</v>
      </c>
      <c r="D401" s="256" t="s">
        <v>190</v>
      </c>
      <c r="E401" s="256" t="s">
        <v>196</v>
      </c>
    </row>
    <row r="402" spans="1:5" ht="18.75" customHeight="1">
      <c r="A402" s="258">
        <v>400</v>
      </c>
      <c r="B402" s="256" t="s">
        <v>637</v>
      </c>
      <c r="C402" s="256" t="s">
        <v>203</v>
      </c>
      <c r="D402" s="256" t="s">
        <v>198</v>
      </c>
      <c r="E402" s="256" t="s">
        <v>205</v>
      </c>
    </row>
    <row r="403" spans="1:5" ht="18.75" customHeight="1">
      <c r="A403" s="258">
        <v>401</v>
      </c>
      <c r="B403" s="256" t="s">
        <v>638</v>
      </c>
      <c r="C403" s="256" t="s">
        <v>203</v>
      </c>
      <c r="D403" s="256" t="s">
        <v>198</v>
      </c>
      <c r="E403" s="256" t="s">
        <v>220</v>
      </c>
    </row>
    <row r="404" spans="1:5" ht="18.75" customHeight="1">
      <c r="A404" s="258">
        <v>402</v>
      </c>
      <c r="B404" s="256" t="s">
        <v>639</v>
      </c>
      <c r="C404" s="256" t="s">
        <v>199</v>
      </c>
      <c r="D404" s="256" t="s">
        <v>198</v>
      </c>
      <c r="E404" s="256" t="s">
        <v>201</v>
      </c>
    </row>
    <row r="405" spans="1:5" ht="18.75" customHeight="1">
      <c r="A405" s="258">
        <v>403</v>
      </c>
      <c r="B405" s="256" t="s">
        <v>640</v>
      </c>
      <c r="C405" s="256" t="s">
        <v>203</v>
      </c>
      <c r="D405" s="256" t="s">
        <v>198</v>
      </c>
      <c r="E405" s="256" t="s">
        <v>204</v>
      </c>
    </row>
    <row r="406" spans="1:5" ht="18.75" customHeight="1">
      <c r="A406" s="258">
        <v>404</v>
      </c>
      <c r="B406" s="256" t="s">
        <v>641</v>
      </c>
      <c r="C406" s="256" t="s">
        <v>199</v>
      </c>
      <c r="D406" s="256" t="s">
        <v>198</v>
      </c>
      <c r="E406" s="256" t="s">
        <v>201</v>
      </c>
    </row>
    <row r="407" spans="1:5" ht="18.75" customHeight="1">
      <c r="A407" s="258">
        <v>405</v>
      </c>
      <c r="B407" s="256" t="s">
        <v>642</v>
      </c>
      <c r="C407" s="256" t="s">
        <v>203</v>
      </c>
      <c r="D407" s="256" t="s">
        <v>198</v>
      </c>
      <c r="E407" s="256" t="s">
        <v>205</v>
      </c>
    </row>
    <row r="408" spans="1:5" ht="18.75" customHeight="1">
      <c r="A408" s="258">
        <v>406</v>
      </c>
      <c r="B408" s="256" t="s">
        <v>643</v>
      </c>
      <c r="C408" s="256" t="s">
        <v>203</v>
      </c>
      <c r="D408" s="256" t="s">
        <v>198</v>
      </c>
      <c r="E408" s="256" t="s">
        <v>216</v>
      </c>
    </row>
    <row r="409" spans="1:5" ht="18.75" customHeight="1">
      <c r="A409" s="258">
        <v>407</v>
      </c>
      <c r="B409" s="256" t="s">
        <v>644</v>
      </c>
      <c r="C409" s="256" t="s">
        <v>199</v>
      </c>
      <c r="D409" s="256" t="s">
        <v>198</v>
      </c>
      <c r="E409" s="256" t="s">
        <v>202</v>
      </c>
    </row>
    <row r="410" spans="1:5" ht="18.75" customHeight="1">
      <c r="A410" s="258">
        <v>408</v>
      </c>
      <c r="B410" s="256" t="s">
        <v>645</v>
      </c>
      <c r="C410" s="256" t="s">
        <v>199</v>
      </c>
      <c r="D410" s="256" t="s">
        <v>198</v>
      </c>
      <c r="E410" s="256" t="s">
        <v>201</v>
      </c>
    </row>
    <row r="411" spans="1:5" ht="18.75" customHeight="1">
      <c r="A411" s="258">
        <v>409</v>
      </c>
      <c r="B411" s="256" t="s">
        <v>646</v>
      </c>
      <c r="C411" s="256" t="s">
        <v>203</v>
      </c>
      <c r="D411" s="256" t="s">
        <v>198</v>
      </c>
      <c r="E411" s="256" t="s">
        <v>218</v>
      </c>
    </row>
    <row r="412" spans="1:5" ht="18.75" customHeight="1">
      <c r="A412" s="258">
        <v>410</v>
      </c>
      <c r="B412" s="256" t="s">
        <v>647</v>
      </c>
      <c r="C412" s="256" t="s">
        <v>195</v>
      </c>
      <c r="D412" s="256" t="s">
        <v>190</v>
      </c>
      <c r="E412" s="256" t="s">
        <v>196</v>
      </c>
    </row>
    <row r="413" spans="1:5" ht="18.75" customHeight="1">
      <c r="A413" s="258">
        <v>411</v>
      </c>
      <c r="B413" s="256" t="s">
        <v>648</v>
      </c>
      <c r="C413" s="256" t="s">
        <v>203</v>
      </c>
      <c r="D413" s="256" t="s">
        <v>198</v>
      </c>
      <c r="E413" s="256" t="s">
        <v>218</v>
      </c>
    </row>
    <row r="414" spans="1:5" ht="18.75" customHeight="1">
      <c r="A414" s="258">
        <v>412</v>
      </c>
      <c r="B414" s="256" t="s">
        <v>649</v>
      </c>
      <c r="C414" s="256" t="s">
        <v>199</v>
      </c>
      <c r="D414" s="256" t="s">
        <v>198</v>
      </c>
      <c r="E414" s="256" t="s">
        <v>217</v>
      </c>
    </row>
    <row r="415" spans="1:5" ht="18.75" customHeight="1">
      <c r="A415" s="258">
        <v>413</v>
      </c>
      <c r="B415" s="256" t="s">
        <v>650</v>
      </c>
      <c r="C415" s="256" t="s">
        <v>191</v>
      </c>
      <c r="D415" s="256" t="s">
        <v>190</v>
      </c>
      <c r="E415" s="256" t="s">
        <v>229</v>
      </c>
    </row>
    <row r="416" spans="1:5" ht="18.75" customHeight="1">
      <c r="A416" s="258">
        <v>414</v>
      </c>
      <c r="B416" s="256" t="s">
        <v>651</v>
      </c>
      <c r="C416" s="256" t="s">
        <v>195</v>
      </c>
      <c r="D416" s="256" t="s">
        <v>190</v>
      </c>
      <c r="E416" s="256" t="s">
        <v>196</v>
      </c>
    </row>
    <row r="417" spans="1:5" ht="18.75" customHeight="1">
      <c r="A417" s="258">
        <v>415</v>
      </c>
      <c r="B417" s="256" t="s">
        <v>652</v>
      </c>
      <c r="C417" s="256" t="s">
        <v>195</v>
      </c>
      <c r="D417" s="256" t="s">
        <v>190</v>
      </c>
      <c r="E417" s="256" t="s">
        <v>227</v>
      </c>
    </row>
    <row r="418" spans="1:5" ht="18.75" customHeight="1">
      <c r="A418" s="258">
        <v>416</v>
      </c>
      <c r="B418" s="256" t="s">
        <v>653</v>
      </c>
      <c r="C418" s="256" t="s">
        <v>199</v>
      </c>
      <c r="D418" s="256" t="s">
        <v>198</v>
      </c>
      <c r="E418" s="256" t="s">
        <v>217</v>
      </c>
    </row>
    <row r="419" spans="1:5" ht="18.75" customHeight="1">
      <c r="A419" s="258">
        <v>417</v>
      </c>
      <c r="B419" s="256" t="s">
        <v>654</v>
      </c>
      <c r="C419" s="256" t="s">
        <v>199</v>
      </c>
      <c r="D419" s="256" t="s">
        <v>198</v>
      </c>
      <c r="E419" s="256" t="s">
        <v>200</v>
      </c>
    </row>
    <row r="420" spans="1:5" ht="18.75" customHeight="1">
      <c r="A420" s="258">
        <v>418</v>
      </c>
      <c r="B420" s="256" t="s">
        <v>655</v>
      </c>
      <c r="C420" s="256" t="s">
        <v>191</v>
      </c>
      <c r="D420" s="256" t="s">
        <v>190</v>
      </c>
      <c r="E420" s="256" t="s">
        <v>219</v>
      </c>
    </row>
    <row r="421" spans="1:5" ht="18.75" customHeight="1">
      <c r="A421" s="258">
        <v>419</v>
      </c>
      <c r="B421" s="256" t="s">
        <v>656</v>
      </c>
      <c r="C421" s="256" t="s">
        <v>195</v>
      </c>
      <c r="D421" s="256" t="s">
        <v>190</v>
      </c>
      <c r="E421" s="256" t="s">
        <v>227</v>
      </c>
    </row>
    <row r="422" spans="1:5" ht="18.75" customHeight="1">
      <c r="A422" s="258">
        <v>420</v>
      </c>
      <c r="B422" s="256" t="s">
        <v>657</v>
      </c>
      <c r="C422" s="256" t="s">
        <v>193</v>
      </c>
      <c r="D422" s="256" t="s">
        <v>190</v>
      </c>
      <c r="E422" s="256" t="s">
        <v>215</v>
      </c>
    </row>
    <row r="423" spans="1:5" ht="18.75" customHeight="1">
      <c r="A423" s="258">
        <v>421</v>
      </c>
      <c r="B423" s="256" t="s">
        <v>658</v>
      </c>
      <c r="C423" s="256" t="s">
        <v>195</v>
      </c>
      <c r="D423" s="256" t="s">
        <v>190</v>
      </c>
      <c r="E423" s="256" t="s">
        <v>196</v>
      </c>
    </row>
    <row r="424" spans="1:5" ht="18.75" customHeight="1">
      <c r="A424" s="258">
        <v>422</v>
      </c>
      <c r="B424" s="256" t="s">
        <v>659</v>
      </c>
      <c r="C424" s="256" t="s">
        <v>199</v>
      </c>
      <c r="D424" s="256" t="s">
        <v>198</v>
      </c>
      <c r="E424" s="256" t="s">
        <v>201</v>
      </c>
    </row>
    <row r="425" spans="1:5" ht="18.75" customHeight="1">
      <c r="A425" s="258">
        <v>423</v>
      </c>
      <c r="B425" s="256" t="s">
        <v>660</v>
      </c>
      <c r="C425" s="256" t="s">
        <v>203</v>
      </c>
      <c r="D425" s="256" t="s">
        <v>198</v>
      </c>
      <c r="E425" s="256" t="s">
        <v>225</v>
      </c>
    </row>
    <row r="426" spans="1:5" ht="18.75" customHeight="1">
      <c r="A426" s="258">
        <v>424</v>
      </c>
      <c r="B426" s="256" t="s">
        <v>661</v>
      </c>
      <c r="C426" s="256" t="s">
        <v>203</v>
      </c>
      <c r="D426" s="256" t="s">
        <v>198</v>
      </c>
      <c r="E426" s="256" t="s">
        <v>218</v>
      </c>
    </row>
    <row r="427" spans="1:5" ht="18.75" customHeight="1">
      <c r="A427" s="258">
        <v>425</v>
      </c>
      <c r="B427" s="256" t="s">
        <v>662</v>
      </c>
      <c r="C427" s="256" t="s">
        <v>203</v>
      </c>
      <c r="D427" s="256" t="s">
        <v>198</v>
      </c>
      <c r="E427" s="256" t="s">
        <v>204</v>
      </c>
    </row>
    <row r="428" spans="1:5" ht="18.75" customHeight="1">
      <c r="A428" s="258">
        <v>426</v>
      </c>
      <c r="B428" s="256" t="s">
        <v>663</v>
      </c>
      <c r="C428" s="256" t="s">
        <v>199</v>
      </c>
      <c r="D428" s="256" t="s">
        <v>198</v>
      </c>
      <c r="E428" s="256" t="s">
        <v>213</v>
      </c>
    </row>
    <row r="429" spans="1:5" ht="18.75" customHeight="1">
      <c r="A429" s="258">
        <v>427</v>
      </c>
      <c r="B429" s="256" t="s">
        <v>664</v>
      </c>
      <c r="C429" s="256" t="s">
        <v>199</v>
      </c>
      <c r="D429" s="256" t="s">
        <v>198</v>
      </c>
      <c r="E429" s="256" t="s">
        <v>200</v>
      </c>
    </row>
    <row r="430" spans="1:5" ht="18.75" customHeight="1">
      <c r="A430" s="258">
        <v>428</v>
      </c>
      <c r="B430" s="256" t="s">
        <v>665</v>
      </c>
      <c r="C430" s="256" t="s">
        <v>203</v>
      </c>
      <c r="D430" s="256" t="s">
        <v>198</v>
      </c>
      <c r="E430" s="256" t="s">
        <v>205</v>
      </c>
    </row>
    <row r="431" spans="1:5" ht="18.75" customHeight="1">
      <c r="A431" s="258">
        <v>429</v>
      </c>
      <c r="B431" s="256" t="s">
        <v>666</v>
      </c>
      <c r="C431" s="256" t="s">
        <v>203</v>
      </c>
      <c r="D431" s="256" t="s">
        <v>198</v>
      </c>
      <c r="E431" s="256" t="s">
        <v>220</v>
      </c>
    </row>
    <row r="432" spans="1:5" ht="18.75" customHeight="1">
      <c r="A432" s="258">
        <v>430</v>
      </c>
      <c r="B432" s="256" t="s">
        <v>667</v>
      </c>
      <c r="C432" s="256" t="s">
        <v>199</v>
      </c>
      <c r="D432" s="256" t="s">
        <v>198</v>
      </c>
      <c r="E432" s="256" t="s">
        <v>213</v>
      </c>
    </row>
    <row r="433" spans="1:5" ht="18.75" customHeight="1">
      <c r="A433" s="258">
        <v>431</v>
      </c>
      <c r="B433" s="256" t="s">
        <v>668</v>
      </c>
      <c r="C433" s="256" t="s">
        <v>199</v>
      </c>
      <c r="D433" s="256" t="s">
        <v>198</v>
      </c>
      <c r="E433" s="256" t="s">
        <v>200</v>
      </c>
    </row>
    <row r="434" spans="1:5" ht="18.75" customHeight="1">
      <c r="A434" s="258">
        <v>432</v>
      </c>
      <c r="B434" s="256" t="s">
        <v>669</v>
      </c>
      <c r="C434" s="256" t="s">
        <v>199</v>
      </c>
      <c r="D434" s="256" t="s">
        <v>198</v>
      </c>
      <c r="E434" s="256" t="s">
        <v>212</v>
      </c>
    </row>
    <row r="435" spans="1:5" ht="18.75" customHeight="1">
      <c r="A435" s="258">
        <v>433</v>
      </c>
      <c r="B435" s="256" t="s">
        <v>670</v>
      </c>
      <c r="C435" s="256" t="s">
        <v>206</v>
      </c>
      <c r="D435" s="256" t="s">
        <v>190</v>
      </c>
      <c r="E435" s="256" t="s">
        <v>208</v>
      </c>
    </row>
    <row r="436" spans="1:5" ht="18.75" customHeight="1">
      <c r="A436" s="258">
        <v>434</v>
      </c>
      <c r="B436" s="256" t="s">
        <v>671</v>
      </c>
      <c r="C436" s="256" t="s">
        <v>206</v>
      </c>
      <c r="D436" s="256" t="s">
        <v>190</v>
      </c>
      <c r="E436" s="256" t="s">
        <v>197</v>
      </c>
    </row>
    <row r="437" spans="1:5" ht="18.75" customHeight="1">
      <c r="A437" s="258">
        <v>435</v>
      </c>
      <c r="B437" s="256" t="s">
        <v>672</v>
      </c>
      <c r="C437" s="256" t="s">
        <v>195</v>
      </c>
      <c r="D437" s="256" t="s">
        <v>190</v>
      </c>
      <c r="E437" s="256" t="s">
        <v>227</v>
      </c>
    </row>
    <row r="438" spans="1:5" ht="18.75" customHeight="1">
      <c r="A438" s="258">
        <v>436</v>
      </c>
      <c r="B438" s="256" t="s">
        <v>673</v>
      </c>
      <c r="C438" s="256" t="s">
        <v>199</v>
      </c>
      <c r="D438" s="256" t="s">
        <v>198</v>
      </c>
      <c r="E438" s="256" t="s">
        <v>213</v>
      </c>
    </row>
    <row r="439" spans="1:5" ht="18.75" customHeight="1">
      <c r="A439" s="258">
        <v>437</v>
      </c>
      <c r="B439" s="256" t="s">
        <v>674</v>
      </c>
      <c r="C439" s="256" t="s">
        <v>203</v>
      </c>
      <c r="D439" s="256" t="s">
        <v>198</v>
      </c>
      <c r="E439" s="256" t="s">
        <v>205</v>
      </c>
    </row>
    <row r="440" spans="1:5" ht="18.75" customHeight="1">
      <c r="A440" s="258">
        <v>438</v>
      </c>
      <c r="B440" s="256" t="s">
        <v>675</v>
      </c>
      <c r="C440" s="256" t="s">
        <v>199</v>
      </c>
      <c r="D440" s="256" t="s">
        <v>198</v>
      </c>
      <c r="E440" s="256" t="s">
        <v>200</v>
      </c>
    </row>
    <row r="441" spans="1:5" ht="18.75" customHeight="1">
      <c r="A441" s="258">
        <v>439</v>
      </c>
      <c r="B441" s="256" t="s">
        <v>676</v>
      </c>
      <c r="C441" s="256" t="s">
        <v>199</v>
      </c>
      <c r="D441" s="256" t="s">
        <v>198</v>
      </c>
      <c r="E441" s="256" t="s">
        <v>211</v>
      </c>
    </row>
    <row r="442" spans="1:5" ht="18.75" customHeight="1">
      <c r="A442" s="258">
        <v>440</v>
      </c>
      <c r="B442" s="256" t="s">
        <v>677</v>
      </c>
      <c r="C442" s="256" t="s">
        <v>206</v>
      </c>
      <c r="D442" s="256" t="s">
        <v>190</v>
      </c>
      <c r="E442" s="256" t="s">
        <v>197</v>
      </c>
    </row>
    <row r="443" spans="1:5" ht="18.75" customHeight="1">
      <c r="A443" s="258">
        <v>441</v>
      </c>
      <c r="B443" s="256" t="s">
        <v>678</v>
      </c>
      <c r="C443" s="256" t="s">
        <v>203</v>
      </c>
      <c r="D443" s="256" t="s">
        <v>198</v>
      </c>
      <c r="E443" s="256" t="s">
        <v>220</v>
      </c>
    </row>
    <row r="444" spans="1:5" ht="18.75" customHeight="1">
      <c r="A444" s="258">
        <v>442</v>
      </c>
      <c r="B444" s="256" t="s">
        <v>679</v>
      </c>
      <c r="C444" s="256" t="s">
        <v>203</v>
      </c>
      <c r="D444" s="256" t="s">
        <v>198</v>
      </c>
      <c r="E444" s="256" t="s">
        <v>220</v>
      </c>
    </row>
    <row r="445" spans="1:5" ht="18.75" customHeight="1">
      <c r="A445" s="258">
        <v>443</v>
      </c>
      <c r="B445" s="256" t="s">
        <v>680</v>
      </c>
      <c r="C445" s="256" t="s">
        <v>199</v>
      </c>
      <c r="D445" s="256" t="s">
        <v>198</v>
      </c>
      <c r="E445" s="256" t="s">
        <v>201</v>
      </c>
    </row>
    <row r="446" spans="1:5" ht="18.75" customHeight="1">
      <c r="A446" s="258">
        <v>444</v>
      </c>
      <c r="B446" s="256" t="s">
        <v>681</v>
      </c>
      <c r="C446" s="256" t="s">
        <v>199</v>
      </c>
      <c r="D446" s="256" t="s">
        <v>198</v>
      </c>
      <c r="E446" s="256" t="s">
        <v>213</v>
      </c>
    </row>
    <row r="447" spans="1:5" ht="18.75" customHeight="1">
      <c r="A447" s="258">
        <v>445</v>
      </c>
      <c r="B447" s="256" t="s">
        <v>682</v>
      </c>
      <c r="C447" s="256" t="s">
        <v>199</v>
      </c>
      <c r="D447" s="256" t="s">
        <v>198</v>
      </c>
      <c r="E447" s="256" t="s">
        <v>217</v>
      </c>
    </row>
    <row r="448" spans="1:5" ht="18.75" customHeight="1">
      <c r="A448" s="258">
        <v>446</v>
      </c>
      <c r="B448" s="256" t="s">
        <v>683</v>
      </c>
      <c r="C448" s="256" t="s">
        <v>195</v>
      </c>
      <c r="D448" s="256" t="s">
        <v>190</v>
      </c>
      <c r="E448" s="256" t="s">
        <v>227</v>
      </c>
    </row>
    <row r="449" spans="1:5" ht="18.75" customHeight="1">
      <c r="A449" s="258">
        <v>447</v>
      </c>
      <c r="B449" s="256" t="s">
        <v>684</v>
      </c>
      <c r="C449" s="256" t="s">
        <v>203</v>
      </c>
      <c r="D449" s="256" t="s">
        <v>198</v>
      </c>
      <c r="E449" s="256" t="s">
        <v>220</v>
      </c>
    </row>
    <row r="450" spans="1:5" ht="18.75" customHeight="1">
      <c r="A450" s="258">
        <v>448</v>
      </c>
      <c r="B450" s="256" t="s">
        <v>685</v>
      </c>
      <c r="C450" s="256" t="s">
        <v>199</v>
      </c>
      <c r="D450" s="256" t="s">
        <v>198</v>
      </c>
      <c r="E450" s="256" t="s">
        <v>211</v>
      </c>
    </row>
    <row r="451" spans="1:5" ht="18.75" customHeight="1">
      <c r="A451" s="258">
        <v>449</v>
      </c>
      <c r="B451" s="256" t="s">
        <v>686</v>
      </c>
      <c r="C451" s="256" t="s">
        <v>203</v>
      </c>
      <c r="D451" s="256" t="s">
        <v>198</v>
      </c>
      <c r="E451" s="256" t="s">
        <v>228</v>
      </c>
    </row>
    <row r="452" spans="1:5" ht="18.75" customHeight="1">
      <c r="A452" s="258">
        <v>450</v>
      </c>
      <c r="B452" s="256" t="s">
        <v>687</v>
      </c>
      <c r="C452" s="256" t="s">
        <v>199</v>
      </c>
      <c r="D452" s="256" t="s">
        <v>198</v>
      </c>
      <c r="E452" s="256" t="s">
        <v>217</v>
      </c>
    </row>
    <row r="453" spans="1:5" ht="18.75" customHeight="1">
      <c r="A453" s="258">
        <v>451</v>
      </c>
      <c r="B453" s="256" t="s">
        <v>688</v>
      </c>
      <c r="C453" s="256" t="s">
        <v>199</v>
      </c>
      <c r="D453" s="256" t="s">
        <v>198</v>
      </c>
      <c r="E453" s="256" t="s">
        <v>217</v>
      </c>
    </row>
    <row r="454" spans="1:5" ht="18.75" customHeight="1">
      <c r="A454" s="258">
        <v>452</v>
      </c>
      <c r="B454" s="256" t="s">
        <v>689</v>
      </c>
      <c r="C454" s="256" t="s">
        <v>199</v>
      </c>
      <c r="D454" s="256" t="s">
        <v>198</v>
      </c>
      <c r="E454" s="256" t="s">
        <v>217</v>
      </c>
    </row>
    <row r="455" spans="1:5" ht="18.75" customHeight="1">
      <c r="A455" s="258">
        <v>453</v>
      </c>
      <c r="B455" s="256" t="s">
        <v>690</v>
      </c>
      <c r="C455" s="256" t="s">
        <v>203</v>
      </c>
      <c r="D455" s="256" t="s">
        <v>198</v>
      </c>
      <c r="E455" s="256" t="s">
        <v>225</v>
      </c>
    </row>
    <row r="456" spans="1:5" ht="18.75" customHeight="1">
      <c r="A456" s="258">
        <v>454</v>
      </c>
      <c r="B456" s="256" t="s">
        <v>691</v>
      </c>
      <c r="C456" s="256" t="s">
        <v>195</v>
      </c>
      <c r="D456" s="256" t="s">
        <v>190</v>
      </c>
      <c r="E456" s="256" t="s">
        <v>230</v>
      </c>
    </row>
    <row r="457" spans="1:5" ht="18.75" customHeight="1">
      <c r="A457" s="258">
        <v>455</v>
      </c>
      <c r="B457" s="256" t="s">
        <v>692</v>
      </c>
      <c r="C457" s="256" t="s">
        <v>191</v>
      </c>
      <c r="D457" s="256" t="s">
        <v>190</v>
      </c>
      <c r="E457" s="256" t="s">
        <v>192</v>
      </c>
    </row>
    <row r="458" spans="1:5" ht="18.75" customHeight="1">
      <c r="A458" s="258">
        <v>456</v>
      </c>
      <c r="B458" s="256" t="s">
        <v>693</v>
      </c>
      <c r="C458" s="256" t="s">
        <v>203</v>
      </c>
      <c r="D458" s="256" t="s">
        <v>198</v>
      </c>
      <c r="E458" s="256" t="s">
        <v>228</v>
      </c>
    </row>
    <row r="459" spans="1:5" ht="18.75" customHeight="1">
      <c r="A459" s="258">
        <v>457</v>
      </c>
      <c r="B459" s="256" t="s">
        <v>694</v>
      </c>
      <c r="C459" s="256" t="s">
        <v>203</v>
      </c>
      <c r="D459" s="256" t="s">
        <v>198</v>
      </c>
      <c r="E459" s="256" t="s">
        <v>225</v>
      </c>
    </row>
    <row r="460" spans="1:5" ht="18.75" customHeight="1">
      <c r="A460" s="258">
        <v>458</v>
      </c>
      <c r="B460" s="256" t="s">
        <v>695</v>
      </c>
      <c r="C460" s="256" t="s">
        <v>191</v>
      </c>
      <c r="D460" s="256" t="s">
        <v>190</v>
      </c>
      <c r="E460" s="256" t="s">
        <v>219</v>
      </c>
    </row>
    <row r="461" spans="1:5" ht="18.75" customHeight="1">
      <c r="A461" s="258">
        <v>459</v>
      </c>
      <c r="B461" s="256" t="s">
        <v>696</v>
      </c>
      <c r="C461" s="256" t="s">
        <v>199</v>
      </c>
      <c r="D461" s="256" t="s">
        <v>198</v>
      </c>
      <c r="E461" s="256" t="s">
        <v>217</v>
      </c>
    </row>
    <row r="462" spans="1:5" ht="18.75" customHeight="1">
      <c r="A462" s="258">
        <v>460</v>
      </c>
      <c r="B462" s="256" t="s">
        <v>697</v>
      </c>
      <c r="C462" s="256" t="s">
        <v>199</v>
      </c>
      <c r="D462" s="256" t="s">
        <v>198</v>
      </c>
      <c r="E462" s="256" t="s">
        <v>217</v>
      </c>
    </row>
    <row r="463" spans="1:5" ht="18.75" customHeight="1">
      <c r="A463" s="258">
        <v>461</v>
      </c>
      <c r="B463" s="256" t="s">
        <v>698</v>
      </c>
      <c r="C463" s="256" t="s">
        <v>199</v>
      </c>
      <c r="D463" s="256" t="s">
        <v>198</v>
      </c>
      <c r="E463" s="256" t="s">
        <v>201</v>
      </c>
    </row>
    <row r="464" spans="1:5" ht="18.75" customHeight="1">
      <c r="A464" s="258">
        <v>462</v>
      </c>
      <c r="B464" s="256" t="s">
        <v>699</v>
      </c>
      <c r="C464" s="256" t="s">
        <v>191</v>
      </c>
      <c r="D464" s="256" t="s">
        <v>190</v>
      </c>
      <c r="E464" s="256" t="s">
        <v>214</v>
      </c>
    </row>
    <row r="465" spans="1:5" ht="18.75" customHeight="1">
      <c r="A465" s="258">
        <v>463</v>
      </c>
      <c r="B465" s="256" t="s">
        <v>700</v>
      </c>
      <c r="C465" s="256" t="s">
        <v>203</v>
      </c>
      <c r="D465" s="256" t="s">
        <v>198</v>
      </c>
      <c r="E465" s="256" t="s">
        <v>225</v>
      </c>
    </row>
    <row r="466" spans="1:5" ht="18.75" customHeight="1">
      <c r="A466" s="258">
        <v>464</v>
      </c>
      <c r="B466" s="256" t="s">
        <v>701</v>
      </c>
      <c r="C466" s="256" t="s">
        <v>199</v>
      </c>
      <c r="D466" s="256" t="s">
        <v>198</v>
      </c>
      <c r="E466" s="256" t="s">
        <v>217</v>
      </c>
    </row>
    <row r="467" spans="1:5" ht="18.75" customHeight="1">
      <c r="A467" s="258">
        <v>465</v>
      </c>
      <c r="B467" s="256" t="s">
        <v>702</v>
      </c>
      <c r="C467" s="256" t="s">
        <v>199</v>
      </c>
      <c r="D467" s="256" t="s">
        <v>198</v>
      </c>
      <c r="E467" s="256" t="s">
        <v>202</v>
      </c>
    </row>
    <row r="468" spans="1:5" ht="18.75" customHeight="1">
      <c r="A468" s="258">
        <v>466</v>
      </c>
      <c r="B468" s="256" t="s">
        <v>703</v>
      </c>
      <c r="C468" s="256" t="s">
        <v>199</v>
      </c>
      <c r="D468" s="256" t="s">
        <v>198</v>
      </c>
      <c r="E468" s="256" t="s">
        <v>213</v>
      </c>
    </row>
    <row r="469" spans="1:5" ht="18.75" customHeight="1">
      <c r="A469" s="258">
        <v>467</v>
      </c>
      <c r="B469" s="256" t="s">
        <v>704</v>
      </c>
      <c r="C469" s="256" t="s">
        <v>203</v>
      </c>
      <c r="D469" s="256" t="s">
        <v>198</v>
      </c>
      <c r="E469" s="256" t="s">
        <v>228</v>
      </c>
    </row>
    <row r="470" spans="1:5" ht="18.75" customHeight="1">
      <c r="A470" s="258">
        <v>468</v>
      </c>
      <c r="B470" s="256" t="s">
        <v>705</v>
      </c>
      <c r="C470" s="256" t="s">
        <v>191</v>
      </c>
      <c r="D470" s="256" t="s">
        <v>190</v>
      </c>
      <c r="E470" s="256" t="s">
        <v>192</v>
      </c>
    </row>
    <row r="471" spans="1:5" ht="18.75" customHeight="1">
      <c r="A471" s="258">
        <v>469</v>
      </c>
      <c r="B471" s="256" t="s">
        <v>706</v>
      </c>
      <c r="C471" s="256" t="s">
        <v>206</v>
      </c>
      <c r="D471" s="256" t="s">
        <v>190</v>
      </c>
      <c r="E471" s="256" t="s">
        <v>197</v>
      </c>
    </row>
    <row r="472" spans="1:5" ht="18.75" customHeight="1">
      <c r="A472" s="258">
        <v>470</v>
      </c>
      <c r="B472" s="256" t="s">
        <v>707</v>
      </c>
      <c r="C472" s="256" t="s">
        <v>203</v>
      </c>
      <c r="D472" s="256" t="s">
        <v>198</v>
      </c>
      <c r="E472" s="256" t="s">
        <v>225</v>
      </c>
    </row>
    <row r="473" spans="1:5" ht="18.75" customHeight="1">
      <c r="A473" s="258">
        <v>471</v>
      </c>
      <c r="B473" s="256" t="s">
        <v>708</v>
      </c>
      <c r="C473" s="256" t="s">
        <v>199</v>
      </c>
      <c r="D473" s="256" t="s">
        <v>198</v>
      </c>
      <c r="E473" s="256" t="s">
        <v>202</v>
      </c>
    </row>
    <row r="474" spans="1:5" ht="18.75" customHeight="1">
      <c r="A474" s="258">
        <v>472</v>
      </c>
      <c r="B474" s="256" t="s">
        <v>709</v>
      </c>
      <c r="C474" s="256" t="s">
        <v>199</v>
      </c>
      <c r="D474" s="256" t="s">
        <v>198</v>
      </c>
      <c r="E474" s="256" t="s">
        <v>200</v>
      </c>
    </row>
    <row r="475" spans="1:5" ht="18.75" customHeight="1">
      <c r="A475" s="258">
        <v>473</v>
      </c>
      <c r="B475" s="256" t="s">
        <v>710</v>
      </c>
      <c r="C475" s="256" t="s">
        <v>199</v>
      </c>
      <c r="D475" s="256" t="s">
        <v>198</v>
      </c>
      <c r="E475" s="256" t="s">
        <v>217</v>
      </c>
    </row>
    <row r="476" spans="1:5" ht="18.75" customHeight="1">
      <c r="A476" s="258">
        <v>474</v>
      </c>
      <c r="B476" s="256" t="s">
        <v>711</v>
      </c>
      <c r="C476" s="256" t="s">
        <v>203</v>
      </c>
      <c r="D476" s="256" t="s">
        <v>198</v>
      </c>
      <c r="E476" s="256" t="s">
        <v>204</v>
      </c>
    </row>
    <row r="477" spans="1:5" ht="18.75" customHeight="1">
      <c r="A477" s="258">
        <v>475</v>
      </c>
      <c r="B477" s="256" t="s">
        <v>712</v>
      </c>
      <c r="C477" s="256" t="s">
        <v>191</v>
      </c>
      <c r="D477" s="256" t="s">
        <v>190</v>
      </c>
      <c r="E477" s="256" t="s">
        <v>229</v>
      </c>
    </row>
    <row r="478" spans="1:5" ht="18.75" customHeight="1">
      <c r="A478" s="258">
        <v>476</v>
      </c>
      <c r="B478" s="256" t="s">
        <v>713</v>
      </c>
      <c r="C478" s="256" t="s">
        <v>191</v>
      </c>
      <c r="D478" s="256" t="s">
        <v>190</v>
      </c>
      <c r="E478" s="256" t="s">
        <v>219</v>
      </c>
    </row>
    <row r="479" spans="1:5" ht="18.75" customHeight="1">
      <c r="A479" s="258">
        <v>477</v>
      </c>
      <c r="B479" s="256" t="s">
        <v>714</v>
      </c>
      <c r="C479" s="256" t="s">
        <v>191</v>
      </c>
      <c r="D479" s="256" t="s">
        <v>190</v>
      </c>
      <c r="E479" s="256" t="s">
        <v>192</v>
      </c>
    </row>
    <row r="480" spans="1:5" ht="18.75" customHeight="1">
      <c r="A480" s="258">
        <v>478</v>
      </c>
      <c r="B480" s="256" t="s">
        <v>715</v>
      </c>
      <c r="C480" s="256" t="s">
        <v>199</v>
      </c>
      <c r="D480" s="256" t="s">
        <v>198</v>
      </c>
      <c r="E480" s="256" t="s">
        <v>217</v>
      </c>
    </row>
    <row r="481" spans="1:5" ht="18.75" customHeight="1">
      <c r="A481" s="258">
        <v>479</v>
      </c>
      <c r="B481" s="256" t="s">
        <v>716</v>
      </c>
      <c r="C481" s="256" t="s">
        <v>199</v>
      </c>
      <c r="D481" s="256" t="s">
        <v>198</v>
      </c>
      <c r="E481" s="256" t="s">
        <v>213</v>
      </c>
    </row>
    <row r="482" spans="1:5" ht="18.75" customHeight="1">
      <c r="A482" s="258">
        <v>480</v>
      </c>
      <c r="B482" s="256" t="s">
        <v>717</v>
      </c>
      <c r="C482" s="256" t="s">
        <v>199</v>
      </c>
      <c r="D482" s="256" t="s">
        <v>198</v>
      </c>
      <c r="E482" s="256" t="s">
        <v>201</v>
      </c>
    </row>
    <row r="483" spans="1:5" ht="18.75" customHeight="1">
      <c r="A483" s="258">
        <v>481</v>
      </c>
      <c r="B483" s="256" t="s">
        <v>718</v>
      </c>
      <c r="C483" s="256" t="s">
        <v>199</v>
      </c>
      <c r="D483" s="256" t="s">
        <v>198</v>
      </c>
      <c r="E483" s="256" t="s">
        <v>201</v>
      </c>
    </row>
    <row r="484" spans="1:5" ht="18.75" customHeight="1">
      <c r="A484" s="258">
        <v>482</v>
      </c>
      <c r="B484" s="256" t="s">
        <v>719</v>
      </c>
      <c r="C484" s="256" t="s">
        <v>191</v>
      </c>
      <c r="D484" s="256" t="s">
        <v>190</v>
      </c>
      <c r="E484" s="256" t="s">
        <v>214</v>
      </c>
    </row>
    <row r="485" spans="1:5" ht="18.75" customHeight="1">
      <c r="A485" s="258">
        <v>483</v>
      </c>
      <c r="B485" s="256" t="s">
        <v>720</v>
      </c>
      <c r="C485" s="256" t="s">
        <v>206</v>
      </c>
      <c r="D485" s="256" t="s">
        <v>190</v>
      </c>
      <c r="E485" s="256" t="s">
        <v>197</v>
      </c>
    </row>
    <row r="486" spans="1:5" ht="18.75" customHeight="1">
      <c r="A486" s="258">
        <v>484</v>
      </c>
      <c r="B486" s="256" t="s">
        <v>721</v>
      </c>
      <c r="C486" s="256" t="s">
        <v>191</v>
      </c>
      <c r="D486" s="256" t="s">
        <v>190</v>
      </c>
      <c r="E486" s="256" t="s">
        <v>214</v>
      </c>
    </row>
    <row r="487" spans="1:5" ht="18.75" customHeight="1">
      <c r="A487" s="258">
        <v>485</v>
      </c>
      <c r="B487" s="256" t="s">
        <v>722</v>
      </c>
      <c r="C487" s="256" t="s">
        <v>195</v>
      </c>
      <c r="D487" s="256" t="s">
        <v>190</v>
      </c>
      <c r="E487" s="256" t="s">
        <v>230</v>
      </c>
    </row>
    <row r="488" spans="1:5" ht="18.75" customHeight="1">
      <c r="A488" s="258">
        <v>486</v>
      </c>
      <c r="B488" s="256" t="s">
        <v>723</v>
      </c>
      <c r="C488" s="256" t="s">
        <v>195</v>
      </c>
      <c r="D488" s="256" t="s">
        <v>190</v>
      </c>
      <c r="E488" s="256" t="s">
        <v>231</v>
      </c>
    </row>
    <row r="489" spans="1:5" ht="18.75" customHeight="1">
      <c r="A489" s="258">
        <v>487</v>
      </c>
      <c r="B489" s="256" t="s">
        <v>724</v>
      </c>
      <c r="C489" s="256" t="s">
        <v>199</v>
      </c>
      <c r="D489" s="256" t="s">
        <v>198</v>
      </c>
      <c r="E489" s="256" t="s">
        <v>217</v>
      </c>
    </row>
    <row r="490" spans="1:5" ht="18.75" customHeight="1">
      <c r="A490" s="258">
        <v>488</v>
      </c>
      <c r="B490" s="256" t="s">
        <v>725</v>
      </c>
      <c r="C490" s="256" t="s">
        <v>195</v>
      </c>
      <c r="D490" s="256" t="s">
        <v>190</v>
      </c>
      <c r="E490" s="256" t="s">
        <v>227</v>
      </c>
    </row>
    <row r="491" spans="1:5" ht="18.75" customHeight="1">
      <c r="A491" s="258">
        <v>489</v>
      </c>
      <c r="B491" s="256" t="s">
        <v>726</v>
      </c>
      <c r="C491" s="256" t="s">
        <v>206</v>
      </c>
      <c r="D491" s="256" t="s">
        <v>190</v>
      </c>
      <c r="E491" s="256" t="s">
        <v>197</v>
      </c>
    </row>
    <row r="492" spans="1:5" ht="18.75" customHeight="1">
      <c r="A492" s="258">
        <v>490</v>
      </c>
      <c r="B492" s="256" t="s">
        <v>727</v>
      </c>
      <c r="C492" s="256" t="s">
        <v>191</v>
      </c>
      <c r="D492" s="256" t="s">
        <v>190</v>
      </c>
      <c r="E492" s="256" t="s">
        <v>219</v>
      </c>
    </row>
    <row r="493" spans="1:5" ht="18.75" customHeight="1">
      <c r="A493" s="258">
        <v>491</v>
      </c>
      <c r="B493" s="256" t="s">
        <v>728</v>
      </c>
      <c r="C493" s="256" t="s">
        <v>206</v>
      </c>
      <c r="D493" s="256" t="s">
        <v>190</v>
      </c>
      <c r="E493" s="256" t="s">
        <v>197</v>
      </c>
    </row>
    <row r="494" spans="1:5" ht="18.75" customHeight="1">
      <c r="A494" s="258">
        <v>492</v>
      </c>
      <c r="B494" s="256" t="s">
        <v>729</v>
      </c>
      <c r="C494" s="256" t="s">
        <v>195</v>
      </c>
      <c r="D494" s="256" t="s">
        <v>190</v>
      </c>
      <c r="E494" s="256" t="s">
        <v>231</v>
      </c>
    </row>
    <row r="495" spans="1:5" ht="18.75" customHeight="1">
      <c r="A495" s="258">
        <v>493</v>
      </c>
      <c r="B495" s="256" t="s">
        <v>730</v>
      </c>
      <c r="C495" s="256" t="s">
        <v>191</v>
      </c>
      <c r="D495" s="256" t="s">
        <v>190</v>
      </c>
      <c r="E495" s="256" t="s">
        <v>229</v>
      </c>
    </row>
    <row r="496" spans="1:5" ht="18.75" customHeight="1">
      <c r="A496" s="258">
        <v>494</v>
      </c>
      <c r="B496" s="256" t="s">
        <v>731</v>
      </c>
      <c r="C496" s="256" t="s">
        <v>195</v>
      </c>
      <c r="D496" s="256" t="s">
        <v>190</v>
      </c>
      <c r="E496" s="256" t="s">
        <v>230</v>
      </c>
    </row>
    <row r="497" spans="1:5" ht="18.75" customHeight="1">
      <c r="A497" s="258">
        <v>495</v>
      </c>
      <c r="B497" s="256" t="s">
        <v>732</v>
      </c>
      <c r="C497" s="256" t="s">
        <v>191</v>
      </c>
      <c r="D497" s="256" t="s">
        <v>190</v>
      </c>
      <c r="E497" s="256" t="s">
        <v>219</v>
      </c>
    </row>
    <row r="498" spans="1:5" ht="18.75" customHeight="1">
      <c r="A498" s="258">
        <v>496</v>
      </c>
      <c r="B498" s="256" t="s">
        <v>733</v>
      </c>
      <c r="C498" s="256" t="s">
        <v>203</v>
      </c>
      <c r="D498" s="256" t="s">
        <v>198</v>
      </c>
      <c r="E498" s="256" t="s">
        <v>205</v>
      </c>
    </row>
    <row r="499" spans="1:5" ht="18.75" customHeight="1">
      <c r="A499" s="258">
        <v>497</v>
      </c>
      <c r="B499" s="256" t="s">
        <v>734</v>
      </c>
      <c r="C499" s="256" t="s">
        <v>203</v>
      </c>
      <c r="D499" s="256" t="s">
        <v>198</v>
      </c>
      <c r="E499" s="256" t="s">
        <v>216</v>
      </c>
    </row>
    <row r="500" spans="1:5" ht="18.75" customHeight="1">
      <c r="A500" s="258">
        <v>498</v>
      </c>
      <c r="B500" s="256" t="s">
        <v>735</v>
      </c>
      <c r="C500" s="256" t="s">
        <v>191</v>
      </c>
      <c r="D500" s="256" t="s">
        <v>190</v>
      </c>
      <c r="E500" s="256" t="s">
        <v>219</v>
      </c>
    </row>
    <row r="501" spans="1:5" ht="18.75" customHeight="1">
      <c r="A501" s="258">
        <v>499</v>
      </c>
      <c r="B501" s="256" t="s">
        <v>736</v>
      </c>
      <c r="C501" s="256" t="s">
        <v>206</v>
      </c>
      <c r="D501" s="256" t="s">
        <v>190</v>
      </c>
      <c r="E501" s="256" t="s">
        <v>208</v>
      </c>
    </row>
    <row r="502" spans="1:5" ht="18.75" customHeight="1">
      <c r="A502" s="258">
        <v>500</v>
      </c>
      <c r="B502" s="256" t="s">
        <v>737</v>
      </c>
      <c r="C502" s="256" t="s">
        <v>199</v>
      </c>
      <c r="D502" s="256" t="s">
        <v>198</v>
      </c>
      <c r="E502" s="256" t="s">
        <v>217</v>
      </c>
    </row>
    <row r="503" spans="1:5" ht="18.75" customHeight="1">
      <c r="A503" s="258">
        <v>501</v>
      </c>
      <c r="B503" s="256" t="s">
        <v>738</v>
      </c>
      <c r="C503" s="256" t="s">
        <v>193</v>
      </c>
      <c r="D503" s="256" t="s">
        <v>190</v>
      </c>
      <c r="E503" s="256" t="s">
        <v>194</v>
      </c>
    </row>
    <row r="504" spans="1:5" ht="18.75" customHeight="1">
      <c r="A504" s="258">
        <v>502</v>
      </c>
      <c r="B504" s="256" t="s">
        <v>739</v>
      </c>
      <c r="C504" s="256" t="s">
        <v>199</v>
      </c>
      <c r="D504" s="256" t="s">
        <v>198</v>
      </c>
      <c r="E504" s="256" t="s">
        <v>217</v>
      </c>
    </row>
    <row r="505" spans="1:5" ht="18.75" customHeight="1">
      <c r="A505" s="258">
        <v>503</v>
      </c>
      <c r="B505" s="256" t="s">
        <v>740</v>
      </c>
      <c r="C505" s="256" t="s">
        <v>199</v>
      </c>
      <c r="D505" s="256" t="s">
        <v>198</v>
      </c>
      <c r="E505" s="256" t="s">
        <v>212</v>
      </c>
    </row>
    <row r="506" spans="1:5" ht="18.75" customHeight="1">
      <c r="A506" s="258">
        <v>504</v>
      </c>
      <c r="B506" s="256" t="s">
        <v>741</v>
      </c>
      <c r="C506" s="256" t="s">
        <v>206</v>
      </c>
      <c r="D506" s="256" t="s">
        <v>190</v>
      </c>
      <c r="E506" s="256" t="s">
        <v>197</v>
      </c>
    </row>
    <row r="507" spans="1:5" ht="18.75" customHeight="1">
      <c r="A507" s="258">
        <v>505</v>
      </c>
      <c r="B507" s="256" t="s">
        <v>742</v>
      </c>
      <c r="C507" s="256" t="s">
        <v>203</v>
      </c>
      <c r="D507" s="256" t="s">
        <v>198</v>
      </c>
      <c r="E507" s="256" t="s">
        <v>216</v>
      </c>
    </row>
    <row r="508" spans="1:5" ht="18.75" customHeight="1">
      <c r="A508" s="258">
        <v>506</v>
      </c>
      <c r="B508" s="256" t="s">
        <v>743</v>
      </c>
      <c r="C508" s="256" t="s">
        <v>203</v>
      </c>
      <c r="D508" s="256" t="s">
        <v>198</v>
      </c>
      <c r="E508" s="256" t="s">
        <v>225</v>
      </c>
    </row>
    <row r="509" spans="1:5" ht="18.75" customHeight="1">
      <c r="A509" s="258">
        <v>507</v>
      </c>
      <c r="B509" s="256" t="s">
        <v>744</v>
      </c>
      <c r="C509" s="256" t="s">
        <v>222</v>
      </c>
      <c r="D509" s="256" t="s">
        <v>190</v>
      </c>
      <c r="E509" s="256" t="s">
        <v>197</v>
      </c>
    </row>
    <row r="510" spans="1:5" ht="18.75" customHeight="1">
      <c r="A510" s="258">
        <v>508</v>
      </c>
      <c r="B510" s="256" t="s">
        <v>745</v>
      </c>
      <c r="C510" s="256" t="s">
        <v>199</v>
      </c>
      <c r="D510" s="256" t="s">
        <v>198</v>
      </c>
      <c r="E510" s="256" t="s">
        <v>200</v>
      </c>
    </row>
    <row r="511" spans="1:5" ht="18.75" customHeight="1">
      <c r="A511" s="258">
        <v>509</v>
      </c>
      <c r="B511" s="256" t="s">
        <v>746</v>
      </c>
      <c r="C511" s="256" t="s">
        <v>203</v>
      </c>
      <c r="D511" s="256" t="s">
        <v>198</v>
      </c>
      <c r="E511" s="256" t="s">
        <v>218</v>
      </c>
    </row>
    <row r="512" spans="1:5" ht="18.75" customHeight="1">
      <c r="A512" s="258">
        <v>510</v>
      </c>
      <c r="B512" s="256" t="s">
        <v>747</v>
      </c>
      <c r="C512" s="256" t="s">
        <v>199</v>
      </c>
      <c r="D512" s="256" t="s">
        <v>198</v>
      </c>
      <c r="E512" s="256" t="s">
        <v>213</v>
      </c>
    </row>
    <row r="513" spans="1:5" ht="18.75" customHeight="1">
      <c r="A513" s="258">
        <v>511</v>
      </c>
      <c r="B513" s="256" t="s">
        <v>748</v>
      </c>
      <c r="C513" s="256" t="s">
        <v>195</v>
      </c>
      <c r="D513" s="256" t="s">
        <v>190</v>
      </c>
      <c r="E513" s="256" t="s">
        <v>230</v>
      </c>
    </row>
    <row r="514" spans="1:5" ht="18.75" customHeight="1">
      <c r="A514" s="258">
        <v>512</v>
      </c>
      <c r="B514" s="256" t="s">
        <v>749</v>
      </c>
      <c r="C514" s="256" t="s">
        <v>199</v>
      </c>
      <c r="D514" s="256" t="s">
        <v>198</v>
      </c>
      <c r="E514" s="256" t="s">
        <v>213</v>
      </c>
    </row>
    <row r="515" spans="1:5" ht="18.75" customHeight="1">
      <c r="A515" s="258">
        <v>513</v>
      </c>
      <c r="B515" s="256" t="s">
        <v>750</v>
      </c>
      <c r="C515" s="256" t="s">
        <v>203</v>
      </c>
      <c r="D515" s="256" t="s">
        <v>198</v>
      </c>
      <c r="E515" s="256" t="s">
        <v>218</v>
      </c>
    </row>
    <row r="516" spans="1:5" ht="18.75" customHeight="1">
      <c r="A516" s="258">
        <v>514</v>
      </c>
      <c r="B516" s="256" t="s">
        <v>751</v>
      </c>
      <c r="C516" s="256" t="s">
        <v>203</v>
      </c>
      <c r="D516" s="256" t="s">
        <v>198</v>
      </c>
      <c r="E516" s="256" t="s">
        <v>228</v>
      </c>
    </row>
    <row r="517" spans="1:5" ht="18.75" customHeight="1">
      <c r="A517" s="258">
        <v>515</v>
      </c>
      <c r="B517" s="256" t="s">
        <v>752</v>
      </c>
      <c r="C517" s="256" t="s">
        <v>199</v>
      </c>
      <c r="D517" s="256" t="s">
        <v>198</v>
      </c>
      <c r="E517" s="256" t="s">
        <v>211</v>
      </c>
    </row>
    <row r="518" spans="1:5" ht="18.75" customHeight="1">
      <c r="A518" s="258">
        <v>516</v>
      </c>
      <c r="B518" s="256" t="s">
        <v>753</v>
      </c>
      <c r="C518" s="256" t="s">
        <v>195</v>
      </c>
      <c r="D518" s="256" t="s">
        <v>190</v>
      </c>
      <c r="E518" s="256" t="s">
        <v>227</v>
      </c>
    </row>
    <row r="519" spans="1:5" ht="18.75" customHeight="1">
      <c r="A519" s="258">
        <v>517</v>
      </c>
      <c r="B519" s="256" t="s">
        <v>754</v>
      </c>
      <c r="C519" s="256" t="s">
        <v>206</v>
      </c>
      <c r="D519" s="256" t="s">
        <v>190</v>
      </c>
      <c r="E519" s="256" t="s">
        <v>208</v>
      </c>
    </row>
    <row r="520" spans="1:5" ht="18.75" customHeight="1">
      <c r="A520" s="258">
        <v>518</v>
      </c>
      <c r="B520" s="256" t="s">
        <v>755</v>
      </c>
      <c r="C520" s="256" t="s">
        <v>195</v>
      </c>
      <c r="D520" s="256" t="s">
        <v>190</v>
      </c>
      <c r="E520" s="256" t="s">
        <v>227</v>
      </c>
    </row>
    <row r="521" spans="1:5" ht="18.75" customHeight="1">
      <c r="A521" s="258">
        <v>519</v>
      </c>
      <c r="B521" s="256" t="s">
        <v>756</v>
      </c>
      <c r="C521" s="256" t="s">
        <v>203</v>
      </c>
      <c r="D521" s="256" t="s">
        <v>198</v>
      </c>
      <c r="E521" s="256" t="s">
        <v>225</v>
      </c>
    </row>
    <row r="522" spans="1:5" ht="18.75" customHeight="1">
      <c r="A522" s="258">
        <v>520</v>
      </c>
      <c r="B522" s="256" t="s">
        <v>757</v>
      </c>
      <c r="C522" s="256" t="s">
        <v>195</v>
      </c>
      <c r="D522" s="256" t="s">
        <v>190</v>
      </c>
      <c r="E522" s="256" t="s">
        <v>230</v>
      </c>
    </row>
    <row r="523" spans="1:5" ht="18.75" customHeight="1">
      <c r="A523" s="258">
        <v>521</v>
      </c>
      <c r="B523" s="256" t="s">
        <v>758</v>
      </c>
      <c r="C523" s="256" t="s">
        <v>203</v>
      </c>
      <c r="D523" s="256" t="s">
        <v>198</v>
      </c>
      <c r="E523" s="256" t="s">
        <v>205</v>
      </c>
    </row>
    <row r="524" spans="1:5" ht="18.75" customHeight="1">
      <c r="A524" s="258">
        <v>522</v>
      </c>
      <c r="B524" s="256" t="s">
        <v>759</v>
      </c>
      <c r="C524" s="256" t="s">
        <v>199</v>
      </c>
      <c r="D524" s="256" t="s">
        <v>198</v>
      </c>
      <c r="E524" s="256" t="s">
        <v>217</v>
      </c>
    </row>
    <row r="525" spans="1:5" ht="18.75" customHeight="1">
      <c r="A525" s="258">
        <v>523</v>
      </c>
      <c r="B525" s="256" t="s">
        <v>760</v>
      </c>
      <c r="C525" s="256" t="s">
        <v>199</v>
      </c>
      <c r="D525" s="256" t="s">
        <v>198</v>
      </c>
      <c r="E525" s="256" t="s">
        <v>202</v>
      </c>
    </row>
    <row r="526" spans="1:5" ht="18.75" customHeight="1">
      <c r="A526" s="258">
        <v>524</v>
      </c>
      <c r="B526" s="256" t="s">
        <v>761</v>
      </c>
      <c r="C526" s="256" t="s">
        <v>199</v>
      </c>
      <c r="D526" s="256" t="s">
        <v>198</v>
      </c>
      <c r="E526" s="256" t="s">
        <v>202</v>
      </c>
    </row>
    <row r="527" spans="1:5" ht="18.75" customHeight="1">
      <c r="A527" s="258">
        <v>525</v>
      </c>
      <c r="B527" s="256" t="s">
        <v>762</v>
      </c>
      <c r="C527" s="256" t="s">
        <v>222</v>
      </c>
      <c r="D527" s="256" t="s">
        <v>190</v>
      </c>
      <c r="E527" s="256" t="s">
        <v>221</v>
      </c>
    </row>
    <row r="528" spans="1:5" ht="18.75" customHeight="1">
      <c r="A528" s="258">
        <v>526</v>
      </c>
      <c r="B528" s="256" t="s">
        <v>763</v>
      </c>
      <c r="C528" s="256" t="s">
        <v>191</v>
      </c>
      <c r="D528" s="256" t="s">
        <v>190</v>
      </c>
      <c r="E528" s="256" t="s">
        <v>214</v>
      </c>
    </row>
    <row r="529" spans="1:5" ht="18.75" customHeight="1">
      <c r="A529" s="258">
        <v>527</v>
      </c>
      <c r="B529" s="256" t="s">
        <v>764</v>
      </c>
      <c r="C529" s="256" t="s">
        <v>206</v>
      </c>
      <c r="D529" s="256" t="s">
        <v>190</v>
      </c>
      <c r="E529" s="256" t="s">
        <v>207</v>
      </c>
    </row>
    <row r="530" spans="1:5" ht="18.75" customHeight="1">
      <c r="A530" s="258">
        <v>528</v>
      </c>
      <c r="B530" s="256" t="s">
        <v>765</v>
      </c>
      <c r="C530" s="256" t="s">
        <v>199</v>
      </c>
      <c r="D530" s="256" t="s">
        <v>198</v>
      </c>
      <c r="E530" s="256" t="s">
        <v>213</v>
      </c>
    </row>
    <row r="531" spans="1:5" ht="18.75" customHeight="1">
      <c r="A531" s="258">
        <v>529</v>
      </c>
      <c r="B531" s="256" t="s">
        <v>766</v>
      </c>
      <c r="C531" s="256" t="s">
        <v>203</v>
      </c>
      <c r="D531" s="256" t="s">
        <v>198</v>
      </c>
      <c r="E531" s="256" t="s">
        <v>218</v>
      </c>
    </row>
    <row r="532" spans="1:5" ht="18.75" customHeight="1">
      <c r="A532" s="258">
        <v>530</v>
      </c>
      <c r="B532" s="256" t="s">
        <v>767</v>
      </c>
      <c r="C532" s="256" t="s">
        <v>199</v>
      </c>
      <c r="D532" s="256" t="s">
        <v>198</v>
      </c>
      <c r="E532" s="256" t="s">
        <v>200</v>
      </c>
    </row>
    <row r="533" spans="1:5" ht="18.75" customHeight="1">
      <c r="A533" s="258">
        <v>531</v>
      </c>
      <c r="B533" s="256" t="s">
        <v>768</v>
      </c>
      <c r="C533" s="256" t="s">
        <v>203</v>
      </c>
      <c r="D533" s="256" t="s">
        <v>198</v>
      </c>
      <c r="E533" s="256" t="s">
        <v>205</v>
      </c>
    </row>
    <row r="534" spans="1:5" ht="18.75" customHeight="1">
      <c r="A534" s="258">
        <v>532</v>
      </c>
      <c r="B534" s="256" t="s">
        <v>769</v>
      </c>
      <c r="C534" s="256" t="s">
        <v>203</v>
      </c>
      <c r="D534" s="256" t="s">
        <v>198</v>
      </c>
      <c r="E534" s="256" t="s">
        <v>225</v>
      </c>
    </row>
    <row r="535" spans="1:5" ht="18.75" customHeight="1">
      <c r="A535" s="258">
        <v>533</v>
      </c>
      <c r="B535" s="256" t="s">
        <v>770</v>
      </c>
      <c r="C535" s="256" t="s">
        <v>199</v>
      </c>
      <c r="D535" s="256" t="s">
        <v>198</v>
      </c>
      <c r="E535" s="256" t="s">
        <v>217</v>
      </c>
    </row>
    <row r="536" spans="1:5" ht="18.75" customHeight="1">
      <c r="A536" s="258">
        <v>534</v>
      </c>
      <c r="B536" s="256" t="s">
        <v>771</v>
      </c>
      <c r="C536" s="256" t="s">
        <v>222</v>
      </c>
      <c r="D536" s="256" t="s">
        <v>190</v>
      </c>
      <c r="E536" s="256" t="s">
        <v>194</v>
      </c>
    </row>
    <row r="537" spans="1:5" ht="18.75" customHeight="1">
      <c r="A537" s="258">
        <v>535</v>
      </c>
      <c r="B537" s="256" t="s">
        <v>772</v>
      </c>
      <c r="C537" s="256" t="s">
        <v>195</v>
      </c>
      <c r="D537" s="256" t="s">
        <v>190</v>
      </c>
      <c r="E537" s="256" t="s">
        <v>224</v>
      </c>
    </row>
    <row r="538" spans="1:5" ht="18.75" customHeight="1">
      <c r="A538" s="258">
        <v>536</v>
      </c>
      <c r="B538" s="256" t="s">
        <v>773</v>
      </c>
      <c r="C538" s="256" t="s">
        <v>195</v>
      </c>
      <c r="D538" s="256" t="s">
        <v>190</v>
      </c>
      <c r="E538" s="256" t="s">
        <v>230</v>
      </c>
    </row>
    <row r="539" spans="1:5" ht="18.75" customHeight="1">
      <c r="A539" s="258">
        <v>537</v>
      </c>
      <c r="B539" s="256" t="s">
        <v>774</v>
      </c>
      <c r="C539" s="256" t="s">
        <v>203</v>
      </c>
      <c r="D539" s="256" t="s">
        <v>198</v>
      </c>
      <c r="E539" s="256" t="s">
        <v>218</v>
      </c>
    </row>
    <row r="540" spans="1:5" ht="18.75" customHeight="1">
      <c r="A540" s="258">
        <v>538</v>
      </c>
      <c r="B540" s="256" t="s">
        <v>775</v>
      </c>
      <c r="C540" s="256" t="s">
        <v>203</v>
      </c>
      <c r="D540" s="256" t="s">
        <v>198</v>
      </c>
      <c r="E540" s="256" t="s">
        <v>220</v>
      </c>
    </row>
    <row r="541" spans="1:5" ht="18.75" customHeight="1">
      <c r="A541" s="258">
        <v>539</v>
      </c>
      <c r="B541" s="256" t="s">
        <v>776</v>
      </c>
      <c r="C541" s="256" t="s">
        <v>203</v>
      </c>
      <c r="D541" s="256" t="s">
        <v>198</v>
      </c>
      <c r="E541" s="256" t="s">
        <v>220</v>
      </c>
    </row>
    <row r="542" spans="1:5" ht="18.75" customHeight="1">
      <c r="A542" s="258">
        <v>540</v>
      </c>
      <c r="B542" s="256" t="s">
        <v>777</v>
      </c>
      <c r="C542" s="256" t="s">
        <v>203</v>
      </c>
      <c r="D542" s="256" t="s">
        <v>198</v>
      </c>
      <c r="E542" s="256" t="s">
        <v>205</v>
      </c>
    </row>
    <row r="543" spans="1:5" ht="18.75" customHeight="1">
      <c r="A543" s="258">
        <v>541</v>
      </c>
      <c r="B543" s="256" t="s">
        <v>778</v>
      </c>
      <c r="C543" s="256" t="s">
        <v>203</v>
      </c>
      <c r="D543" s="256" t="s">
        <v>198</v>
      </c>
      <c r="E543" s="256" t="s">
        <v>218</v>
      </c>
    </row>
    <row r="544" spans="1:5" ht="18.75" customHeight="1">
      <c r="A544" s="258">
        <v>542</v>
      </c>
      <c r="B544" s="256" t="s">
        <v>779</v>
      </c>
      <c r="C544" s="256" t="s">
        <v>191</v>
      </c>
      <c r="D544" s="256" t="s">
        <v>190</v>
      </c>
      <c r="E544" s="256" t="s">
        <v>192</v>
      </c>
    </row>
    <row r="545" spans="1:5" ht="18.75" customHeight="1">
      <c r="A545" s="258">
        <v>543</v>
      </c>
      <c r="B545" s="256" t="s">
        <v>780</v>
      </c>
      <c r="C545" s="256" t="s">
        <v>199</v>
      </c>
      <c r="D545" s="256" t="s">
        <v>198</v>
      </c>
      <c r="E545" s="256" t="s">
        <v>213</v>
      </c>
    </row>
    <row r="546" spans="1:5" ht="18.75" customHeight="1">
      <c r="A546" s="258">
        <v>544</v>
      </c>
      <c r="B546" s="256" t="s">
        <v>781</v>
      </c>
      <c r="C546" s="256" t="s">
        <v>199</v>
      </c>
      <c r="D546" s="256" t="s">
        <v>198</v>
      </c>
      <c r="E546" s="256" t="s">
        <v>200</v>
      </c>
    </row>
    <row r="547" spans="1:5" ht="18.75" customHeight="1">
      <c r="A547" s="258">
        <v>545</v>
      </c>
      <c r="B547" s="256" t="s">
        <v>782</v>
      </c>
      <c r="C547" s="256" t="s">
        <v>191</v>
      </c>
      <c r="D547" s="256" t="s">
        <v>190</v>
      </c>
      <c r="E547" s="256" t="s">
        <v>192</v>
      </c>
    </row>
    <row r="548" spans="1:5" ht="18.75" customHeight="1">
      <c r="A548" s="258">
        <v>546</v>
      </c>
      <c r="B548" s="256" t="s">
        <v>783</v>
      </c>
      <c r="C548" s="256" t="s">
        <v>203</v>
      </c>
      <c r="D548" s="256" t="s">
        <v>198</v>
      </c>
      <c r="E548" s="256" t="s">
        <v>209</v>
      </c>
    </row>
    <row r="549" spans="1:5" ht="18.75" customHeight="1">
      <c r="A549" s="258">
        <v>547</v>
      </c>
      <c r="B549" s="256" t="s">
        <v>784</v>
      </c>
      <c r="C549" s="256" t="s">
        <v>199</v>
      </c>
      <c r="D549" s="256" t="s">
        <v>198</v>
      </c>
      <c r="E549" s="256" t="s">
        <v>200</v>
      </c>
    </row>
    <row r="550" spans="1:5" ht="18.75" customHeight="1">
      <c r="A550" s="258">
        <v>548</v>
      </c>
      <c r="B550" s="256" t="s">
        <v>785</v>
      </c>
      <c r="C550" s="256" t="s">
        <v>203</v>
      </c>
      <c r="D550" s="256" t="s">
        <v>198</v>
      </c>
      <c r="E550" s="256" t="s">
        <v>228</v>
      </c>
    </row>
    <row r="551" spans="1:5" ht="18.75" customHeight="1">
      <c r="A551" s="258">
        <v>549</v>
      </c>
      <c r="B551" s="256" t="s">
        <v>786</v>
      </c>
      <c r="C551" s="256" t="s">
        <v>199</v>
      </c>
      <c r="D551" s="256" t="s">
        <v>198</v>
      </c>
      <c r="E551" s="256" t="s">
        <v>201</v>
      </c>
    </row>
    <row r="552" spans="1:5" ht="18.75" customHeight="1">
      <c r="A552" s="258">
        <v>550</v>
      </c>
      <c r="B552" s="256" t="s">
        <v>787</v>
      </c>
      <c r="C552" s="256" t="s">
        <v>195</v>
      </c>
      <c r="D552" s="256" t="s">
        <v>190</v>
      </c>
      <c r="E552" s="256" t="s">
        <v>227</v>
      </c>
    </row>
    <row r="553" spans="1:5" ht="18.75" customHeight="1">
      <c r="A553" s="258">
        <v>551</v>
      </c>
      <c r="B553" s="256" t="s">
        <v>788</v>
      </c>
      <c r="C553" s="256" t="s">
        <v>206</v>
      </c>
      <c r="D553" s="256" t="s">
        <v>190</v>
      </c>
      <c r="E553" s="256" t="s">
        <v>208</v>
      </c>
    </row>
    <row r="554" spans="1:5" ht="18.75" customHeight="1">
      <c r="A554" s="258">
        <v>552</v>
      </c>
      <c r="B554" s="256" t="s">
        <v>789</v>
      </c>
      <c r="C554" s="256" t="s">
        <v>199</v>
      </c>
      <c r="D554" s="256" t="s">
        <v>198</v>
      </c>
      <c r="E554" s="256" t="s">
        <v>217</v>
      </c>
    </row>
    <row r="555" spans="1:5" ht="18.75" customHeight="1">
      <c r="A555" s="258">
        <v>553</v>
      </c>
      <c r="B555" s="256" t="s">
        <v>790</v>
      </c>
      <c r="C555" s="256" t="s">
        <v>199</v>
      </c>
      <c r="D555" s="256" t="s">
        <v>198</v>
      </c>
      <c r="E555" s="256" t="s">
        <v>200</v>
      </c>
    </row>
    <row r="556" spans="1:5" ht="18.75" customHeight="1">
      <c r="A556" s="258">
        <v>554</v>
      </c>
      <c r="B556" s="256" t="s">
        <v>791</v>
      </c>
      <c r="C556" s="256" t="s">
        <v>199</v>
      </c>
      <c r="D556" s="256" t="s">
        <v>198</v>
      </c>
      <c r="E556" s="256" t="s">
        <v>217</v>
      </c>
    </row>
    <row r="557" spans="1:5" ht="18.75" customHeight="1">
      <c r="A557" s="258">
        <v>555</v>
      </c>
      <c r="B557" s="256" t="s">
        <v>792</v>
      </c>
      <c r="C557" s="256" t="s">
        <v>195</v>
      </c>
      <c r="D557" s="256" t="s">
        <v>190</v>
      </c>
      <c r="E557" s="256" t="s">
        <v>231</v>
      </c>
    </row>
    <row r="558" spans="1:5" ht="18.75" customHeight="1">
      <c r="A558" s="258">
        <v>556</v>
      </c>
      <c r="B558" s="256" t="s">
        <v>793</v>
      </c>
      <c r="C558" s="256" t="s">
        <v>191</v>
      </c>
      <c r="D558" s="256" t="s">
        <v>190</v>
      </c>
      <c r="E558" s="256" t="s">
        <v>192</v>
      </c>
    </row>
    <row r="559" spans="1:5" ht="18.75" customHeight="1">
      <c r="A559" s="258">
        <v>557</v>
      </c>
      <c r="B559" s="256" t="s">
        <v>794</v>
      </c>
      <c r="C559" s="256" t="s">
        <v>199</v>
      </c>
      <c r="D559" s="256" t="s">
        <v>198</v>
      </c>
      <c r="E559" s="256" t="s">
        <v>212</v>
      </c>
    </row>
    <row r="560" spans="1:5" ht="18.75" customHeight="1">
      <c r="A560" s="258">
        <v>558</v>
      </c>
      <c r="B560" s="256" t="s">
        <v>795</v>
      </c>
      <c r="C560" s="256" t="s">
        <v>203</v>
      </c>
      <c r="D560" s="256" t="s">
        <v>198</v>
      </c>
      <c r="E560" s="256" t="s">
        <v>204</v>
      </c>
    </row>
    <row r="561" spans="1:5" ht="18.75" customHeight="1">
      <c r="A561" s="258">
        <v>559</v>
      </c>
      <c r="B561" s="256" t="s">
        <v>796</v>
      </c>
      <c r="C561" s="256" t="s">
        <v>195</v>
      </c>
      <c r="D561" s="256" t="s">
        <v>190</v>
      </c>
      <c r="E561" s="256" t="s">
        <v>196</v>
      </c>
    </row>
    <row r="562" spans="1:5" ht="18.75" customHeight="1">
      <c r="A562" s="258">
        <v>560</v>
      </c>
      <c r="B562" s="256" t="s">
        <v>797</v>
      </c>
      <c r="C562" s="256" t="s">
        <v>191</v>
      </c>
      <c r="D562" s="256" t="s">
        <v>190</v>
      </c>
      <c r="E562" s="256" t="s">
        <v>214</v>
      </c>
    </row>
    <row r="563" spans="1:5" ht="18.75" customHeight="1">
      <c r="A563" s="258">
        <v>561</v>
      </c>
      <c r="B563" s="256" t="s">
        <v>798</v>
      </c>
      <c r="C563" s="256" t="s">
        <v>206</v>
      </c>
      <c r="D563" s="256" t="s">
        <v>190</v>
      </c>
      <c r="E563" s="256" t="s">
        <v>197</v>
      </c>
    </row>
    <row r="564" spans="1:5" ht="18.75" customHeight="1">
      <c r="A564" s="258">
        <v>562</v>
      </c>
      <c r="B564" s="256" t="s">
        <v>799</v>
      </c>
      <c r="C564" s="256" t="s">
        <v>199</v>
      </c>
      <c r="D564" s="256" t="s">
        <v>198</v>
      </c>
      <c r="E564" s="256" t="s">
        <v>213</v>
      </c>
    </row>
    <row r="565" spans="1:5" ht="18.75" customHeight="1">
      <c r="A565" s="258">
        <v>563</v>
      </c>
      <c r="B565" s="256" t="s">
        <v>800</v>
      </c>
      <c r="C565" s="256" t="s">
        <v>203</v>
      </c>
      <c r="D565" s="256" t="s">
        <v>198</v>
      </c>
      <c r="E565" s="256" t="s">
        <v>205</v>
      </c>
    </row>
    <row r="566" spans="1:5" ht="18.75" customHeight="1">
      <c r="A566" s="258">
        <v>564</v>
      </c>
      <c r="B566" s="256" t="s">
        <v>801</v>
      </c>
      <c r="C566" s="256" t="s">
        <v>203</v>
      </c>
      <c r="D566" s="256" t="s">
        <v>198</v>
      </c>
      <c r="E566" s="256" t="s">
        <v>205</v>
      </c>
    </row>
    <row r="567" spans="1:5" ht="18.75" customHeight="1">
      <c r="A567" s="258">
        <v>565</v>
      </c>
      <c r="B567" s="256" t="s">
        <v>802</v>
      </c>
      <c r="C567" s="256" t="s">
        <v>199</v>
      </c>
      <c r="D567" s="256" t="s">
        <v>198</v>
      </c>
      <c r="E567" s="256" t="s">
        <v>217</v>
      </c>
    </row>
    <row r="568" spans="1:5" ht="18.75" customHeight="1">
      <c r="A568" s="258">
        <v>566</v>
      </c>
      <c r="B568" s="256" t="s">
        <v>803</v>
      </c>
      <c r="C568" s="256" t="s">
        <v>203</v>
      </c>
      <c r="D568" s="256" t="s">
        <v>198</v>
      </c>
      <c r="E568" s="256" t="s">
        <v>220</v>
      </c>
    </row>
    <row r="569" spans="1:5" ht="18.75" customHeight="1">
      <c r="A569" s="258">
        <v>567</v>
      </c>
      <c r="B569" s="256" t="s">
        <v>804</v>
      </c>
      <c r="C569" s="256" t="s">
        <v>222</v>
      </c>
      <c r="D569" s="256" t="s">
        <v>190</v>
      </c>
      <c r="E569" s="256" t="s">
        <v>194</v>
      </c>
    </row>
    <row r="570" spans="1:5" ht="18.75" customHeight="1">
      <c r="A570" s="258">
        <v>568</v>
      </c>
      <c r="B570" s="256" t="s">
        <v>805</v>
      </c>
      <c r="C570" s="256" t="s">
        <v>206</v>
      </c>
      <c r="D570" s="256" t="s">
        <v>190</v>
      </c>
      <c r="E570" s="256" t="s">
        <v>197</v>
      </c>
    </row>
    <row r="571" spans="1:5" ht="18.75" customHeight="1">
      <c r="A571" s="258">
        <v>569</v>
      </c>
      <c r="B571" s="256" t="s">
        <v>806</v>
      </c>
      <c r="C571" s="256" t="s">
        <v>191</v>
      </c>
      <c r="D571" s="256" t="s">
        <v>190</v>
      </c>
      <c r="E571" s="256" t="s">
        <v>232</v>
      </c>
    </row>
    <row r="572" spans="1:5" ht="18.75" customHeight="1">
      <c r="A572" s="258">
        <v>570</v>
      </c>
      <c r="B572" s="256" t="s">
        <v>807</v>
      </c>
      <c r="C572" s="256" t="s">
        <v>193</v>
      </c>
      <c r="D572" s="256" t="s">
        <v>190</v>
      </c>
      <c r="E572" s="256" t="s">
        <v>197</v>
      </c>
    </row>
    <row r="573" spans="1:5" ht="18.75" customHeight="1">
      <c r="A573" s="258">
        <v>571</v>
      </c>
      <c r="B573" s="256" t="s">
        <v>808</v>
      </c>
      <c r="C573" s="256" t="s">
        <v>199</v>
      </c>
      <c r="D573" s="256" t="s">
        <v>198</v>
      </c>
      <c r="E573" s="256" t="s">
        <v>233</v>
      </c>
    </row>
    <row r="574" spans="1:5" ht="18.75" customHeight="1">
      <c r="A574" s="258">
        <v>572</v>
      </c>
      <c r="B574" s="256" t="s">
        <v>809</v>
      </c>
      <c r="C574" s="256" t="s">
        <v>199</v>
      </c>
      <c r="D574" s="256" t="s">
        <v>198</v>
      </c>
      <c r="E574" s="256" t="s">
        <v>217</v>
      </c>
    </row>
    <row r="575" spans="1:5" ht="18.75" customHeight="1">
      <c r="A575" s="258">
        <v>573</v>
      </c>
      <c r="B575" s="256" t="s">
        <v>810</v>
      </c>
      <c r="C575" s="256" t="s">
        <v>203</v>
      </c>
      <c r="D575" s="256" t="s">
        <v>198</v>
      </c>
      <c r="E575" s="256" t="s">
        <v>205</v>
      </c>
    </row>
    <row r="576" spans="1:5" ht="18.75" customHeight="1">
      <c r="A576" s="258">
        <v>574</v>
      </c>
      <c r="B576" s="256" t="s">
        <v>811</v>
      </c>
      <c r="C576" s="256" t="s">
        <v>199</v>
      </c>
      <c r="D576" s="256" t="s">
        <v>198</v>
      </c>
      <c r="E576" s="256" t="s">
        <v>212</v>
      </c>
    </row>
    <row r="577" spans="1:5" ht="18.75" customHeight="1">
      <c r="A577" s="258">
        <v>575</v>
      </c>
      <c r="B577" s="256" t="s">
        <v>812</v>
      </c>
      <c r="C577" s="256" t="s">
        <v>203</v>
      </c>
      <c r="D577" s="256" t="s">
        <v>198</v>
      </c>
      <c r="E577" s="256" t="s">
        <v>218</v>
      </c>
    </row>
    <row r="578" spans="1:5" ht="18.75" customHeight="1">
      <c r="A578" s="258">
        <v>576</v>
      </c>
      <c r="B578" s="256" t="s">
        <v>813</v>
      </c>
      <c r="C578" s="256" t="s">
        <v>199</v>
      </c>
      <c r="D578" s="256" t="s">
        <v>198</v>
      </c>
      <c r="E578" s="256" t="s">
        <v>202</v>
      </c>
    </row>
    <row r="579" spans="1:5" ht="18.75" customHeight="1">
      <c r="A579" s="258">
        <v>577</v>
      </c>
      <c r="B579" s="256" t="s">
        <v>814</v>
      </c>
      <c r="C579" s="256" t="s">
        <v>199</v>
      </c>
      <c r="D579" s="256" t="s">
        <v>198</v>
      </c>
      <c r="E579" s="256" t="s">
        <v>213</v>
      </c>
    </row>
    <row r="580" spans="1:5" ht="18.75" customHeight="1">
      <c r="A580" s="258">
        <v>578</v>
      </c>
      <c r="B580" s="256" t="s">
        <v>815</v>
      </c>
      <c r="C580" s="256" t="s">
        <v>206</v>
      </c>
      <c r="D580" s="256" t="s">
        <v>190</v>
      </c>
      <c r="E580" s="256" t="s">
        <v>208</v>
      </c>
    </row>
    <row r="581" spans="1:5" ht="18.75" customHeight="1">
      <c r="A581" s="258">
        <v>579</v>
      </c>
      <c r="B581" s="256" t="s">
        <v>816</v>
      </c>
      <c r="C581" s="256" t="s">
        <v>199</v>
      </c>
      <c r="D581" s="256" t="s">
        <v>198</v>
      </c>
      <c r="E581" s="256" t="s">
        <v>201</v>
      </c>
    </row>
    <row r="582" spans="1:5" ht="18.75" customHeight="1">
      <c r="A582" s="258">
        <v>580</v>
      </c>
      <c r="B582" s="256" t="s">
        <v>817</v>
      </c>
      <c r="C582" s="256" t="s">
        <v>199</v>
      </c>
      <c r="D582" s="256" t="s">
        <v>198</v>
      </c>
      <c r="E582" s="256" t="s">
        <v>202</v>
      </c>
    </row>
    <row r="583" spans="1:5" ht="18.75" customHeight="1">
      <c r="A583" s="258">
        <v>581</v>
      </c>
      <c r="B583" s="256" t="s">
        <v>818</v>
      </c>
      <c r="C583" s="256" t="s">
        <v>199</v>
      </c>
      <c r="D583" s="256" t="s">
        <v>198</v>
      </c>
      <c r="E583" s="256" t="s">
        <v>212</v>
      </c>
    </row>
    <row r="584" spans="1:5" ht="18.75" customHeight="1">
      <c r="A584" s="258">
        <v>582</v>
      </c>
      <c r="B584" s="256" t="s">
        <v>819</v>
      </c>
      <c r="C584" s="256" t="s">
        <v>199</v>
      </c>
      <c r="D584" s="256" t="s">
        <v>198</v>
      </c>
      <c r="E584" s="256" t="s">
        <v>200</v>
      </c>
    </row>
    <row r="585" spans="1:5" ht="18.75" customHeight="1">
      <c r="A585" s="258">
        <v>583</v>
      </c>
      <c r="B585" s="256" t="s">
        <v>820</v>
      </c>
      <c r="C585" s="256" t="s">
        <v>199</v>
      </c>
      <c r="D585" s="256" t="s">
        <v>198</v>
      </c>
      <c r="E585" s="256" t="s">
        <v>212</v>
      </c>
    </row>
    <row r="586" spans="1:5" ht="18.75" customHeight="1">
      <c r="A586" s="258">
        <v>584</v>
      </c>
      <c r="B586" s="256" t="s">
        <v>821</v>
      </c>
      <c r="C586" s="256" t="s">
        <v>203</v>
      </c>
      <c r="D586" s="256" t="s">
        <v>198</v>
      </c>
      <c r="E586" s="256" t="s">
        <v>218</v>
      </c>
    </row>
    <row r="587" spans="1:5" ht="18.75" customHeight="1">
      <c r="A587" s="258">
        <v>585</v>
      </c>
      <c r="B587" s="256" t="s">
        <v>822</v>
      </c>
      <c r="C587" s="256" t="s">
        <v>206</v>
      </c>
      <c r="D587" s="256" t="s">
        <v>190</v>
      </c>
      <c r="E587" s="256" t="s">
        <v>197</v>
      </c>
    </row>
    <row r="588" spans="1:5" ht="18.75" customHeight="1">
      <c r="A588" s="258">
        <v>586</v>
      </c>
      <c r="B588" s="256" t="s">
        <v>823</v>
      </c>
      <c r="C588" s="256" t="s">
        <v>195</v>
      </c>
      <c r="D588" s="256" t="s">
        <v>190</v>
      </c>
      <c r="E588" s="256" t="s">
        <v>230</v>
      </c>
    </row>
    <row r="589" spans="1:5" ht="18.75" customHeight="1">
      <c r="A589" s="258">
        <v>587</v>
      </c>
      <c r="B589" s="256" t="s">
        <v>824</v>
      </c>
      <c r="C589" s="256" t="s">
        <v>199</v>
      </c>
      <c r="D589" s="256" t="s">
        <v>198</v>
      </c>
      <c r="E589" s="256" t="s">
        <v>217</v>
      </c>
    </row>
    <row r="590" spans="1:5" ht="18.75" customHeight="1">
      <c r="A590" s="258">
        <v>588</v>
      </c>
      <c r="B590" s="256" t="s">
        <v>825</v>
      </c>
      <c r="C590" s="256" t="s">
        <v>199</v>
      </c>
      <c r="D590" s="256" t="s">
        <v>198</v>
      </c>
      <c r="E590" s="256" t="s">
        <v>200</v>
      </c>
    </row>
    <row r="591" spans="1:5" ht="18.75" customHeight="1">
      <c r="A591" s="258">
        <v>589</v>
      </c>
      <c r="B591" s="256" t="s">
        <v>826</v>
      </c>
      <c r="C591" s="256" t="s">
        <v>199</v>
      </c>
      <c r="D591" s="256" t="s">
        <v>198</v>
      </c>
      <c r="E591" s="256" t="s">
        <v>212</v>
      </c>
    </row>
    <row r="592" spans="1:5" ht="18.75" customHeight="1">
      <c r="A592" s="258">
        <v>590</v>
      </c>
      <c r="B592" s="256" t="s">
        <v>827</v>
      </c>
      <c r="C592" s="256" t="s">
        <v>203</v>
      </c>
      <c r="D592" s="256" t="s">
        <v>198</v>
      </c>
      <c r="E592" s="256" t="s">
        <v>218</v>
      </c>
    </row>
    <row r="593" spans="1:5" ht="18.75" customHeight="1">
      <c r="A593" s="258">
        <v>591</v>
      </c>
      <c r="B593" s="256" t="s">
        <v>828</v>
      </c>
      <c r="C593" s="256" t="s">
        <v>195</v>
      </c>
      <c r="D593" s="256" t="s">
        <v>190</v>
      </c>
      <c r="E593" s="256" t="s">
        <v>196</v>
      </c>
    </row>
    <row r="594" spans="1:5" ht="18.75" customHeight="1">
      <c r="A594" s="258">
        <v>592</v>
      </c>
      <c r="B594" s="256" t="s">
        <v>829</v>
      </c>
      <c r="C594" s="256" t="s">
        <v>206</v>
      </c>
      <c r="D594" s="256" t="s">
        <v>190</v>
      </c>
      <c r="E594" s="256" t="s">
        <v>197</v>
      </c>
    </row>
    <row r="595" spans="1:5" ht="18.75" customHeight="1">
      <c r="A595" s="258">
        <v>593</v>
      </c>
      <c r="B595" s="256" t="s">
        <v>830</v>
      </c>
      <c r="C595" s="256" t="s">
        <v>191</v>
      </c>
      <c r="D595" s="256" t="s">
        <v>190</v>
      </c>
      <c r="E595" s="256" t="s">
        <v>234</v>
      </c>
    </row>
    <row r="596" spans="1:5" ht="18.75" customHeight="1">
      <c r="A596" s="258">
        <v>594</v>
      </c>
      <c r="B596" s="256" t="s">
        <v>831</v>
      </c>
      <c r="C596" s="256" t="s">
        <v>199</v>
      </c>
      <c r="D596" s="256" t="s">
        <v>198</v>
      </c>
      <c r="E596" s="256" t="s">
        <v>200</v>
      </c>
    </row>
    <row r="597" spans="1:5" ht="18.75" customHeight="1">
      <c r="A597" s="258">
        <v>595</v>
      </c>
      <c r="B597" s="256" t="s">
        <v>832</v>
      </c>
      <c r="C597" s="256" t="s">
        <v>203</v>
      </c>
      <c r="D597" s="256" t="s">
        <v>198</v>
      </c>
      <c r="E597" s="256" t="s">
        <v>228</v>
      </c>
    </row>
    <row r="598" spans="1:5" ht="18.75" customHeight="1">
      <c r="A598" s="258">
        <v>596</v>
      </c>
      <c r="B598" s="256" t="s">
        <v>833</v>
      </c>
      <c r="C598" s="256" t="s">
        <v>203</v>
      </c>
      <c r="D598" s="256" t="s">
        <v>198</v>
      </c>
      <c r="E598" s="256" t="s">
        <v>225</v>
      </c>
    </row>
    <row r="599" spans="1:5" ht="18.75" customHeight="1">
      <c r="A599" s="258">
        <v>597</v>
      </c>
      <c r="B599" s="256" t="s">
        <v>834</v>
      </c>
      <c r="C599" s="256" t="s">
        <v>191</v>
      </c>
      <c r="D599" s="256" t="s">
        <v>190</v>
      </c>
      <c r="E599" s="256" t="s">
        <v>234</v>
      </c>
    </row>
    <row r="600" spans="1:5" ht="18.75" customHeight="1">
      <c r="A600" s="258">
        <v>598</v>
      </c>
      <c r="B600" s="256" t="s">
        <v>835</v>
      </c>
      <c r="C600" s="256" t="s">
        <v>222</v>
      </c>
      <c r="D600" s="256" t="s">
        <v>190</v>
      </c>
      <c r="E600" s="256" t="s">
        <v>215</v>
      </c>
    </row>
    <row r="601" spans="1:5" ht="18.75" customHeight="1">
      <c r="A601" s="258">
        <v>599</v>
      </c>
      <c r="B601" s="256" t="s">
        <v>836</v>
      </c>
      <c r="C601" s="256" t="s">
        <v>191</v>
      </c>
      <c r="D601" s="256" t="s">
        <v>190</v>
      </c>
      <c r="E601" s="256" t="s">
        <v>229</v>
      </c>
    </row>
    <row r="602" spans="1:5" ht="18.75" customHeight="1">
      <c r="A602" s="258">
        <v>600</v>
      </c>
      <c r="B602" s="256" t="s">
        <v>837</v>
      </c>
      <c r="C602" s="256" t="s">
        <v>203</v>
      </c>
      <c r="D602" s="256" t="s">
        <v>198</v>
      </c>
      <c r="E602" s="256" t="s">
        <v>225</v>
      </c>
    </row>
    <row r="603" spans="1:5" ht="18.75" customHeight="1">
      <c r="A603" s="258">
        <v>601</v>
      </c>
      <c r="B603" s="256" t="s">
        <v>838</v>
      </c>
      <c r="C603" s="256" t="s">
        <v>199</v>
      </c>
      <c r="D603" s="256" t="s">
        <v>198</v>
      </c>
      <c r="E603" s="256" t="s">
        <v>211</v>
      </c>
    </row>
    <row r="604" spans="1:5" ht="18.75" customHeight="1">
      <c r="A604" s="258">
        <v>602</v>
      </c>
      <c r="B604" s="256" t="s">
        <v>839</v>
      </c>
      <c r="C604" s="256" t="s">
        <v>195</v>
      </c>
      <c r="D604" s="256" t="s">
        <v>190</v>
      </c>
      <c r="E604" s="256" t="s">
        <v>196</v>
      </c>
    </row>
    <row r="605" spans="1:5" ht="18.75" customHeight="1">
      <c r="A605" s="258">
        <v>603</v>
      </c>
      <c r="B605" s="256" t="s">
        <v>840</v>
      </c>
      <c r="C605" s="256" t="s">
        <v>206</v>
      </c>
      <c r="D605" s="256" t="s">
        <v>190</v>
      </c>
      <c r="E605" s="256" t="s">
        <v>208</v>
      </c>
    </row>
    <row r="606" spans="1:5" ht="18.75" customHeight="1">
      <c r="A606" s="258">
        <v>604</v>
      </c>
      <c r="B606" s="256" t="s">
        <v>841</v>
      </c>
      <c r="C606" s="256" t="s">
        <v>191</v>
      </c>
      <c r="D606" s="256" t="s">
        <v>190</v>
      </c>
      <c r="E606" s="256" t="s">
        <v>232</v>
      </c>
    </row>
    <row r="607" spans="1:5" ht="18.75" customHeight="1">
      <c r="A607" s="258">
        <v>605</v>
      </c>
      <c r="B607" s="256" t="s">
        <v>842</v>
      </c>
      <c r="C607" s="256" t="s">
        <v>203</v>
      </c>
      <c r="D607" s="256" t="s">
        <v>198</v>
      </c>
      <c r="E607" s="256" t="s">
        <v>228</v>
      </c>
    </row>
    <row r="608" spans="1:5" ht="18.75" customHeight="1">
      <c r="A608" s="258">
        <v>606</v>
      </c>
      <c r="B608" s="256" t="s">
        <v>843</v>
      </c>
      <c r="C608" s="256" t="s">
        <v>199</v>
      </c>
      <c r="D608" s="256" t="s">
        <v>198</v>
      </c>
      <c r="E608" s="256" t="s">
        <v>200</v>
      </c>
    </row>
    <row r="609" spans="1:5" ht="18.75" customHeight="1">
      <c r="A609" s="258">
        <v>607</v>
      </c>
      <c r="B609" s="256" t="s">
        <v>844</v>
      </c>
      <c r="C609" s="256" t="s">
        <v>199</v>
      </c>
      <c r="D609" s="256" t="s">
        <v>198</v>
      </c>
      <c r="E609" s="256" t="s">
        <v>217</v>
      </c>
    </row>
    <row r="610" spans="1:5" ht="18.75" customHeight="1">
      <c r="A610" s="258">
        <v>608</v>
      </c>
      <c r="B610" s="256" t="s">
        <v>845</v>
      </c>
      <c r="C610" s="256" t="s">
        <v>206</v>
      </c>
      <c r="D610" s="256" t="s">
        <v>190</v>
      </c>
      <c r="E610" s="256" t="s">
        <v>197</v>
      </c>
    </row>
    <row r="611" spans="1:5" ht="18.75" customHeight="1">
      <c r="A611" s="258">
        <v>609</v>
      </c>
      <c r="B611" s="256" t="s">
        <v>846</v>
      </c>
      <c r="C611" s="256" t="s">
        <v>195</v>
      </c>
      <c r="D611" s="256" t="s">
        <v>190</v>
      </c>
      <c r="E611" s="256" t="s">
        <v>224</v>
      </c>
    </row>
    <row r="612" spans="1:5" ht="18.75" customHeight="1">
      <c r="A612" s="258">
        <v>610</v>
      </c>
      <c r="B612" s="256" t="s">
        <v>847</v>
      </c>
      <c r="C612" s="256" t="s">
        <v>195</v>
      </c>
      <c r="D612" s="256" t="s">
        <v>190</v>
      </c>
      <c r="E612" s="256" t="s">
        <v>227</v>
      </c>
    </row>
    <row r="613" spans="1:5" ht="18.75" customHeight="1">
      <c r="A613" s="258">
        <v>611</v>
      </c>
      <c r="B613" s="256" t="s">
        <v>848</v>
      </c>
      <c r="C613" s="256" t="s">
        <v>195</v>
      </c>
      <c r="D613" s="256" t="s">
        <v>190</v>
      </c>
      <c r="E613" s="256" t="s">
        <v>227</v>
      </c>
    </row>
    <row r="614" spans="1:5" ht="18.75" customHeight="1">
      <c r="A614" s="258">
        <v>612</v>
      </c>
      <c r="B614" s="256" t="s">
        <v>849</v>
      </c>
      <c r="C614" s="256" t="s">
        <v>206</v>
      </c>
      <c r="D614" s="256" t="s">
        <v>190</v>
      </c>
      <c r="E614" s="256" t="s">
        <v>197</v>
      </c>
    </row>
    <row r="615" spans="1:5" ht="18.75" customHeight="1">
      <c r="A615" s="258">
        <v>613</v>
      </c>
      <c r="B615" s="256" t="s">
        <v>850</v>
      </c>
      <c r="C615" s="256" t="s">
        <v>191</v>
      </c>
      <c r="D615" s="256" t="s">
        <v>190</v>
      </c>
      <c r="E615" s="256" t="s">
        <v>192</v>
      </c>
    </row>
    <row r="616" spans="1:5" ht="18.75" customHeight="1">
      <c r="A616" s="258">
        <v>614</v>
      </c>
      <c r="B616" s="256" t="s">
        <v>851</v>
      </c>
      <c r="C616" s="256" t="s">
        <v>195</v>
      </c>
      <c r="D616" s="256" t="s">
        <v>190</v>
      </c>
      <c r="E616" s="256" t="s">
        <v>196</v>
      </c>
    </row>
    <row r="617" spans="1:5" ht="18.75" customHeight="1">
      <c r="A617" s="258">
        <v>615</v>
      </c>
      <c r="B617" s="256" t="s">
        <v>852</v>
      </c>
      <c r="C617" s="256" t="s">
        <v>203</v>
      </c>
      <c r="D617" s="256" t="s">
        <v>198</v>
      </c>
      <c r="E617" s="256" t="s">
        <v>220</v>
      </c>
    </row>
    <row r="618" spans="1:5" ht="18.75" customHeight="1">
      <c r="A618" s="258">
        <v>616</v>
      </c>
      <c r="B618" s="256" t="s">
        <v>853</v>
      </c>
      <c r="C618" s="256" t="s">
        <v>203</v>
      </c>
      <c r="D618" s="256" t="s">
        <v>198</v>
      </c>
      <c r="E618" s="256" t="s">
        <v>204</v>
      </c>
    </row>
    <row r="619" spans="1:5" ht="18.75" customHeight="1">
      <c r="A619" s="258">
        <v>617</v>
      </c>
      <c r="B619" s="256" t="s">
        <v>854</v>
      </c>
      <c r="C619" s="256" t="s">
        <v>203</v>
      </c>
      <c r="D619" s="256" t="s">
        <v>198</v>
      </c>
      <c r="E619" s="256" t="s">
        <v>209</v>
      </c>
    </row>
    <row r="620" spans="1:5" ht="18.75" customHeight="1">
      <c r="A620" s="258">
        <v>618</v>
      </c>
      <c r="B620" s="256" t="s">
        <v>855</v>
      </c>
      <c r="C620" s="256" t="s">
        <v>195</v>
      </c>
      <c r="D620" s="256" t="s">
        <v>190</v>
      </c>
      <c r="E620" s="256" t="s">
        <v>231</v>
      </c>
    </row>
    <row r="621" spans="1:5" ht="18.75" customHeight="1">
      <c r="A621" s="258">
        <v>619</v>
      </c>
      <c r="B621" s="256" t="s">
        <v>856</v>
      </c>
      <c r="C621" s="256" t="s">
        <v>199</v>
      </c>
      <c r="D621" s="256" t="s">
        <v>198</v>
      </c>
      <c r="E621" s="256" t="s">
        <v>202</v>
      </c>
    </row>
    <row r="622" spans="1:5" ht="18.75" customHeight="1">
      <c r="A622" s="258">
        <v>620</v>
      </c>
      <c r="B622" s="256" t="s">
        <v>857</v>
      </c>
      <c r="C622" s="256" t="s">
        <v>199</v>
      </c>
      <c r="D622" s="256" t="s">
        <v>198</v>
      </c>
      <c r="E622" s="256" t="s">
        <v>217</v>
      </c>
    </row>
    <row r="623" spans="1:5" ht="18.75" customHeight="1">
      <c r="A623" s="258">
        <v>621</v>
      </c>
      <c r="B623" s="256" t="s">
        <v>858</v>
      </c>
      <c r="C623" s="256" t="s">
        <v>206</v>
      </c>
      <c r="D623" s="256" t="s">
        <v>190</v>
      </c>
      <c r="E623" s="256" t="s">
        <v>197</v>
      </c>
    </row>
    <row r="624" spans="1:5" ht="18.75" customHeight="1">
      <c r="A624" s="258">
        <v>622</v>
      </c>
      <c r="B624" s="256" t="s">
        <v>859</v>
      </c>
      <c r="C624" s="256" t="s">
        <v>203</v>
      </c>
      <c r="D624" s="256" t="s">
        <v>198</v>
      </c>
      <c r="E624" s="256" t="s">
        <v>205</v>
      </c>
    </row>
    <row r="625" spans="1:5" ht="18.75" customHeight="1">
      <c r="A625" s="258">
        <v>623</v>
      </c>
      <c r="B625" s="256" t="s">
        <v>860</v>
      </c>
      <c r="C625" s="256" t="s">
        <v>203</v>
      </c>
      <c r="D625" s="256" t="s">
        <v>198</v>
      </c>
      <c r="E625" s="256" t="s">
        <v>218</v>
      </c>
    </row>
    <row r="626" spans="1:5" ht="18.75" customHeight="1">
      <c r="A626" s="258">
        <v>624</v>
      </c>
      <c r="B626" s="256" t="s">
        <v>861</v>
      </c>
      <c r="C626" s="256" t="s">
        <v>195</v>
      </c>
      <c r="D626" s="256" t="s">
        <v>190</v>
      </c>
      <c r="E626" s="256" t="s">
        <v>231</v>
      </c>
    </row>
    <row r="627" spans="1:5" ht="18.75" customHeight="1">
      <c r="A627" s="258">
        <v>625</v>
      </c>
      <c r="B627" s="256" t="s">
        <v>862</v>
      </c>
      <c r="C627" s="256" t="s">
        <v>191</v>
      </c>
      <c r="D627" s="256" t="s">
        <v>190</v>
      </c>
      <c r="E627" s="256" t="s">
        <v>214</v>
      </c>
    </row>
    <row r="628" spans="1:5" ht="18.75" customHeight="1">
      <c r="A628" s="258">
        <v>626</v>
      </c>
      <c r="B628" s="256" t="s">
        <v>863</v>
      </c>
      <c r="C628" s="256" t="s">
        <v>203</v>
      </c>
      <c r="D628" s="256" t="s">
        <v>198</v>
      </c>
      <c r="E628" s="256" t="s">
        <v>228</v>
      </c>
    </row>
    <row r="629" spans="1:5" ht="18.75" customHeight="1">
      <c r="A629" s="258">
        <v>627</v>
      </c>
      <c r="B629" s="256" t="s">
        <v>864</v>
      </c>
      <c r="C629" s="256" t="s">
        <v>203</v>
      </c>
      <c r="D629" s="256" t="s">
        <v>198</v>
      </c>
      <c r="E629" s="256" t="s">
        <v>218</v>
      </c>
    </row>
    <row r="630" spans="1:5" ht="18.75" customHeight="1">
      <c r="A630" s="258">
        <v>628</v>
      </c>
      <c r="B630" s="256" t="s">
        <v>865</v>
      </c>
      <c r="C630" s="256" t="s">
        <v>191</v>
      </c>
      <c r="D630" s="256" t="s">
        <v>190</v>
      </c>
      <c r="E630" s="256" t="s">
        <v>214</v>
      </c>
    </row>
    <row r="631" spans="1:5" ht="18.75" customHeight="1">
      <c r="A631" s="258">
        <v>629</v>
      </c>
      <c r="B631" s="256" t="s">
        <v>866</v>
      </c>
      <c r="C631" s="256" t="s">
        <v>199</v>
      </c>
      <c r="D631" s="256" t="s">
        <v>198</v>
      </c>
      <c r="E631" s="256" t="s">
        <v>217</v>
      </c>
    </row>
    <row r="632" spans="1:5" ht="18.75" customHeight="1">
      <c r="A632" s="258">
        <v>630</v>
      </c>
      <c r="B632" s="256" t="s">
        <v>867</v>
      </c>
      <c r="C632" s="256" t="s">
        <v>199</v>
      </c>
      <c r="D632" s="256" t="s">
        <v>198</v>
      </c>
      <c r="E632" s="256" t="s">
        <v>212</v>
      </c>
    </row>
    <row r="633" spans="1:5" ht="18.75" customHeight="1">
      <c r="A633" s="258">
        <v>631</v>
      </c>
      <c r="B633" s="256" t="s">
        <v>868</v>
      </c>
      <c r="C633" s="256" t="s">
        <v>203</v>
      </c>
      <c r="D633" s="256" t="s">
        <v>198</v>
      </c>
      <c r="E633" s="256" t="s">
        <v>205</v>
      </c>
    </row>
    <row r="634" spans="1:5" ht="18.75" customHeight="1">
      <c r="A634" s="258">
        <v>632</v>
      </c>
      <c r="B634" s="256" t="s">
        <v>869</v>
      </c>
      <c r="C634" s="256" t="s">
        <v>199</v>
      </c>
      <c r="D634" s="256" t="s">
        <v>198</v>
      </c>
      <c r="E634" s="256" t="s">
        <v>200</v>
      </c>
    </row>
    <row r="635" spans="1:5" ht="18.75" customHeight="1">
      <c r="A635" s="258">
        <v>633</v>
      </c>
      <c r="B635" s="256" t="s">
        <v>870</v>
      </c>
      <c r="C635" s="256" t="s">
        <v>203</v>
      </c>
      <c r="D635" s="256" t="s">
        <v>198</v>
      </c>
      <c r="E635" s="256" t="s">
        <v>205</v>
      </c>
    </row>
    <row r="636" spans="1:5" ht="18.75" customHeight="1">
      <c r="A636" s="258">
        <v>634</v>
      </c>
      <c r="B636" s="256" t="s">
        <v>871</v>
      </c>
      <c r="C636" s="256" t="s">
        <v>193</v>
      </c>
      <c r="D636" s="256" t="s">
        <v>190</v>
      </c>
      <c r="E636" s="256" t="s">
        <v>215</v>
      </c>
    </row>
    <row r="637" spans="1:5" ht="18.75" customHeight="1">
      <c r="A637" s="258">
        <v>635</v>
      </c>
      <c r="B637" s="256" t="s">
        <v>872</v>
      </c>
      <c r="C637" s="256" t="s">
        <v>203</v>
      </c>
      <c r="D637" s="256" t="s">
        <v>198</v>
      </c>
      <c r="E637" s="256" t="s">
        <v>205</v>
      </c>
    </row>
    <row r="638" spans="1:5" ht="18.75" customHeight="1">
      <c r="A638" s="258">
        <v>636</v>
      </c>
      <c r="B638" s="256" t="s">
        <v>873</v>
      </c>
      <c r="C638" s="256" t="s">
        <v>195</v>
      </c>
      <c r="D638" s="256" t="s">
        <v>190</v>
      </c>
      <c r="E638" s="256" t="s">
        <v>224</v>
      </c>
    </row>
    <row r="639" spans="1:5" ht="18.75" customHeight="1">
      <c r="A639" s="258">
        <v>637</v>
      </c>
      <c r="B639" s="256" t="s">
        <v>874</v>
      </c>
      <c r="C639" s="256" t="s">
        <v>193</v>
      </c>
      <c r="D639" s="256" t="s">
        <v>190</v>
      </c>
      <c r="E639" s="256" t="s">
        <v>221</v>
      </c>
    </row>
    <row r="640" spans="1:5" ht="18.75" customHeight="1">
      <c r="A640" s="258">
        <v>638</v>
      </c>
      <c r="B640" s="256" t="s">
        <v>875</v>
      </c>
      <c r="C640" s="256" t="s">
        <v>203</v>
      </c>
      <c r="D640" s="256" t="s">
        <v>198</v>
      </c>
      <c r="E640" s="256" t="s">
        <v>228</v>
      </c>
    </row>
    <row r="641" spans="1:5" ht="18.75" customHeight="1">
      <c r="A641" s="258">
        <v>639</v>
      </c>
      <c r="B641" s="256" t="s">
        <v>876</v>
      </c>
      <c r="C641" s="256" t="s">
        <v>222</v>
      </c>
      <c r="D641" s="256" t="s">
        <v>190</v>
      </c>
      <c r="E641" s="256" t="s">
        <v>235</v>
      </c>
    </row>
    <row r="642" spans="1:5" ht="18.75" customHeight="1">
      <c r="A642" s="258">
        <v>640</v>
      </c>
      <c r="B642" s="256" t="s">
        <v>877</v>
      </c>
      <c r="C642" s="256" t="s">
        <v>199</v>
      </c>
      <c r="D642" s="256" t="s">
        <v>198</v>
      </c>
      <c r="E642" s="256" t="s">
        <v>201</v>
      </c>
    </row>
    <row r="643" spans="1:5" ht="18.75" customHeight="1">
      <c r="A643" s="258">
        <v>641</v>
      </c>
      <c r="B643" s="256" t="s">
        <v>878</v>
      </c>
      <c r="C643" s="256" t="s">
        <v>206</v>
      </c>
      <c r="D643" s="256" t="s">
        <v>190</v>
      </c>
      <c r="E643" s="256" t="s">
        <v>197</v>
      </c>
    </row>
    <row r="644" spans="1:5" ht="18.75" customHeight="1">
      <c r="A644" s="258">
        <v>642</v>
      </c>
      <c r="B644" s="256" t="s">
        <v>879</v>
      </c>
      <c r="C644" s="256" t="s">
        <v>191</v>
      </c>
      <c r="D644" s="256" t="s">
        <v>190</v>
      </c>
      <c r="E644" s="256" t="s">
        <v>192</v>
      </c>
    </row>
    <row r="645" spans="1:5" ht="18.75" customHeight="1">
      <c r="A645" s="258">
        <v>643</v>
      </c>
      <c r="B645" s="256" t="s">
        <v>880</v>
      </c>
      <c r="C645" s="256" t="s">
        <v>199</v>
      </c>
      <c r="D645" s="256" t="s">
        <v>198</v>
      </c>
      <c r="E645" s="256" t="s">
        <v>202</v>
      </c>
    </row>
    <row r="646" spans="1:5" ht="18.75" customHeight="1">
      <c r="A646" s="258">
        <v>644</v>
      </c>
      <c r="B646" s="256" t="s">
        <v>881</v>
      </c>
      <c r="C646" s="256" t="s">
        <v>191</v>
      </c>
      <c r="D646" s="256" t="s">
        <v>190</v>
      </c>
      <c r="E646" s="256" t="s">
        <v>192</v>
      </c>
    </row>
    <row r="647" spans="1:5" ht="18.75" customHeight="1">
      <c r="A647" s="258">
        <v>645</v>
      </c>
      <c r="B647" s="256" t="s">
        <v>882</v>
      </c>
      <c r="C647" s="256" t="s">
        <v>206</v>
      </c>
      <c r="D647" s="256" t="s">
        <v>190</v>
      </c>
      <c r="E647" s="256" t="s">
        <v>208</v>
      </c>
    </row>
    <row r="648" spans="1:5" ht="18.75" customHeight="1">
      <c r="A648" s="258">
        <v>646</v>
      </c>
      <c r="B648" s="256" t="s">
        <v>883</v>
      </c>
      <c r="C648" s="256" t="s">
        <v>191</v>
      </c>
      <c r="D648" s="256" t="s">
        <v>190</v>
      </c>
      <c r="E648" s="256" t="s">
        <v>192</v>
      </c>
    </row>
    <row r="649" spans="1:5" ht="18.75" customHeight="1">
      <c r="A649" s="258">
        <v>647</v>
      </c>
      <c r="B649" s="256" t="s">
        <v>884</v>
      </c>
      <c r="C649" s="256" t="s">
        <v>206</v>
      </c>
      <c r="D649" s="256" t="s">
        <v>190</v>
      </c>
      <c r="E649" s="256" t="s">
        <v>197</v>
      </c>
    </row>
    <row r="650" spans="1:5" ht="18.75" customHeight="1">
      <c r="A650" s="258">
        <v>648</v>
      </c>
      <c r="B650" s="256" t="s">
        <v>885</v>
      </c>
      <c r="C650" s="256" t="s">
        <v>199</v>
      </c>
      <c r="D650" s="256" t="s">
        <v>198</v>
      </c>
      <c r="E650" s="256" t="s">
        <v>217</v>
      </c>
    </row>
    <row r="651" spans="1:5" ht="18.75" customHeight="1">
      <c r="A651" s="258">
        <v>649</v>
      </c>
      <c r="B651" s="256" t="s">
        <v>886</v>
      </c>
      <c r="C651" s="256" t="s">
        <v>206</v>
      </c>
      <c r="D651" s="256" t="s">
        <v>190</v>
      </c>
      <c r="E651" s="256" t="s">
        <v>197</v>
      </c>
    </row>
    <row r="652" spans="1:5" ht="18.75" customHeight="1">
      <c r="A652" s="258">
        <v>650</v>
      </c>
      <c r="B652" s="256" t="s">
        <v>887</v>
      </c>
      <c r="C652" s="256" t="s">
        <v>199</v>
      </c>
      <c r="D652" s="256" t="s">
        <v>198</v>
      </c>
      <c r="E652" s="256" t="s">
        <v>217</v>
      </c>
    </row>
    <row r="653" spans="1:5" ht="18.75" customHeight="1">
      <c r="A653" s="258">
        <v>651</v>
      </c>
      <c r="B653" s="256" t="s">
        <v>888</v>
      </c>
      <c r="C653" s="256" t="s">
        <v>203</v>
      </c>
      <c r="D653" s="256" t="s">
        <v>198</v>
      </c>
      <c r="E653" s="256" t="s">
        <v>205</v>
      </c>
    </row>
    <row r="654" spans="1:5" ht="18.75" customHeight="1">
      <c r="A654" s="258">
        <v>652</v>
      </c>
      <c r="B654" s="256" t="s">
        <v>889</v>
      </c>
      <c r="C654" s="256" t="s">
        <v>203</v>
      </c>
      <c r="D654" s="256" t="s">
        <v>198</v>
      </c>
      <c r="E654" s="256" t="s">
        <v>209</v>
      </c>
    </row>
    <row r="655" spans="1:5" ht="18.75" customHeight="1">
      <c r="A655" s="258">
        <v>653</v>
      </c>
      <c r="B655" s="256" t="s">
        <v>890</v>
      </c>
      <c r="C655" s="256" t="s">
        <v>191</v>
      </c>
      <c r="D655" s="256" t="s">
        <v>190</v>
      </c>
      <c r="E655" s="256" t="s">
        <v>192</v>
      </c>
    </row>
    <row r="656" spans="1:5" ht="18.75" customHeight="1">
      <c r="A656" s="258">
        <v>654</v>
      </c>
      <c r="B656" s="256" t="s">
        <v>891</v>
      </c>
      <c r="C656" s="256" t="s">
        <v>203</v>
      </c>
      <c r="D656" s="256" t="s">
        <v>198</v>
      </c>
      <c r="E656" s="256" t="s">
        <v>220</v>
      </c>
    </row>
    <row r="657" spans="1:5" ht="18.75" customHeight="1">
      <c r="A657" s="258">
        <v>655</v>
      </c>
      <c r="B657" s="256" t="s">
        <v>892</v>
      </c>
      <c r="C657" s="256" t="s">
        <v>203</v>
      </c>
      <c r="D657" s="256" t="s">
        <v>198</v>
      </c>
      <c r="E657" s="256" t="s">
        <v>209</v>
      </c>
    </row>
    <row r="658" spans="1:5" ht="18.75" customHeight="1">
      <c r="A658" s="258">
        <v>656</v>
      </c>
      <c r="B658" s="256" t="s">
        <v>893</v>
      </c>
      <c r="C658" s="256" t="s">
        <v>199</v>
      </c>
      <c r="D658" s="256" t="s">
        <v>198</v>
      </c>
      <c r="E658" s="256" t="s">
        <v>217</v>
      </c>
    </row>
    <row r="659" spans="1:5" ht="18.75" customHeight="1">
      <c r="A659" s="258">
        <v>657</v>
      </c>
      <c r="B659" s="256" t="s">
        <v>894</v>
      </c>
      <c r="C659" s="256" t="s">
        <v>193</v>
      </c>
      <c r="D659" s="256" t="s">
        <v>190</v>
      </c>
      <c r="E659" s="256" t="s">
        <v>221</v>
      </c>
    </row>
    <row r="660" spans="1:5" ht="18.75" customHeight="1">
      <c r="A660" s="258">
        <v>658</v>
      </c>
      <c r="B660" s="256" t="s">
        <v>895</v>
      </c>
      <c r="C660" s="256" t="s">
        <v>191</v>
      </c>
      <c r="D660" s="256" t="s">
        <v>190</v>
      </c>
      <c r="E660" s="256" t="s">
        <v>219</v>
      </c>
    </row>
    <row r="661" spans="1:5" ht="18.75" customHeight="1">
      <c r="A661" s="258">
        <v>659</v>
      </c>
      <c r="B661" s="256" t="s">
        <v>896</v>
      </c>
      <c r="C661" s="256" t="s">
        <v>206</v>
      </c>
      <c r="D661" s="256" t="s">
        <v>190</v>
      </c>
      <c r="E661" s="256" t="s">
        <v>226</v>
      </c>
    </row>
    <row r="662" spans="1:5" ht="18.75" customHeight="1">
      <c r="A662" s="258">
        <v>660</v>
      </c>
      <c r="B662" s="256" t="s">
        <v>897</v>
      </c>
      <c r="C662" s="256" t="s">
        <v>206</v>
      </c>
      <c r="D662" s="256" t="s">
        <v>190</v>
      </c>
      <c r="E662" s="256" t="s">
        <v>197</v>
      </c>
    </row>
    <row r="663" spans="1:5" ht="18.75" customHeight="1">
      <c r="A663" s="258">
        <v>661</v>
      </c>
      <c r="B663" s="256" t="s">
        <v>898</v>
      </c>
      <c r="C663" s="256" t="s">
        <v>203</v>
      </c>
      <c r="D663" s="256" t="s">
        <v>198</v>
      </c>
      <c r="E663" s="256" t="s">
        <v>218</v>
      </c>
    </row>
    <row r="664" spans="1:5" ht="18.75" customHeight="1">
      <c r="A664" s="258">
        <v>662</v>
      </c>
      <c r="B664" s="256" t="s">
        <v>899</v>
      </c>
      <c r="C664" s="256" t="s">
        <v>206</v>
      </c>
      <c r="D664" s="256" t="s">
        <v>190</v>
      </c>
      <c r="E664" s="256" t="s">
        <v>197</v>
      </c>
    </row>
    <row r="665" spans="1:5" ht="18.75" customHeight="1">
      <c r="A665" s="258">
        <v>663</v>
      </c>
      <c r="B665" s="256" t="s">
        <v>900</v>
      </c>
      <c r="C665" s="256" t="s">
        <v>191</v>
      </c>
      <c r="D665" s="256" t="s">
        <v>190</v>
      </c>
      <c r="E665" s="256" t="s">
        <v>192</v>
      </c>
    </row>
    <row r="666" spans="1:5" ht="18.75" customHeight="1">
      <c r="A666" s="258">
        <v>664</v>
      </c>
      <c r="B666" s="256" t="s">
        <v>901</v>
      </c>
      <c r="C666" s="256" t="s">
        <v>203</v>
      </c>
      <c r="D666" s="256" t="s">
        <v>198</v>
      </c>
      <c r="E666" s="256" t="s">
        <v>225</v>
      </c>
    </row>
    <row r="667" spans="1:5" ht="18.75" customHeight="1">
      <c r="A667" s="258">
        <v>665</v>
      </c>
      <c r="B667" s="256" t="s">
        <v>902</v>
      </c>
      <c r="C667" s="256" t="s">
        <v>199</v>
      </c>
      <c r="D667" s="256" t="s">
        <v>198</v>
      </c>
      <c r="E667" s="256" t="s">
        <v>217</v>
      </c>
    </row>
    <row r="668" spans="1:5" ht="18.75" customHeight="1">
      <c r="A668" s="258">
        <v>666</v>
      </c>
      <c r="B668" s="256" t="s">
        <v>903</v>
      </c>
      <c r="C668" s="256" t="s">
        <v>191</v>
      </c>
      <c r="D668" s="256" t="s">
        <v>190</v>
      </c>
      <c r="E668" s="256" t="s">
        <v>229</v>
      </c>
    </row>
    <row r="669" spans="1:5" ht="18.75" customHeight="1">
      <c r="A669" s="258">
        <v>667</v>
      </c>
      <c r="B669" s="256" t="s">
        <v>904</v>
      </c>
      <c r="C669" s="256" t="s">
        <v>206</v>
      </c>
      <c r="D669" s="256" t="s">
        <v>190</v>
      </c>
      <c r="E669" s="256" t="s">
        <v>208</v>
      </c>
    </row>
    <row r="670" spans="1:5" ht="18.75" customHeight="1">
      <c r="A670" s="258">
        <v>668</v>
      </c>
      <c r="B670" s="256" t="s">
        <v>905</v>
      </c>
      <c r="C670" s="256" t="s">
        <v>193</v>
      </c>
      <c r="D670" s="256" t="s">
        <v>190</v>
      </c>
      <c r="E670" s="256" t="s">
        <v>215</v>
      </c>
    </row>
    <row r="671" spans="1:5" ht="18.75" customHeight="1">
      <c r="A671" s="258">
        <v>669</v>
      </c>
      <c r="B671" s="256" t="s">
        <v>906</v>
      </c>
      <c r="C671" s="256" t="s">
        <v>203</v>
      </c>
      <c r="D671" s="256" t="s">
        <v>198</v>
      </c>
      <c r="E671" s="256" t="s">
        <v>228</v>
      </c>
    </row>
    <row r="672" spans="1:5" ht="18.75" customHeight="1">
      <c r="A672" s="258">
        <v>670</v>
      </c>
      <c r="B672" s="256" t="s">
        <v>907</v>
      </c>
      <c r="C672" s="256" t="s">
        <v>203</v>
      </c>
      <c r="D672" s="256" t="s">
        <v>198</v>
      </c>
      <c r="E672" s="256" t="s">
        <v>220</v>
      </c>
    </row>
    <row r="673" spans="1:5" ht="18.75" customHeight="1">
      <c r="A673" s="258">
        <v>671</v>
      </c>
      <c r="B673" s="256" t="s">
        <v>908</v>
      </c>
      <c r="C673" s="256" t="s">
        <v>203</v>
      </c>
      <c r="D673" s="256" t="s">
        <v>198</v>
      </c>
      <c r="E673" s="256" t="s">
        <v>228</v>
      </c>
    </row>
    <row r="674" spans="1:5" ht="18.75" customHeight="1">
      <c r="A674" s="258">
        <v>672</v>
      </c>
      <c r="B674" s="256" t="s">
        <v>909</v>
      </c>
      <c r="C674" s="256" t="s">
        <v>191</v>
      </c>
      <c r="D674" s="256" t="s">
        <v>190</v>
      </c>
      <c r="E674" s="256" t="s">
        <v>192</v>
      </c>
    </row>
    <row r="675" spans="1:5" ht="18.75" customHeight="1">
      <c r="A675" s="258">
        <v>673</v>
      </c>
      <c r="B675" s="256" t="s">
        <v>910</v>
      </c>
      <c r="C675" s="256" t="s">
        <v>199</v>
      </c>
      <c r="D675" s="256" t="s">
        <v>198</v>
      </c>
      <c r="E675" s="256" t="s">
        <v>202</v>
      </c>
    </row>
    <row r="676" spans="1:5" ht="18.75" customHeight="1">
      <c r="A676" s="258">
        <v>674</v>
      </c>
      <c r="B676" s="256" t="s">
        <v>911</v>
      </c>
      <c r="C676" s="256" t="s">
        <v>199</v>
      </c>
      <c r="D676" s="256" t="s">
        <v>198</v>
      </c>
      <c r="E676" s="256" t="s">
        <v>212</v>
      </c>
    </row>
    <row r="677" spans="1:5" ht="18.75" customHeight="1">
      <c r="A677" s="258">
        <v>675</v>
      </c>
      <c r="B677" s="256" t="s">
        <v>912</v>
      </c>
      <c r="C677" s="256" t="s">
        <v>199</v>
      </c>
      <c r="D677" s="256" t="s">
        <v>198</v>
      </c>
      <c r="E677" s="256" t="s">
        <v>212</v>
      </c>
    </row>
    <row r="678" spans="1:5" ht="18.75" customHeight="1">
      <c r="A678" s="258">
        <v>676</v>
      </c>
      <c r="B678" s="256" t="s">
        <v>913</v>
      </c>
      <c r="C678" s="256" t="s">
        <v>203</v>
      </c>
      <c r="D678" s="256" t="s">
        <v>198</v>
      </c>
      <c r="E678" s="256" t="s">
        <v>223</v>
      </c>
    </row>
    <row r="679" spans="1:5" ht="18.75" customHeight="1">
      <c r="A679" s="258">
        <v>677</v>
      </c>
      <c r="B679" s="256" t="s">
        <v>914</v>
      </c>
      <c r="C679" s="256" t="s">
        <v>199</v>
      </c>
      <c r="D679" s="256" t="s">
        <v>198</v>
      </c>
      <c r="E679" s="256" t="s">
        <v>201</v>
      </c>
    </row>
    <row r="680" spans="1:5" ht="18.75" customHeight="1">
      <c r="A680" s="258">
        <v>678</v>
      </c>
      <c r="B680" s="256" t="s">
        <v>915</v>
      </c>
      <c r="C680" s="256" t="s">
        <v>191</v>
      </c>
      <c r="D680" s="256" t="s">
        <v>190</v>
      </c>
      <c r="E680" s="256" t="s">
        <v>229</v>
      </c>
    </row>
    <row r="681" spans="1:5" ht="18.75" customHeight="1">
      <c r="A681" s="258">
        <v>679</v>
      </c>
      <c r="B681" s="256" t="s">
        <v>916</v>
      </c>
      <c r="C681" s="256" t="s">
        <v>195</v>
      </c>
      <c r="D681" s="256" t="s">
        <v>190</v>
      </c>
      <c r="E681" s="256" t="s">
        <v>231</v>
      </c>
    </row>
    <row r="682" spans="1:5" ht="18.75" customHeight="1">
      <c r="A682" s="258">
        <v>680</v>
      </c>
      <c r="B682" s="256" t="s">
        <v>917</v>
      </c>
      <c r="C682" s="256" t="s">
        <v>191</v>
      </c>
      <c r="D682" s="256" t="s">
        <v>190</v>
      </c>
      <c r="E682" s="256" t="s">
        <v>192</v>
      </c>
    </row>
    <row r="683" spans="1:5" ht="18.75" customHeight="1">
      <c r="A683" s="258">
        <v>681</v>
      </c>
      <c r="B683" s="256" t="s">
        <v>918</v>
      </c>
      <c r="C683" s="256" t="s">
        <v>199</v>
      </c>
      <c r="D683" s="256" t="s">
        <v>198</v>
      </c>
      <c r="E683" s="256" t="s">
        <v>217</v>
      </c>
    </row>
    <row r="684" spans="1:5" ht="18.75" customHeight="1">
      <c r="A684" s="258">
        <v>682</v>
      </c>
      <c r="B684" s="256" t="s">
        <v>919</v>
      </c>
      <c r="C684" s="256" t="s">
        <v>203</v>
      </c>
      <c r="D684" s="256" t="s">
        <v>198</v>
      </c>
      <c r="E684" s="256" t="s">
        <v>204</v>
      </c>
    </row>
    <row r="685" spans="1:5" ht="18.75" customHeight="1">
      <c r="A685" s="258">
        <v>683</v>
      </c>
      <c r="B685" s="256" t="s">
        <v>920</v>
      </c>
      <c r="C685" s="256" t="s">
        <v>199</v>
      </c>
      <c r="D685" s="256" t="s">
        <v>198</v>
      </c>
      <c r="E685" s="256" t="s">
        <v>212</v>
      </c>
    </row>
    <row r="686" spans="1:5" ht="18.75" customHeight="1">
      <c r="A686" s="258">
        <v>684</v>
      </c>
      <c r="B686" s="256" t="s">
        <v>921</v>
      </c>
      <c r="C686" s="256" t="s">
        <v>195</v>
      </c>
      <c r="D686" s="256" t="s">
        <v>190</v>
      </c>
      <c r="E686" s="256" t="s">
        <v>230</v>
      </c>
    </row>
    <row r="687" spans="1:5" ht="18.75" customHeight="1">
      <c r="A687" s="258">
        <v>685</v>
      </c>
      <c r="B687" s="256" t="s">
        <v>922</v>
      </c>
      <c r="C687" s="256" t="s">
        <v>203</v>
      </c>
      <c r="D687" s="256" t="s">
        <v>198</v>
      </c>
      <c r="E687" s="256" t="s">
        <v>225</v>
      </c>
    </row>
    <row r="688" spans="1:5" ht="18.75" customHeight="1">
      <c r="A688" s="258">
        <v>686</v>
      </c>
      <c r="B688" s="256" t="s">
        <v>923</v>
      </c>
      <c r="C688" s="256" t="s">
        <v>199</v>
      </c>
      <c r="D688" s="256" t="s">
        <v>198</v>
      </c>
      <c r="E688" s="256" t="s">
        <v>202</v>
      </c>
    </row>
    <row r="689" spans="1:5" ht="18.75" customHeight="1">
      <c r="A689" s="258">
        <v>687</v>
      </c>
      <c r="B689" s="256" t="s">
        <v>924</v>
      </c>
      <c r="C689" s="256" t="s">
        <v>203</v>
      </c>
      <c r="D689" s="256" t="s">
        <v>198</v>
      </c>
      <c r="E689" s="256" t="s">
        <v>218</v>
      </c>
    </row>
    <row r="690" spans="1:5" ht="18.75" customHeight="1">
      <c r="A690" s="258">
        <v>688</v>
      </c>
      <c r="B690" s="256" t="s">
        <v>925</v>
      </c>
      <c r="C690" s="256" t="s">
        <v>203</v>
      </c>
      <c r="D690" s="256" t="s">
        <v>198</v>
      </c>
      <c r="E690" s="256" t="s">
        <v>218</v>
      </c>
    </row>
    <row r="691" spans="1:5" ht="18.75" customHeight="1">
      <c r="A691" s="258">
        <v>689</v>
      </c>
      <c r="B691" s="256" t="s">
        <v>926</v>
      </c>
      <c r="C691" s="256" t="s">
        <v>199</v>
      </c>
      <c r="D691" s="256" t="s">
        <v>198</v>
      </c>
      <c r="E691" s="256" t="s">
        <v>211</v>
      </c>
    </row>
    <row r="692" spans="1:5" ht="18.75" customHeight="1">
      <c r="A692" s="258">
        <v>690</v>
      </c>
      <c r="B692" s="256" t="s">
        <v>927</v>
      </c>
      <c r="C692" s="256" t="s">
        <v>195</v>
      </c>
      <c r="D692" s="256" t="s">
        <v>190</v>
      </c>
      <c r="E692" s="256" t="s">
        <v>196</v>
      </c>
    </row>
    <row r="693" spans="1:5" ht="18.75" customHeight="1">
      <c r="A693" s="258">
        <v>691</v>
      </c>
      <c r="B693" s="256" t="s">
        <v>928</v>
      </c>
      <c r="C693" s="256" t="s">
        <v>206</v>
      </c>
      <c r="D693" s="256" t="s">
        <v>190</v>
      </c>
      <c r="E693" s="256" t="s">
        <v>208</v>
      </c>
    </row>
    <row r="694" spans="1:5" ht="18.75" customHeight="1">
      <c r="A694" s="258">
        <v>692</v>
      </c>
      <c r="B694" s="256" t="s">
        <v>929</v>
      </c>
      <c r="C694" s="256" t="s">
        <v>195</v>
      </c>
      <c r="D694" s="256" t="s">
        <v>190</v>
      </c>
      <c r="E694" s="256" t="s">
        <v>227</v>
      </c>
    </row>
    <row r="695" spans="1:5" ht="18.75" customHeight="1">
      <c r="A695" s="258">
        <v>693</v>
      </c>
      <c r="B695" s="256" t="s">
        <v>930</v>
      </c>
      <c r="C695" s="256" t="s">
        <v>199</v>
      </c>
      <c r="D695" s="256" t="s">
        <v>198</v>
      </c>
      <c r="E695" s="256" t="s">
        <v>217</v>
      </c>
    </row>
    <row r="696" spans="1:5" ht="18.75" customHeight="1">
      <c r="A696" s="258">
        <v>694</v>
      </c>
      <c r="B696" s="256" t="s">
        <v>931</v>
      </c>
      <c r="C696" s="256" t="s">
        <v>199</v>
      </c>
      <c r="D696" s="256" t="s">
        <v>198</v>
      </c>
      <c r="E696" s="256" t="s">
        <v>217</v>
      </c>
    </row>
    <row r="697" spans="1:5" ht="18.75" customHeight="1">
      <c r="A697" s="258">
        <v>695</v>
      </c>
      <c r="B697" s="256" t="s">
        <v>932</v>
      </c>
      <c r="C697" s="256" t="s">
        <v>199</v>
      </c>
      <c r="D697" s="256" t="s">
        <v>198</v>
      </c>
      <c r="E697" s="256" t="s">
        <v>217</v>
      </c>
    </row>
    <row r="698" spans="1:5" ht="18.75" customHeight="1">
      <c r="A698" s="258">
        <v>696</v>
      </c>
      <c r="B698" s="256" t="s">
        <v>933</v>
      </c>
      <c r="C698" s="256" t="s">
        <v>195</v>
      </c>
      <c r="D698" s="256" t="s">
        <v>190</v>
      </c>
      <c r="E698" s="256" t="s">
        <v>196</v>
      </c>
    </row>
    <row r="699" spans="1:5" ht="18.75" customHeight="1">
      <c r="A699" s="258">
        <v>697</v>
      </c>
      <c r="B699" s="256" t="s">
        <v>934</v>
      </c>
      <c r="C699" s="256" t="s">
        <v>206</v>
      </c>
      <c r="D699" s="256" t="s">
        <v>190</v>
      </c>
      <c r="E699" s="256" t="s">
        <v>208</v>
      </c>
    </row>
    <row r="700" spans="1:5" ht="18.75" customHeight="1">
      <c r="A700" s="258">
        <v>698</v>
      </c>
      <c r="B700" s="256" t="s">
        <v>935</v>
      </c>
      <c r="C700" s="256" t="s">
        <v>206</v>
      </c>
      <c r="D700" s="256" t="s">
        <v>190</v>
      </c>
      <c r="E700" s="256" t="s">
        <v>197</v>
      </c>
    </row>
    <row r="701" spans="1:5" ht="18.75" customHeight="1">
      <c r="A701" s="258">
        <v>699</v>
      </c>
      <c r="B701" s="256" t="s">
        <v>936</v>
      </c>
      <c r="C701" s="256" t="s">
        <v>199</v>
      </c>
      <c r="D701" s="256" t="s">
        <v>198</v>
      </c>
      <c r="E701" s="256" t="s">
        <v>217</v>
      </c>
    </row>
    <row r="702" spans="1:5" ht="18.75" customHeight="1">
      <c r="A702" s="258">
        <v>700</v>
      </c>
      <c r="B702" s="256" t="s">
        <v>937</v>
      </c>
      <c r="C702" s="256" t="s">
        <v>199</v>
      </c>
      <c r="D702" s="256" t="s">
        <v>198</v>
      </c>
      <c r="E702" s="256" t="s">
        <v>217</v>
      </c>
    </row>
    <row r="703" spans="1:5" ht="18.75" customHeight="1">
      <c r="A703" s="258">
        <v>701</v>
      </c>
      <c r="B703" s="256" t="s">
        <v>938</v>
      </c>
      <c r="C703" s="256" t="s">
        <v>203</v>
      </c>
      <c r="D703" s="256" t="s">
        <v>198</v>
      </c>
      <c r="E703" s="256" t="s">
        <v>220</v>
      </c>
    </row>
    <row r="704" spans="1:5" ht="18.75" customHeight="1">
      <c r="A704" s="258">
        <v>702</v>
      </c>
      <c r="B704" s="256" t="s">
        <v>939</v>
      </c>
      <c r="C704" s="256" t="s">
        <v>199</v>
      </c>
      <c r="D704" s="256" t="s">
        <v>198</v>
      </c>
      <c r="E704" s="256" t="s">
        <v>213</v>
      </c>
    </row>
    <row r="705" spans="1:5" ht="18.75" customHeight="1">
      <c r="A705" s="258">
        <v>703</v>
      </c>
      <c r="B705" s="256" t="s">
        <v>940</v>
      </c>
      <c r="C705" s="256" t="s">
        <v>203</v>
      </c>
      <c r="D705" s="256" t="s">
        <v>198</v>
      </c>
      <c r="E705" s="256" t="s">
        <v>205</v>
      </c>
    </row>
    <row r="706" spans="1:5" ht="18.75" customHeight="1">
      <c r="A706" s="258">
        <v>704</v>
      </c>
      <c r="B706" s="256" t="s">
        <v>941</v>
      </c>
      <c r="C706" s="256" t="s">
        <v>203</v>
      </c>
      <c r="D706" s="256" t="s">
        <v>198</v>
      </c>
      <c r="E706" s="256" t="s">
        <v>204</v>
      </c>
    </row>
    <row r="707" spans="1:5" ht="18.75" customHeight="1">
      <c r="A707" s="258">
        <v>705</v>
      </c>
      <c r="B707" s="256" t="s">
        <v>942</v>
      </c>
      <c r="C707" s="256" t="s">
        <v>203</v>
      </c>
      <c r="D707" s="256" t="s">
        <v>198</v>
      </c>
      <c r="E707" s="256" t="s">
        <v>225</v>
      </c>
    </row>
    <row r="708" spans="1:5" ht="18.75" customHeight="1">
      <c r="A708" s="258">
        <v>706</v>
      </c>
      <c r="B708" s="256" t="s">
        <v>943</v>
      </c>
      <c r="C708" s="256" t="s">
        <v>193</v>
      </c>
      <c r="D708" s="256" t="s">
        <v>190</v>
      </c>
      <c r="E708" s="256" t="s">
        <v>215</v>
      </c>
    </row>
    <row r="709" spans="1:5" ht="18.75" customHeight="1">
      <c r="A709" s="258">
        <v>707</v>
      </c>
      <c r="B709" s="256" t="s">
        <v>944</v>
      </c>
      <c r="C709" s="256" t="s">
        <v>199</v>
      </c>
      <c r="D709" s="256" t="s">
        <v>198</v>
      </c>
      <c r="E709" s="256" t="s">
        <v>211</v>
      </c>
    </row>
    <row r="710" spans="1:5" ht="18.75" customHeight="1">
      <c r="A710" s="258">
        <v>708</v>
      </c>
      <c r="B710" s="256" t="s">
        <v>945</v>
      </c>
      <c r="C710" s="256" t="s">
        <v>199</v>
      </c>
      <c r="D710" s="256" t="s">
        <v>198</v>
      </c>
      <c r="E710" s="256" t="s">
        <v>200</v>
      </c>
    </row>
    <row r="711" spans="1:5" ht="18.75" customHeight="1">
      <c r="A711" s="258">
        <v>709</v>
      </c>
      <c r="B711" s="256" t="s">
        <v>946</v>
      </c>
      <c r="C711" s="256" t="s">
        <v>203</v>
      </c>
      <c r="D711" s="256" t="s">
        <v>198</v>
      </c>
      <c r="E711" s="256" t="s">
        <v>225</v>
      </c>
    </row>
    <row r="712" spans="1:5" ht="18.75" customHeight="1">
      <c r="A712" s="258">
        <v>710</v>
      </c>
      <c r="B712" s="256" t="s">
        <v>947</v>
      </c>
      <c r="C712" s="256" t="s">
        <v>193</v>
      </c>
      <c r="D712" s="256" t="s">
        <v>190</v>
      </c>
      <c r="E712" s="256" t="s">
        <v>197</v>
      </c>
    </row>
    <row r="713" spans="1:5" ht="18.75" customHeight="1">
      <c r="A713" s="258">
        <v>711</v>
      </c>
      <c r="B713" s="256" t="s">
        <v>948</v>
      </c>
      <c r="C713" s="256" t="s">
        <v>199</v>
      </c>
      <c r="D713" s="256" t="s">
        <v>198</v>
      </c>
      <c r="E713" s="256" t="s">
        <v>201</v>
      </c>
    </row>
    <row r="714" spans="1:5" ht="18.75" customHeight="1">
      <c r="A714" s="258">
        <v>712</v>
      </c>
      <c r="B714" s="256" t="s">
        <v>949</v>
      </c>
      <c r="C714" s="256" t="s">
        <v>206</v>
      </c>
      <c r="D714" s="256" t="s">
        <v>190</v>
      </c>
      <c r="E714" s="256" t="s">
        <v>197</v>
      </c>
    </row>
    <row r="715" spans="1:5" ht="18.75" customHeight="1">
      <c r="A715" s="258">
        <v>713</v>
      </c>
      <c r="B715" s="256" t="s">
        <v>950</v>
      </c>
      <c r="C715" s="256" t="s">
        <v>199</v>
      </c>
      <c r="D715" s="256" t="s">
        <v>198</v>
      </c>
      <c r="E715" s="256" t="s">
        <v>213</v>
      </c>
    </row>
    <row r="716" spans="1:5" ht="18.75" customHeight="1">
      <c r="A716" s="258">
        <v>714</v>
      </c>
      <c r="B716" s="256" t="s">
        <v>951</v>
      </c>
      <c r="C716" s="256" t="s">
        <v>195</v>
      </c>
      <c r="D716" s="256" t="s">
        <v>190</v>
      </c>
      <c r="E716" s="256" t="s">
        <v>227</v>
      </c>
    </row>
    <row r="717" spans="1:5" ht="18.75" customHeight="1">
      <c r="A717" s="258">
        <v>715</v>
      </c>
      <c r="B717" s="256" t="s">
        <v>952</v>
      </c>
      <c r="C717" s="256" t="s">
        <v>222</v>
      </c>
      <c r="D717" s="256" t="s">
        <v>190</v>
      </c>
      <c r="E717" s="256" t="s">
        <v>215</v>
      </c>
    </row>
    <row r="718" spans="1:5" ht="18.75" customHeight="1">
      <c r="A718" s="258">
        <v>716</v>
      </c>
      <c r="B718" s="256" t="s">
        <v>953</v>
      </c>
      <c r="C718" s="256" t="s">
        <v>199</v>
      </c>
      <c r="D718" s="256" t="s">
        <v>198</v>
      </c>
      <c r="E718" s="256" t="s">
        <v>211</v>
      </c>
    </row>
    <row r="719" spans="1:5" ht="18.75" customHeight="1">
      <c r="A719" s="258">
        <v>717</v>
      </c>
      <c r="B719" s="256" t="s">
        <v>954</v>
      </c>
      <c r="C719" s="256" t="s">
        <v>203</v>
      </c>
      <c r="D719" s="256" t="s">
        <v>198</v>
      </c>
      <c r="E719" s="256" t="s">
        <v>220</v>
      </c>
    </row>
    <row r="720" spans="1:5" ht="18.75" customHeight="1">
      <c r="A720" s="258">
        <v>718</v>
      </c>
      <c r="B720" s="256" t="s">
        <v>955</v>
      </c>
      <c r="C720" s="256" t="s">
        <v>199</v>
      </c>
      <c r="D720" s="256" t="s">
        <v>198</v>
      </c>
      <c r="E720" s="256" t="s">
        <v>201</v>
      </c>
    </row>
    <row r="721" spans="1:5" ht="18.75" customHeight="1">
      <c r="A721" s="258">
        <v>719</v>
      </c>
      <c r="B721" s="256" t="s">
        <v>956</v>
      </c>
      <c r="C721" s="256" t="s">
        <v>199</v>
      </c>
      <c r="D721" s="256" t="s">
        <v>198</v>
      </c>
      <c r="E721" s="256" t="s">
        <v>236</v>
      </c>
    </row>
    <row r="722" spans="1:5" ht="18.75" customHeight="1">
      <c r="A722" s="258">
        <v>720</v>
      </c>
      <c r="B722" s="256" t="s">
        <v>957</v>
      </c>
      <c r="C722" s="256" t="s">
        <v>203</v>
      </c>
      <c r="D722" s="256" t="s">
        <v>198</v>
      </c>
      <c r="E722" s="256" t="s">
        <v>228</v>
      </c>
    </row>
    <row r="723" spans="1:5" ht="18.75" customHeight="1">
      <c r="A723" s="258">
        <v>721</v>
      </c>
      <c r="B723" s="256" t="s">
        <v>958</v>
      </c>
      <c r="C723" s="256" t="s">
        <v>199</v>
      </c>
      <c r="D723" s="256" t="s">
        <v>198</v>
      </c>
      <c r="E723" s="256" t="s">
        <v>217</v>
      </c>
    </row>
    <row r="724" spans="1:5" ht="18.75" customHeight="1">
      <c r="A724" s="258">
        <v>722</v>
      </c>
      <c r="B724" s="256" t="s">
        <v>959</v>
      </c>
      <c r="C724" s="256" t="s">
        <v>203</v>
      </c>
      <c r="D724" s="256" t="s">
        <v>198</v>
      </c>
      <c r="E724" s="256" t="s">
        <v>225</v>
      </c>
    </row>
    <row r="725" spans="1:5" ht="18.75" customHeight="1">
      <c r="A725" s="258">
        <v>723</v>
      </c>
      <c r="B725" s="256" t="s">
        <v>960</v>
      </c>
      <c r="C725" s="256" t="s">
        <v>203</v>
      </c>
      <c r="D725" s="256" t="s">
        <v>198</v>
      </c>
      <c r="E725" s="256" t="s">
        <v>218</v>
      </c>
    </row>
    <row r="726" spans="1:5" ht="18.75" customHeight="1">
      <c r="A726" s="258">
        <v>724</v>
      </c>
      <c r="B726" s="256" t="s">
        <v>961</v>
      </c>
      <c r="C726" s="256" t="s">
        <v>203</v>
      </c>
      <c r="D726" s="256" t="s">
        <v>198</v>
      </c>
      <c r="E726" s="256" t="s">
        <v>223</v>
      </c>
    </row>
    <row r="727" spans="1:5" ht="18.75" customHeight="1">
      <c r="A727" s="258">
        <v>725</v>
      </c>
      <c r="B727" s="256" t="s">
        <v>962</v>
      </c>
      <c r="C727" s="256" t="s">
        <v>199</v>
      </c>
      <c r="D727" s="256" t="s">
        <v>198</v>
      </c>
      <c r="E727" s="256" t="s">
        <v>217</v>
      </c>
    </row>
    <row r="728" spans="1:5" ht="18.75" customHeight="1">
      <c r="A728" s="258">
        <v>726</v>
      </c>
      <c r="B728" s="256" t="s">
        <v>963</v>
      </c>
      <c r="C728" s="256" t="s">
        <v>203</v>
      </c>
      <c r="D728" s="256" t="s">
        <v>198</v>
      </c>
      <c r="E728" s="256" t="s">
        <v>228</v>
      </c>
    </row>
    <row r="729" spans="1:5" ht="18.75" customHeight="1">
      <c r="A729" s="258">
        <v>727</v>
      </c>
      <c r="B729" s="256" t="s">
        <v>964</v>
      </c>
      <c r="C729" s="256" t="s">
        <v>203</v>
      </c>
      <c r="D729" s="256" t="s">
        <v>198</v>
      </c>
      <c r="E729" s="256" t="s">
        <v>220</v>
      </c>
    </row>
    <row r="730" spans="1:5" ht="18.75" customHeight="1">
      <c r="A730" s="258">
        <v>728</v>
      </c>
      <c r="B730" s="256" t="s">
        <v>965</v>
      </c>
      <c r="C730" s="256" t="s">
        <v>203</v>
      </c>
      <c r="D730" s="256" t="s">
        <v>198</v>
      </c>
      <c r="E730" s="256" t="s">
        <v>216</v>
      </c>
    </row>
    <row r="731" spans="1:5" ht="18.75" customHeight="1">
      <c r="A731" s="258">
        <v>729</v>
      </c>
      <c r="B731" s="256" t="s">
        <v>966</v>
      </c>
      <c r="C731" s="256" t="s">
        <v>199</v>
      </c>
      <c r="D731" s="256" t="s">
        <v>198</v>
      </c>
      <c r="E731" s="256" t="s">
        <v>211</v>
      </c>
    </row>
    <row r="732" spans="1:5" ht="18.75" customHeight="1">
      <c r="A732" s="258">
        <v>730</v>
      </c>
      <c r="B732" s="256" t="s">
        <v>967</v>
      </c>
      <c r="C732" s="256" t="s">
        <v>199</v>
      </c>
      <c r="D732" s="256" t="s">
        <v>198</v>
      </c>
      <c r="E732" s="256" t="s">
        <v>237</v>
      </c>
    </row>
    <row r="733" spans="1:5" ht="18.75" customHeight="1">
      <c r="A733" s="258">
        <v>731</v>
      </c>
      <c r="B733" s="256" t="s">
        <v>968</v>
      </c>
      <c r="C733" s="256" t="s">
        <v>191</v>
      </c>
      <c r="D733" s="256" t="s">
        <v>190</v>
      </c>
      <c r="E733" s="256" t="s">
        <v>234</v>
      </c>
    </row>
    <row r="734" spans="1:5" ht="18.75" customHeight="1">
      <c r="A734" s="258">
        <v>732</v>
      </c>
      <c r="B734" s="256" t="s">
        <v>969</v>
      </c>
      <c r="C734" s="256" t="s">
        <v>203</v>
      </c>
      <c r="D734" s="256" t="s">
        <v>198</v>
      </c>
      <c r="E734" s="256" t="s">
        <v>204</v>
      </c>
    </row>
    <row r="735" spans="1:5" ht="18.75" customHeight="1">
      <c r="A735" s="258">
        <v>733</v>
      </c>
      <c r="B735" s="256" t="s">
        <v>970</v>
      </c>
      <c r="C735" s="256" t="s">
        <v>199</v>
      </c>
      <c r="D735" s="256" t="s">
        <v>198</v>
      </c>
      <c r="E735" s="256" t="s">
        <v>201</v>
      </c>
    </row>
    <row r="736" spans="1:5" ht="18.75" customHeight="1">
      <c r="A736" s="258">
        <v>734</v>
      </c>
      <c r="B736" s="256" t="s">
        <v>971</v>
      </c>
      <c r="C736" s="256" t="s">
        <v>199</v>
      </c>
      <c r="D736" s="256" t="s">
        <v>198</v>
      </c>
      <c r="E736" s="256" t="s">
        <v>236</v>
      </c>
    </row>
    <row r="737" spans="1:5" ht="18.75" customHeight="1">
      <c r="A737" s="258">
        <v>735</v>
      </c>
      <c r="B737" s="256" t="s">
        <v>972</v>
      </c>
      <c r="C737" s="256" t="s">
        <v>203</v>
      </c>
      <c r="D737" s="256" t="s">
        <v>198</v>
      </c>
      <c r="E737" s="256" t="s">
        <v>218</v>
      </c>
    </row>
    <row r="738" spans="1:5" ht="18.75" customHeight="1">
      <c r="A738" s="258">
        <v>736</v>
      </c>
      <c r="B738" s="256" t="s">
        <v>973</v>
      </c>
      <c r="C738" s="256" t="s">
        <v>199</v>
      </c>
      <c r="D738" s="256" t="s">
        <v>198</v>
      </c>
      <c r="E738" s="256" t="s">
        <v>200</v>
      </c>
    </row>
    <row r="739" spans="1:5" ht="18.75" customHeight="1">
      <c r="A739" s="258">
        <v>737</v>
      </c>
      <c r="B739" s="256" t="s">
        <v>974</v>
      </c>
      <c r="C739" s="256" t="s">
        <v>191</v>
      </c>
      <c r="D739" s="256" t="s">
        <v>190</v>
      </c>
      <c r="E739" s="256" t="s">
        <v>229</v>
      </c>
    </row>
    <row r="740" spans="1:5" ht="18.75" customHeight="1">
      <c r="A740" s="258">
        <v>738</v>
      </c>
      <c r="B740" s="256" t="s">
        <v>975</v>
      </c>
      <c r="C740" s="256" t="s">
        <v>191</v>
      </c>
      <c r="D740" s="256" t="s">
        <v>190</v>
      </c>
      <c r="E740" s="256" t="s">
        <v>214</v>
      </c>
    </row>
    <row r="741" spans="1:5" ht="18.75" customHeight="1">
      <c r="A741" s="258">
        <v>739</v>
      </c>
      <c r="B741" s="256" t="s">
        <v>976</v>
      </c>
      <c r="C741" s="256" t="s">
        <v>195</v>
      </c>
      <c r="D741" s="256" t="s">
        <v>190</v>
      </c>
      <c r="E741" s="256" t="s">
        <v>227</v>
      </c>
    </row>
    <row r="742" spans="1:5" ht="18.75" customHeight="1">
      <c r="A742" s="258">
        <v>740</v>
      </c>
      <c r="B742" s="256" t="s">
        <v>977</v>
      </c>
      <c r="C742" s="256" t="s">
        <v>206</v>
      </c>
      <c r="D742" s="256" t="s">
        <v>190</v>
      </c>
      <c r="E742" s="256" t="s">
        <v>208</v>
      </c>
    </row>
    <row r="743" spans="1:5" ht="18.75" customHeight="1">
      <c r="A743" s="258">
        <v>741</v>
      </c>
      <c r="B743" s="256" t="s">
        <v>978</v>
      </c>
      <c r="C743" s="256" t="s">
        <v>206</v>
      </c>
      <c r="D743" s="256" t="s">
        <v>190</v>
      </c>
      <c r="E743" s="256" t="s">
        <v>197</v>
      </c>
    </row>
    <row r="744" spans="1:5" ht="18.75" customHeight="1">
      <c r="A744" s="258">
        <v>742</v>
      </c>
      <c r="B744" s="256" t="s">
        <v>979</v>
      </c>
      <c r="C744" s="256" t="s">
        <v>199</v>
      </c>
      <c r="D744" s="256" t="s">
        <v>198</v>
      </c>
      <c r="E744" s="256" t="s">
        <v>202</v>
      </c>
    </row>
    <row r="745" spans="1:5" ht="18.75" customHeight="1">
      <c r="A745" s="258">
        <v>743</v>
      </c>
      <c r="B745" s="256" t="s">
        <v>980</v>
      </c>
      <c r="C745" s="256" t="s">
        <v>199</v>
      </c>
      <c r="D745" s="256" t="s">
        <v>198</v>
      </c>
      <c r="E745" s="256" t="s">
        <v>236</v>
      </c>
    </row>
    <row r="746" spans="1:5" ht="18.75" customHeight="1">
      <c r="A746" s="258">
        <v>744</v>
      </c>
      <c r="B746" s="256" t="s">
        <v>981</v>
      </c>
      <c r="C746" s="256" t="s">
        <v>203</v>
      </c>
      <c r="D746" s="256" t="s">
        <v>198</v>
      </c>
      <c r="E746" s="256" t="s">
        <v>218</v>
      </c>
    </row>
    <row r="747" spans="1:5" ht="18.75" customHeight="1">
      <c r="A747" s="258">
        <v>745</v>
      </c>
      <c r="B747" s="256" t="s">
        <v>982</v>
      </c>
      <c r="C747" s="256" t="s">
        <v>199</v>
      </c>
      <c r="D747" s="256" t="s">
        <v>198</v>
      </c>
      <c r="E747" s="256" t="s">
        <v>202</v>
      </c>
    </row>
    <row r="748" spans="1:5" ht="18.75" customHeight="1">
      <c r="A748" s="258">
        <v>746</v>
      </c>
      <c r="B748" s="256" t="s">
        <v>983</v>
      </c>
      <c r="C748" s="256" t="s">
        <v>199</v>
      </c>
      <c r="D748" s="256" t="s">
        <v>198</v>
      </c>
      <c r="E748" s="256" t="s">
        <v>202</v>
      </c>
    </row>
    <row r="749" spans="1:5" ht="18.75" customHeight="1">
      <c r="A749" s="258">
        <v>747</v>
      </c>
      <c r="B749" s="256" t="s">
        <v>984</v>
      </c>
      <c r="C749" s="256" t="s">
        <v>199</v>
      </c>
      <c r="D749" s="256" t="s">
        <v>198</v>
      </c>
      <c r="E749" s="256" t="s">
        <v>201</v>
      </c>
    </row>
    <row r="750" spans="1:5" ht="18.75" customHeight="1">
      <c r="A750" s="258">
        <v>748</v>
      </c>
      <c r="B750" s="256" t="s">
        <v>985</v>
      </c>
      <c r="C750" s="256" t="s">
        <v>199</v>
      </c>
      <c r="D750" s="256" t="s">
        <v>198</v>
      </c>
      <c r="E750" s="256" t="s">
        <v>213</v>
      </c>
    </row>
    <row r="751" spans="1:5" ht="18.75" customHeight="1">
      <c r="A751" s="258">
        <v>749</v>
      </c>
      <c r="B751" s="256" t="s">
        <v>986</v>
      </c>
      <c r="C751" s="256" t="s">
        <v>199</v>
      </c>
      <c r="D751" s="256" t="s">
        <v>198</v>
      </c>
      <c r="E751" s="256" t="s">
        <v>200</v>
      </c>
    </row>
    <row r="752" spans="1:5" ht="18.75" customHeight="1">
      <c r="A752" s="258">
        <v>750</v>
      </c>
      <c r="B752" s="256" t="s">
        <v>987</v>
      </c>
      <c r="C752" s="256" t="s">
        <v>199</v>
      </c>
      <c r="D752" s="256" t="s">
        <v>198</v>
      </c>
      <c r="E752" s="256" t="s">
        <v>200</v>
      </c>
    </row>
    <row r="753" spans="1:5" ht="18.75" customHeight="1">
      <c r="A753" s="258">
        <v>751</v>
      </c>
      <c r="B753" s="256" t="s">
        <v>988</v>
      </c>
      <c r="C753" s="256" t="s">
        <v>199</v>
      </c>
      <c r="D753" s="256" t="s">
        <v>198</v>
      </c>
      <c r="E753" s="256" t="s">
        <v>233</v>
      </c>
    </row>
    <row r="754" spans="1:5" ht="18.75" customHeight="1">
      <c r="A754" s="258">
        <v>752</v>
      </c>
      <c r="B754" s="256" t="s">
        <v>989</v>
      </c>
      <c r="C754" s="256" t="s">
        <v>203</v>
      </c>
      <c r="D754" s="256" t="s">
        <v>198</v>
      </c>
      <c r="E754" s="256" t="s">
        <v>238</v>
      </c>
    </row>
    <row r="755" spans="1:5" ht="18.75" customHeight="1">
      <c r="A755" s="258">
        <v>753</v>
      </c>
      <c r="B755" s="256" t="s">
        <v>990</v>
      </c>
      <c r="C755" s="256" t="s">
        <v>203</v>
      </c>
      <c r="D755" s="256" t="s">
        <v>198</v>
      </c>
      <c r="E755" s="256" t="s">
        <v>238</v>
      </c>
    </row>
    <row r="756" spans="1:5" ht="18.75" customHeight="1">
      <c r="A756" s="258">
        <v>754</v>
      </c>
      <c r="B756" s="256" t="s">
        <v>991</v>
      </c>
      <c r="C756" s="256" t="s">
        <v>203</v>
      </c>
      <c r="D756" s="256" t="s">
        <v>198</v>
      </c>
      <c r="E756" s="256" t="s">
        <v>220</v>
      </c>
    </row>
    <row r="757" spans="1:5" ht="18.75" customHeight="1">
      <c r="A757" s="258">
        <v>755</v>
      </c>
      <c r="B757" s="256" t="s">
        <v>992</v>
      </c>
      <c r="C757" s="256" t="s">
        <v>203</v>
      </c>
      <c r="D757" s="256" t="s">
        <v>198</v>
      </c>
      <c r="E757" s="256" t="s">
        <v>228</v>
      </c>
    </row>
    <row r="758" spans="1:5" ht="18.75" customHeight="1">
      <c r="A758" s="258">
        <v>756</v>
      </c>
      <c r="B758" s="256" t="s">
        <v>993</v>
      </c>
      <c r="C758" s="256" t="s">
        <v>203</v>
      </c>
      <c r="D758" s="256" t="s">
        <v>198</v>
      </c>
      <c r="E758" s="256" t="s">
        <v>225</v>
      </c>
    </row>
    <row r="759" spans="1:5" ht="18.75" customHeight="1">
      <c r="A759" s="258">
        <v>757</v>
      </c>
      <c r="B759" s="256" t="s">
        <v>994</v>
      </c>
      <c r="C759" s="256" t="s">
        <v>195</v>
      </c>
      <c r="D759" s="256" t="s">
        <v>190</v>
      </c>
      <c r="E759" s="256" t="s">
        <v>239</v>
      </c>
    </row>
    <row r="760" spans="1:5" ht="18.75" customHeight="1">
      <c r="A760" s="258">
        <v>758</v>
      </c>
      <c r="B760" s="256" t="s">
        <v>995</v>
      </c>
      <c r="C760" s="256" t="s">
        <v>193</v>
      </c>
      <c r="D760" s="256" t="s">
        <v>190</v>
      </c>
      <c r="E760" s="256" t="s">
        <v>235</v>
      </c>
    </row>
    <row r="761" spans="1:5" ht="18.75" customHeight="1">
      <c r="A761" s="258">
        <v>759</v>
      </c>
      <c r="B761" s="256" t="s">
        <v>996</v>
      </c>
      <c r="C761" s="256" t="s">
        <v>195</v>
      </c>
      <c r="D761" s="256" t="s">
        <v>190</v>
      </c>
      <c r="E761" s="256" t="s">
        <v>227</v>
      </c>
    </row>
    <row r="762" spans="1:5" ht="18.75" customHeight="1">
      <c r="A762" s="258">
        <v>760</v>
      </c>
      <c r="B762" s="256" t="s">
        <v>997</v>
      </c>
      <c r="C762" s="256" t="s">
        <v>203</v>
      </c>
      <c r="D762" s="256" t="s">
        <v>198</v>
      </c>
      <c r="E762" s="256" t="s">
        <v>240</v>
      </c>
    </row>
    <row r="763" spans="1:5" ht="18.75" customHeight="1">
      <c r="A763" s="258">
        <v>761</v>
      </c>
      <c r="B763" s="256" t="s">
        <v>998</v>
      </c>
      <c r="C763" s="256" t="s">
        <v>199</v>
      </c>
      <c r="D763" s="256" t="s">
        <v>198</v>
      </c>
      <c r="E763" s="256" t="s">
        <v>213</v>
      </c>
    </row>
    <row r="764" spans="1:5" ht="18.75" customHeight="1">
      <c r="A764" s="258">
        <v>762</v>
      </c>
      <c r="B764" s="256" t="s">
        <v>999</v>
      </c>
      <c r="C764" s="256" t="s">
        <v>199</v>
      </c>
      <c r="D764" s="256" t="s">
        <v>198</v>
      </c>
      <c r="E764" s="256" t="s">
        <v>202</v>
      </c>
    </row>
    <row r="765" spans="1:5" ht="18.75" customHeight="1">
      <c r="A765" s="258">
        <v>763</v>
      </c>
      <c r="B765" s="256" t="s">
        <v>1000</v>
      </c>
      <c r="C765" s="256" t="s">
        <v>199</v>
      </c>
      <c r="D765" s="256" t="s">
        <v>198</v>
      </c>
      <c r="E765" s="256" t="s">
        <v>233</v>
      </c>
    </row>
    <row r="766" spans="1:5" ht="18.75" customHeight="1">
      <c r="A766" s="258">
        <v>764</v>
      </c>
      <c r="B766" s="256" t="s">
        <v>1001</v>
      </c>
      <c r="C766" s="256" t="s">
        <v>199</v>
      </c>
      <c r="D766" s="256" t="s">
        <v>198</v>
      </c>
      <c r="E766" s="256" t="s">
        <v>237</v>
      </c>
    </row>
    <row r="767" spans="1:5" ht="18.75" customHeight="1">
      <c r="A767" s="258">
        <v>765</v>
      </c>
      <c r="B767" s="256" t="s">
        <v>1002</v>
      </c>
      <c r="C767" s="256" t="s">
        <v>206</v>
      </c>
      <c r="D767" s="256" t="s">
        <v>190</v>
      </c>
      <c r="E767" s="256" t="s">
        <v>208</v>
      </c>
    </row>
    <row r="768" spans="1:5" ht="18.75" customHeight="1">
      <c r="A768" s="258">
        <v>766</v>
      </c>
      <c r="B768" s="256" t="s">
        <v>1003</v>
      </c>
      <c r="C768" s="256" t="s">
        <v>222</v>
      </c>
      <c r="D768" s="256" t="s">
        <v>190</v>
      </c>
      <c r="E768" s="256" t="s">
        <v>215</v>
      </c>
    </row>
    <row r="769" spans="1:5" ht="18.75" customHeight="1">
      <c r="A769" s="258">
        <v>767</v>
      </c>
      <c r="B769" s="256" t="s">
        <v>1004</v>
      </c>
      <c r="C769" s="256" t="s">
        <v>206</v>
      </c>
      <c r="D769" s="256" t="s">
        <v>190</v>
      </c>
      <c r="E769" s="256" t="s">
        <v>208</v>
      </c>
    </row>
    <row r="770" spans="1:5" ht="18.75" customHeight="1">
      <c r="A770" s="258">
        <v>768</v>
      </c>
      <c r="B770" s="256" t="s">
        <v>1005</v>
      </c>
      <c r="C770" s="256" t="s">
        <v>193</v>
      </c>
      <c r="D770" s="256" t="s">
        <v>190</v>
      </c>
      <c r="E770" s="256" t="s">
        <v>197</v>
      </c>
    </row>
    <row r="771" spans="1:5" ht="18.75" customHeight="1">
      <c r="A771" s="258">
        <v>769</v>
      </c>
      <c r="B771" s="256" t="s">
        <v>1006</v>
      </c>
      <c r="C771" s="256" t="s">
        <v>203</v>
      </c>
      <c r="D771" s="256" t="s">
        <v>198</v>
      </c>
      <c r="E771" s="256" t="s">
        <v>238</v>
      </c>
    </row>
    <row r="772" spans="1:5" ht="18.75" customHeight="1">
      <c r="A772" s="258">
        <v>770</v>
      </c>
      <c r="B772" s="256" t="s">
        <v>1007</v>
      </c>
      <c r="C772" s="256" t="s">
        <v>193</v>
      </c>
      <c r="D772" s="256" t="s">
        <v>190</v>
      </c>
      <c r="E772" s="256" t="s">
        <v>197</v>
      </c>
    </row>
    <row r="773" spans="1:5" ht="18.75" customHeight="1">
      <c r="A773" s="258">
        <v>771</v>
      </c>
      <c r="B773" s="256" t="s">
        <v>1008</v>
      </c>
      <c r="C773" s="256" t="s">
        <v>199</v>
      </c>
      <c r="D773" s="256" t="s">
        <v>198</v>
      </c>
      <c r="E773" s="256" t="s">
        <v>236</v>
      </c>
    </row>
    <row r="774" spans="1:5" ht="18.75" customHeight="1">
      <c r="A774" s="258">
        <v>772</v>
      </c>
      <c r="B774" s="256" t="s">
        <v>1009</v>
      </c>
      <c r="C774" s="256" t="s">
        <v>191</v>
      </c>
      <c r="D774" s="256" t="s">
        <v>190</v>
      </c>
      <c r="E774" s="256" t="s">
        <v>192</v>
      </c>
    </row>
    <row r="775" spans="1:5" ht="18.75" customHeight="1">
      <c r="A775" s="258">
        <v>773</v>
      </c>
      <c r="B775" s="256" t="s">
        <v>1010</v>
      </c>
      <c r="C775" s="256" t="s">
        <v>199</v>
      </c>
      <c r="D775" s="256" t="s">
        <v>198</v>
      </c>
      <c r="E775" s="256" t="s">
        <v>200</v>
      </c>
    </row>
    <row r="776" spans="1:5" ht="18.75" customHeight="1">
      <c r="A776" s="258">
        <v>774</v>
      </c>
      <c r="B776" s="256" t="s">
        <v>1011</v>
      </c>
      <c r="C776" s="256" t="s">
        <v>203</v>
      </c>
      <c r="D776" s="256" t="s">
        <v>198</v>
      </c>
      <c r="E776" s="256" t="s">
        <v>218</v>
      </c>
    </row>
    <row r="777" spans="1:5" ht="18.75" customHeight="1">
      <c r="A777" s="258">
        <v>775</v>
      </c>
      <c r="B777" s="256" t="s">
        <v>1012</v>
      </c>
      <c r="C777" s="256" t="s">
        <v>199</v>
      </c>
      <c r="D777" s="256" t="s">
        <v>198</v>
      </c>
      <c r="E777" s="256" t="s">
        <v>202</v>
      </c>
    </row>
    <row r="778" spans="1:5" ht="18.75" customHeight="1">
      <c r="A778" s="258">
        <v>776</v>
      </c>
      <c r="B778" s="256" t="s">
        <v>1013</v>
      </c>
      <c r="C778" s="256" t="s">
        <v>193</v>
      </c>
      <c r="D778" s="256" t="s">
        <v>190</v>
      </c>
      <c r="E778" s="256" t="s">
        <v>215</v>
      </c>
    </row>
    <row r="779" spans="1:5" ht="18.75" customHeight="1">
      <c r="A779" s="258">
        <v>777</v>
      </c>
      <c r="B779" s="256" t="s">
        <v>1014</v>
      </c>
      <c r="C779" s="256" t="s">
        <v>206</v>
      </c>
      <c r="D779" s="256" t="s">
        <v>190</v>
      </c>
      <c r="E779" s="256" t="s">
        <v>197</v>
      </c>
    </row>
    <row r="780" spans="1:5" ht="18.75" customHeight="1">
      <c r="A780" s="258">
        <v>778</v>
      </c>
      <c r="B780" s="256" t="s">
        <v>1015</v>
      </c>
      <c r="C780" s="256" t="s">
        <v>203</v>
      </c>
      <c r="D780" s="256" t="s">
        <v>198</v>
      </c>
      <c r="E780" s="256" t="s">
        <v>209</v>
      </c>
    </row>
    <row r="781" spans="1:5" ht="18.75" customHeight="1">
      <c r="A781" s="258">
        <v>779</v>
      </c>
      <c r="B781" s="256" t="s">
        <v>1016</v>
      </c>
      <c r="C781" s="256" t="s">
        <v>199</v>
      </c>
      <c r="D781" s="256" t="s">
        <v>198</v>
      </c>
      <c r="E781" s="256" t="s">
        <v>213</v>
      </c>
    </row>
    <row r="782" spans="1:5" ht="18.75" customHeight="1">
      <c r="A782" s="258">
        <v>780</v>
      </c>
      <c r="B782" s="256" t="s">
        <v>1017</v>
      </c>
      <c r="C782" s="256" t="s">
        <v>199</v>
      </c>
      <c r="D782" s="256" t="s">
        <v>198</v>
      </c>
      <c r="E782" s="256" t="s">
        <v>237</v>
      </c>
    </row>
    <row r="783" spans="1:5" ht="18.75" customHeight="1">
      <c r="A783" s="258">
        <v>781</v>
      </c>
      <c r="B783" s="256" t="s">
        <v>1018</v>
      </c>
      <c r="C783" s="256" t="s">
        <v>199</v>
      </c>
      <c r="D783" s="256" t="s">
        <v>198</v>
      </c>
      <c r="E783" s="256" t="s">
        <v>202</v>
      </c>
    </row>
    <row r="784" spans="1:5" ht="18.75" customHeight="1">
      <c r="A784" s="258">
        <v>782</v>
      </c>
      <c r="B784" s="256" t="s">
        <v>1019</v>
      </c>
      <c r="C784" s="256" t="s">
        <v>199</v>
      </c>
      <c r="D784" s="256" t="s">
        <v>198</v>
      </c>
      <c r="E784" s="256" t="s">
        <v>200</v>
      </c>
    </row>
    <row r="785" spans="1:5" ht="18.75" customHeight="1">
      <c r="A785" s="258">
        <v>783</v>
      </c>
      <c r="B785" s="256" t="s">
        <v>1020</v>
      </c>
      <c r="C785" s="256" t="s">
        <v>203</v>
      </c>
      <c r="D785" s="256" t="s">
        <v>198</v>
      </c>
      <c r="E785" s="256" t="s">
        <v>220</v>
      </c>
    </row>
    <row r="786" spans="1:5" ht="18.75" customHeight="1">
      <c r="A786" s="258">
        <v>784</v>
      </c>
      <c r="B786" s="256" t="s">
        <v>1021</v>
      </c>
      <c r="C786" s="256" t="s">
        <v>199</v>
      </c>
      <c r="D786" s="256" t="s">
        <v>198</v>
      </c>
      <c r="E786" s="256" t="s">
        <v>201</v>
      </c>
    </row>
    <row r="787" spans="1:5" ht="18.75" customHeight="1">
      <c r="A787" s="258">
        <v>785</v>
      </c>
      <c r="B787" s="256" t="s">
        <v>1022</v>
      </c>
      <c r="C787" s="256" t="s">
        <v>206</v>
      </c>
      <c r="D787" s="256" t="s">
        <v>190</v>
      </c>
      <c r="E787" s="256" t="s">
        <v>226</v>
      </c>
    </row>
    <row r="788" spans="1:5" ht="18.75" customHeight="1">
      <c r="A788" s="258">
        <v>786</v>
      </c>
      <c r="B788" s="256" t="s">
        <v>1023</v>
      </c>
      <c r="C788" s="256" t="s">
        <v>199</v>
      </c>
      <c r="D788" s="256" t="s">
        <v>198</v>
      </c>
      <c r="E788" s="256" t="s">
        <v>202</v>
      </c>
    </row>
    <row r="789" spans="1:5" ht="18.75" customHeight="1">
      <c r="A789" s="258">
        <v>787</v>
      </c>
      <c r="B789" s="256" t="s">
        <v>1024</v>
      </c>
      <c r="C789" s="256" t="s">
        <v>199</v>
      </c>
      <c r="D789" s="256" t="s">
        <v>198</v>
      </c>
      <c r="E789" s="256" t="s">
        <v>233</v>
      </c>
    </row>
    <row r="790" spans="1:5" ht="18.75" customHeight="1">
      <c r="A790" s="258">
        <v>788</v>
      </c>
      <c r="B790" s="256" t="s">
        <v>1025</v>
      </c>
      <c r="C790" s="256" t="s">
        <v>203</v>
      </c>
      <c r="D790" s="256" t="s">
        <v>198</v>
      </c>
      <c r="E790" s="256" t="s">
        <v>205</v>
      </c>
    </row>
    <row r="791" spans="1:5" ht="18.75" customHeight="1">
      <c r="A791" s="258">
        <v>789</v>
      </c>
      <c r="B791" s="256" t="s">
        <v>1026</v>
      </c>
      <c r="C791" s="256" t="s">
        <v>203</v>
      </c>
      <c r="D791" s="256" t="s">
        <v>198</v>
      </c>
      <c r="E791" s="256" t="s">
        <v>238</v>
      </c>
    </row>
    <row r="792" spans="1:5" ht="18.75" customHeight="1">
      <c r="A792" s="258">
        <v>790</v>
      </c>
      <c r="B792" s="256" t="s">
        <v>1027</v>
      </c>
      <c r="C792" s="256" t="s">
        <v>199</v>
      </c>
      <c r="D792" s="256" t="s">
        <v>198</v>
      </c>
      <c r="E792" s="256" t="s">
        <v>217</v>
      </c>
    </row>
    <row r="793" spans="1:5" ht="18.75" customHeight="1">
      <c r="A793" s="258">
        <v>791</v>
      </c>
      <c r="B793" s="256" t="s">
        <v>1028</v>
      </c>
      <c r="C793" s="256" t="s">
        <v>193</v>
      </c>
      <c r="D793" s="256" t="s">
        <v>190</v>
      </c>
      <c r="E793" s="256" t="s">
        <v>215</v>
      </c>
    </row>
    <row r="794" spans="1:5" ht="18.75" customHeight="1">
      <c r="A794" s="258">
        <v>792</v>
      </c>
      <c r="B794" s="256" t="s">
        <v>1029</v>
      </c>
      <c r="C794" s="256" t="s">
        <v>203</v>
      </c>
      <c r="D794" s="256" t="s">
        <v>198</v>
      </c>
      <c r="E794" s="256" t="s">
        <v>228</v>
      </c>
    </row>
    <row r="795" spans="1:5" ht="18.75" customHeight="1">
      <c r="A795" s="258">
        <v>793</v>
      </c>
      <c r="B795" s="256" t="s">
        <v>1030</v>
      </c>
      <c r="C795" s="256" t="s">
        <v>206</v>
      </c>
      <c r="D795" s="256" t="s">
        <v>190</v>
      </c>
      <c r="E795" s="256" t="s">
        <v>197</v>
      </c>
    </row>
    <row r="796" spans="1:5" ht="18.75" customHeight="1">
      <c r="A796" s="258">
        <v>794</v>
      </c>
      <c r="B796" s="256" t="s">
        <v>1031</v>
      </c>
      <c r="C796" s="256" t="s">
        <v>203</v>
      </c>
      <c r="D796" s="256" t="s">
        <v>198</v>
      </c>
      <c r="E796" s="256" t="s">
        <v>209</v>
      </c>
    </row>
    <row r="797" spans="1:5" ht="18.75" customHeight="1">
      <c r="A797" s="258">
        <v>795</v>
      </c>
      <c r="B797" s="256" t="s">
        <v>1032</v>
      </c>
      <c r="C797" s="256" t="s">
        <v>199</v>
      </c>
      <c r="D797" s="256" t="s">
        <v>198</v>
      </c>
      <c r="E797" s="256" t="s">
        <v>217</v>
      </c>
    </row>
    <row r="798" spans="1:5" ht="18.75" customHeight="1">
      <c r="A798" s="258">
        <v>796</v>
      </c>
      <c r="B798" s="256" t="s">
        <v>1033</v>
      </c>
      <c r="C798" s="256" t="s">
        <v>199</v>
      </c>
      <c r="D798" s="256" t="s">
        <v>198</v>
      </c>
      <c r="E798" s="256" t="s">
        <v>213</v>
      </c>
    </row>
    <row r="799" spans="1:5" ht="18.75" customHeight="1">
      <c r="A799" s="258">
        <v>797</v>
      </c>
      <c r="B799" s="256" t="s">
        <v>1034</v>
      </c>
      <c r="C799" s="256" t="s">
        <v>203</v>
      </c>
      <c r="D799" s="256" t="s">
        <v>198</v>
      </c>
      <c r="E799" s="256" t="s">
        <v>205</v>
      </c>
    </row>
    <row r="800" spans="1:5" ht="18.75" customHeight="1">
      <c r="A800" s="258">
        <v>798</v>
      </c>
      <c r="B800" s="256" t="s">
        <v>1035</v>
      </c>
      <c r="C800" s="256" t="s">
        <v>199</v>
      </c>
      <c r="D800" s="256" t="s">
        <v>198</v>
      </c>
      <c r="E800" s="256" t="s">
        <v>201</v>
      </c>
    </row>
    <row r="801" spans="1:5" ht="18.75" customHeight="1">
      <c r="A801" s="258">
        <v>799</v>
      </c>
      <c r="B801" s="256" t="s">
        <v>1036</v>
      </c>
      <c r="C801" s="256" t="s">
        <v>199</v>
      </c>
      <c r="D801" s="256" t="s">
        <v>198</v>
      </c>
      <c r="E801" s="256" t="s">
        <v>233</v>
      </c>
    </row>
    <row r="802" spans="1:5" ht="18.75" customHeight="1">
      <c r="A802" s="258">
        <v>800</v>
      </c>
      <c r="B802" s="256" t="s">
        <v>1037</v>
      </c>
      <c r="C802" s="256" t="s">
        <v>195</v>
      </c>
      <c r="D802" s="256" t="s">
        <v>190</v>
      </c>
      <c r="E802" s="256" t="s">
        <v>227</v>
      </c>
    </row>
    <row r="803" spans="1:5" ht="18.75" customHeight="1">
      <c r="A803" s="258">
        <v>801</v>
      </c>
      <c r="B803" s="256" t="s">
        <v>1038</v>
      </c>
      <c r="C803" s="256" t="s">
        <v>206</v>
      </c>
      <c r="D803" s="256" t="s">
        <v>190</v>
      </c>
      <c r="E803" s="256" t="s">
        <v>197</v>
      </c>
    </row>
    <row r="804" spans="1:5" ht="18.75" customHeight="1">
      <c r="A804" s="258">
        <v>802</v>
      </c>
      <c r="B804" s="256" t="s">
        <v>1039</v>
      </c>
      <c r="C804" s="256" t="s">
        <v>222</v>
      </c>
      <c r="D804" s="256" t="s">
        <v>190</v>
      </c>
      <c r="E804" s="256" t="s">
        <v>215</v>
      </c>
    </row>
    <row r="805" spans="1:5" ht="18.75" customHeight="1">
      <c r="A805" s="258">
        <v>803</v>
      </c>
      <c r="B805" s="256" t="s">
        <v>1040</v>
      </c>
      <c r="C805" s="256" t="s">
        <v>199</v>
      </c>
      <c r="D805" s="256" t="s">
        <v>198</v>
      </c>
      <c r="E805" s="256" t="s">
        <v>201</v>
      </c>
    </row>
    <row r="806" spans="1:5" ht="18.75" customHeight="1">
      <c r="A806" s="258">
        <v>804</v>
      </c>
      <c r="B806" s="256" t="s">
        <v>1041</v>
      </c>
      <c r="C806" s="256" t="s">
        <v>191</v>
      </c>
      <c r="D806" s="256" t="s">
        <v>190</v>
      </c>
      <c r="E806" s="256" t="s">
        <v>192</v>
      </c>
    </row>
    <row r="807" spans="1:5" ht="18.75" customHeight="1">
      <c r="A807" s="258">
        <v>805</v>
      </c>
      <c r="B807" s="256" t="s">
        <v>1042</v>
      </c>
      <c r="C807" s="256" t="s">
        <v>195</v>
      </c>
      <c r="D807" s="256" t="s">
        <v>190</v>
      </c>
      <c r="E807" s="256" t="s">
        <v>231</v>
      </c>
    </row>
    <row r="808" spans="1:5" ht="18.75" customHeight="1">
      <c r="A808" s="258">
        <v>806</v>
      </c>
      <c r="B808" s="256" t="s">
        <v>1043</v>
      </c>
      <c r="C808" s="256" t="s">
        <v>199</v>
      </c>
      <c r="D808" s="256" t="s">
        <v>198</v>
      </c>
      <c r="E808" s="256" t="s">
        <v>236</v>
      </c>
    </row>
    <row r="809" spans="1:5" ht="18.75" customHeight="1">
      <c r="A809" s="258">
        <v>807</v>
      </c>
      <c r="B809" s="256" t="s">
        <v>1044</v>
      </c>
      <c r="C809" s="256" t="s">
        <v>199</v>
      </c>
      <c r="D809" s="256" t="s">
        <v>198</v>
      </c>
      <c r="E809" s="256" t="s">
        <v>201</v>
      </c>
    </row>
    <row r="810" spans="1:5" ht="18.75" customHeight="1">
      <c r="A810" s="258">
        <v>808</v>
      </c>
      <c r="B810" s="256" t="s">
        <v>1045</v>
      </c>
      <c r="C810" s="256" t="s">
        <v>199</v>
      </c>
      <c r="D810" s="256" t="s">
        <v>198</v>
      </c>
      <c r="E810" s="256" t="s">
        <v>201</v>
      </c>
    </row>
    <row r="811" spans="1:5" ht="18.75" customHeight="1">
      <c r="A811" s="258">
        <v>809</v>
      </c>
      <c r="B811" s="256" t="s">
        <v>1046</v>
      </c>
      <c r="C811" s="256" t="s">
        <v>193</v>
      </c>
      <c r="D811" s="256" t="s">
        <v>190</v>
      </c>
      <c r="E811" s="256" t="s">
        <v>215</v>
      </c>
    </row>
    <row r="812" spans="1:5" ht="18.75" customHeight="1">
      <c r="A812" s="258">
        <v>810</v>
      </c>
      <c r="B812" s="256" t="s">
        <v>1047</v>
      </c>
      <c r="C812" s="256" t="s">
        <v>203</v>
      </c>
      <c r="D812" s="256" t="s">
        <v>198</v>
      </c>
      <c r="E812" s="256" t="s">
        <v>205</v>
      </c>
    </row>
    <row r="813" spans="1:5" ht="18.75" customHeight="1">
      <c r="A813" s="258">
        <v>811</v>
      </c>
      <c r="B813" s="256" t="s">
        <v>1048</v>
      </c>
      <c r="C813" s="256" t="s">
        <v>191</v>
      </c>
      <c r="D813" s="256" t="s">
        <v>190</v>
      </c>
      <c r="E813" s="256" t="s">
        <v>192</v>
      </c>
    </row>
    <row r="814" spans="1:5" ht="18.75" customHeight="1">
      <c r="A814" s="258">
        <v>812</v>
      </c>
      <c r="B814" s="256" t="s">
        <v>1049</v>
      </c>
      <c r="C814" s="256" t="s">
        <v>203</v>
      </c>
      <c r="D814" s="256" t="s">
        <v>198</v>
      </c>
      <c r="E814" s="256" t="s">
        <v>204</v>
      </c>
    </row>
    <row r="815" spans="1:5" ht="18.75" customHeight="1">
      <c r="A815" s="258">
        <v>813</v>
      </c>
      <c r="B815" s="256" t="s">
        <v>1050</v>
      </c>
      <c r="C815" s="256" t="s">
        <v>195</v>
      </c>
      <c r="D815" s="256" t="s">
        <v>190</v>
      </c>
      <c r="E815" s="256" t="s">
        <v>196</v>
      </c>
    </row>
    <row r="816" spans="1:5" ht="18.75" customHeight="1">
      <c r="A816" s="258">
        <v>814</v>
      </c>
      <c r="B816" s="256" t="s">
        <v>1051</v>
      </c>
      <c r="C816" s="256" t="s">
        <v>203</v>
      </c>
      <c r="D816" s="256" t="s">
        <v>198</v>
      </c>
      <c r="E816" s="256" t="s">
        <v>238</v>
      </c>
    </row>
    <row r="817" spans="1:5" ht="18.75" customHeight="1">
      <c r="A817" s="258">
        <v>815</v>
      </c>
      <c r="B817" s="256" t="s">
        <v>1052</v>
      </c>
      <c r="C817" s="256" t="s">
        <v>203</v>
      </c>
      <c r="D817" s="256" t="s">
        <v>198</v>
      </c>
      <c r="E817" s="256" t="s">
        <v>220</v>
      </c>
    </row>
    <row r="818" spans="1:5" ht="18.75" customHeight="1">
      <c r="A818" s="258">
        <v>816</v>
      </c>
      <c r="B818" s="256" t="s">
        <v>1053</v>
      </c>
      <c r="C818" s="256" t="s">
        <v>203</v>
      </c>
      <c r="D818" s="256" t="s">
        <v>198</v>
      </c>
      <c r="E818" s="256" t="s">
        <v>240</v>
      </c>
    </row>
    <row r="819" spans="1:5" ht="18.75" customHeight="1">
      <c r="A819" s="258">
        <v>817</v>
      </c>
      <c r="B819" s="256" t="s">
        <v>1054</v>
      </c>
      <c r="C819" s="256" t="s">
        <v>199</v>
      </c>
      <c r="D819" s="256" t="s">
        <v>198</v>
      </c>
      <c r="E819" s="256" t="s">
        <v>200</v>
      </c>
    </row>
    <row r="820" spans="1:5" ht="18.75" customHeight="1">
      <c r="A820" s="258">
        <v>818</v>
      </c>
      <c r="B820" s="256" t="s">
        <v>1055</v>
      </c>
      <c r="C820" s="256" t="s">
        <v>199</v>
      </c>
      <c r="D820" s="256" t="s">
        <v>198</v>
      </c>
      <c r="E820" s="256" t="s">
        <v>212</v>
      </c>
    </row>
    <row r="821" spans="1:5" ht="18.75" customHeight="1">
      <c r="A821" s="258">
        <v>819</v>
      </c>
      <c r="B821" s="256" t="s">
        <v>1056</v>
      </c>
      <c r="C821" s="256" t="s">
        <v>222</v>
      </c>
      <c r="D821" s="256" t="s">
        <v>190</v>
      </c>
      <c r="E821" s="256" t="s">
        <v>197</v>
      </c>
    </row>
    <row r="822" spans="1:5" ht="18.75" customHeight="1">
      <c r="A822" s="258">
        <v>820</v>
      </c>
      <c r="B822" s="256" t="s">
        <v>1057</v>
      </c>
      <c r="C822" s="256" t="s">
        <v>206</v>
      </c>
      <c r="D822" s="256" t="s">
        <v>190</v>
      </c>
      <c r="E822" s="256" t="s">
        <v>197</v>
      </c>
    </row>
    <row r="823" spans="1:5" ht="18.75" customHeight="1">
      <c r="A823" s="258">
        <v>821</v>
      </c>
      <c r="B823" s="256" t="s">
        <v>1058</v>
      </c>
      <c r="C823" s="256" t="s">
        <v>191</v>
      </c>
      <c r="D823" s="256" t="s">
        <v>190</v>
      </c>
      <c r="E823" s="256" t="s">
        <v>192</v>
      </c>
    </row>
    <row r="824" spans="1:5" ht="18.75" customHeight="1">
      <c r="A824" s="258">
        <v>822</v>
      </c>
      <c r="B824" s="256" t="s">
        <v>1059</v>
      </c>
      <c r="C824" s="256" t="s">
        <v>193</v>
      </c>
      <c r="D824" s="256" t="s">
        <v>190</v>
      </c>
      <c r="E824" s="256" t="s">
        <v>235</v>
      </c>
    </row>
    <row r="825" spans="1:5" ht="18.75" customHeight="1">
      <c r="A825" s="258">
        <v>823</v>
      </c>
      <c r="B825" s="256" t="s">
        <v>1060</v>
      </c>
      <c r="C825" s="256" t="s">
        <v>193</v>
      </c>
      <c r="D825" s="256" t="s">
        <v>190</v>
      </c>
      <c r="E825" s="256" t="s">
        <v>215</v>
      </c>
    </row>
    <row r="826" spans="1:5" ht="18.75" customHeight="1">
      <c r="A826" s="258">
        <v>824</v>
      </c>
      <c r="B826" s="256" t="s">
        <v>1061</v>
      </c>
      <c r="C826" s="256" t="s">
        <v>191</v>
      </c>
      <c r="D826" s="256" t="s">
        <v>190</v>
      </c>
      <c r="E826" s="256" t="s">
        <v>229</v>
      </c>
    </row>
    <row r="827" spans="1:5" ht="18.75" customHeight="1">
      <c r="A827" s="258">
        <v>825</v>
      </c>
      <c r="B827" s="256" t="s">
        <v>1062</v>
      </c>
      <c r="C827" s="256" t="s">
        <v>191</v>
      </c>
      <c r="D827" s="256" t="s">
        <v>190</v>
      </c>
      <c r="E827" s="256" t="s">
        <v>229</v>
      </c>
    </row>
    <row r="828" spans="1:5" ht="18.75" customHeight="1">
      <c r="A828" s="258">
        <v>826</v>
      </c>
      <c r="B828" s="256" t="s">
        <v>1063</v>
      </c>
      <c r="C828" s="256" t="s">
        <v>191</v>
      </c>
      <c r="D828" s="256" t="s">
        <v>190</v>
      </c>
      <c r="E828" s="256" t="s">
        <v>214</v>
      </c>
    </row>
    <row r="829" spans="1:5" ht="18.75" customHeight="1">
      <c r="A829" s="258">
        <v>827</v>
      </c>
      <c r="B829" s="256" t="s">
        <v>1064</v>
      </c>
      <c r="C829" s="256" t="s">
        <v>191</v>
      </c>
      <c r="D829" s="256" t="s">
        <v>190</v>
      </c>
      <c r="E829" s="256" t="s">
        <v>214</v>
      </c>
    </row>
    <row r="830" spans="1:5" ht="18.75" customHeight="1">
      <c r="A830" s="258">
        <v>828</v>
      </c>
      <c r="B830" s="256" t="s">
        <v>1065</v>
      </c>
      <c r="C830" s="256" t="s">
        <v>191</v>
      </c>
      <c r="D830" s="256" t="s">
        <v>190</v>
      </c>
      <c r="E830" s="256" t="s">
        <v>214</v>
      </c>
    </row>
    <row r="831" spans="1:5" ht="18.75" customHeight="1">
      <c r="A831" s="258">
        <v>829</v>
      </c>
      <c r="B831" s="256" t="s">
        <v>1066</v>
      </c>
      <c r="C831" s="256" t="s">
        <v>203</v>
      </c>
      <c r="D831" s="256" t="s">
        <v>198</v>
      </c>
      <c r="E831" s="256" t="s">
        <v>218</v>
      </c>
    </row>
    <row r="832" spans="1:5" ht="18.75" customHeight="1">
      <c r="A832" s="258">
        <v>830</v>
      </c>
      <c r="B832" s="256" t="s">
        <v>1067</v>
      </c>
      <c r="C832" s="256" t="s">
        <v>206</v>
      </c>
      <c r="D832" s="256" t="s">
        <v>190</v>
      </c>
      <c r="E832" s="256" t="s">
        <v>197</v>
      </c>
    </row>
    <row r="833" spans="1:5" ht="18.75" customHeight="1">
      <c r="A833" s="258">
        <v>831</v>
      </c>
      <c r="B833" s="256" t="s">
        <v>1068</v>
      </c>
      <c r="C833" s="256" t="s">
        <v>199</v>
      </c>
      <c r="D833" s="256" t="s">
        <v>198</v>
      </c>
      <c r="E833" s="256" t="s">
        <v>217</v>
      </c>
    </row>
    <row r="834" spans="1:5" ht="18.75" customHeight="1">
      <c r="A834" s="258">
        <v>832</v>
      </c>
      <c r="B834" s="256" t="s">
        <v>1069</v>
      </c>
      <c r="C834" s="256" t="s">
        <v>203</v>
      </c>
      <c r="D834" s="256" t="s">
        <v>198</v>
      </c>
      <c r="E834" s="256" t="s">
        <v>205</v>
      </c>
    </row>
    <row r="835" spans="1:5" ht="18.75" customHeight="1">
      <c r="A835" s="258">
        <v>833</v>
      </c>
      <c r="B835" s="256" t="s">
        <v>1070</v>
      </c>
      <c r="C835" s="256" t="s">
        <v>199</v>
      </c>
      <c r="D835" s="256" t="s">
        <v>198</v>
      </c>
      <c r="E835" s="256" t="s">
        <v>200</v>
      </c>
    </row>
    <row r="836" spans="1:5" ht="18.75" customHeight="1">
      <c r="A836" s="258">
        <v>834</v>
      </c>
      <c r="B836" s="256" t="s">
        <v>1071</v>
      </c>
      <c r="C836" s="256" t="s">
        <v>203</v>
      </c>
      <c r="D836" s="256" t="s">
        <v>198</v>
      </c>
      <c r="E836" s="256" t="s">
        <v>240</v>
      </c>
    </row>
    <row r="837" spans="1:5" ht="18.75" customHeight="1">
      <c r="A837" s="258">
        <v>835</v>
      </c>
      <c r="B837" s="256" t="s">
        <v>1072</v>
      </c>
      <c r="C837" s="256" t="s">
        <v>203</v>
      </c>
      <c r="D837" s="256" t="s">
        <v>198</v>
      </c>
      <c r="E837" s="256" t="s">
        <v>218</v>
      </c>
    </row>
    <row r="838" spans="1:5" ht="18.75" customHeight="1">
      <c r="A838" s="258">
        <v>836</v>
      </c>
      <c r="B838" s="256" t="s">
        <v>1073</v>
      </c>
      <c r="C838" s="256" t="s">
        <v>199</v>
      </c>
      <c r="D838" s="256" t="s">
        <v>198</v>
      </c>
      <c r="E838" s="256" t="s">
        <v>217</v>
      </c>
    </row>
    <row r="839" spans="1:5" ht="18.75" customHeight="1">
      <c r="A839" s="258">
        <v>837</v>
      </c>
      <c r="B839" s="256" t="s">
        <v>1074</v>
      </c>
      <c r="C839" s="256" t="s">
        <v>203</v>
      </c>
      <c r="D839" s="256" t="s">
        <v>198</v>
      </c>
      <c r="E839" s="256" t="s">
        <v>205</v>
      </c>
    </row>
    <row r="840" spans="1:5" ht="18.75" customHeight="1">
      <c r="A840" s="258">
        <v>838</v>
      </c>
      <c r="B840" s="256" t="s">
        <v>1075</v>
      </c>
      <c r="C840" s="256" t="s">
        <v>199</v>
      </c>
      <c r="D840" s="256" t="s">
        <v>198</v>
      </c>
      <c r="E840" s="256" t="s">
        <v>201</v>
      </c>
    </row>
    <row r="841" spans="1:5" ht="18.75" customHeight="1">
      <c r="A841" s="258">
        <v>839</v>
      </c>
      <c r="B841" s="256" t="s">
        <v>1076</v>
      </c>
      <c r="C841" s="256" t="s">
        <v>195</v>
      </c>
      <c r="D841" s="256" t="s">
        <v>190</v>
      </c>
      <c r="E841" s="256" t="s">
        <v>227</v>
      </c>
    </row>
    <row r="842" spans="1:5" ht="18.75" customHeight="1">
      <c r="A842" s="258">
        <v>840</v>
      </c>
      <c r="B842" s="256" t="s">
        <v>1077</v>
      </c>
      <c r="C842" s="256" t="s">
        <v>199</v>
      </c>
      <c r="D842" s="256" t="s">
        <v>198</v>
      </c>
      <c r="E842" s="256" t="s">
        <v>237</v>
      </c>
    </row>
    <row r="843" spans="1:5" ht="18.75" customHeight="1">
      <c r="A843" s="258">
        <v>841</v>
      </c>
      <c r="B843" s="256" t="s">
        <v>1078</v>
      </c>
      <c r="C843" s="256" t="s">
        <v>199</v>
      </c>
      <c r="D843" s="256" t="s">
        <v>198</v>
      </c>
      <c r="E843" s="256" t="s">
        <v>213</v>
      </c>
    </row>
    <row r="844" spans="1:5" ht="18.75" customHeight="1">
      <c r="A844" s="258">
        <v>842</v>
      </c>
      <c r="B844" s="256" t="s">
        <v>1079</v>
      </c>
      <c r="C844" s="256" t="s">
        <v>191</v>
      </c>
      <c r="D844" s="256" t="s">
        <v>190</v>
      </c>
      <c r="E844" s="256" t="s">
        <v>232</v>
      </c>
    </row>
    <row r="845" spans="1:5" ht="18.75" customHeight="1">
      <c r="A845" s="258">
        <v>843</v>
      </c>
      <c r="B845" s="256" t="s">
        <v>1080</v>
      </c>
      <c r="C845" s="256" t="s">
        <v>203</v>
      </c>
      <c r="D845" s="256" t="s">
        <v>198</v>
      </c>
      <c r="E845" s="256" t="s">
        <v>220</v>
      </c>
    </row>
    <row r="846" spans="1:5" ht="18.75" customHeight="1">
      <c r="A846" s="258">
        <v>844</v>
      </c>
      <c r="B846" s="256" t="s">
        <v>1081</v>
      </c>
      <c r="C846" s="256" t="s">
        <v>203</v>
      </c>
      <c r="D846" s="256" t="s">
        <v>198</v>
      </c>
      <c r="E846" s="256" t="s">
        <v>238</v>
      </c>
    </row>
    <row r="847" spans="1:5" ht="18.75" customHeight="1">
      <c r="A847" s="258">
        <v>845</v>
      </c>
      <c r="B847" s="256" t="s">
        <v>1082</v>
      </c>
      <c r="C847" s="256" t="s">
        <v>203</v>
      </c>
      <c r="D847" s="256" t="s">
        <v>198</v>
      </c>
      <c r="E847" s="256" t="s">
        <v>218</v>
      </c>
    </row>
    <row r="848" spans="1:5" ht="18.75" customHeight="1">
      <c r="A848" s="258">
        <v>846</v>
      </c>
      <c r="B848" s="256" t="s">
        <v>1083</v>
      </c>
      <c r="C848" s="256" t="s">
        <v>199</v>
      </c>
      <c r="D848" s="256" t="s">
        <v>198</v>
      </c>
      <c r="E848" s="256" t="s">
        <v>217</v>
      </c>
    </row>
    <row r="849" spans="1:5" ht="18.75" customHeight="1">
      <c r="A849" s="258">
        <v>847</v>
      </c>
      <c r="B849" s="256" t="s">
        <v>1084</v>
      </c>
      <c r="C849" s="256" t="s">
        <v>199</v>
      </c>
      <c r="D849" s="256" t="s">
        <v>198</v>
      </c>
      <c r="E849" s="256" t="s">
        <v>217</v>
      </c>
    </row>
    <row r="850" spans="1:5" ht="18.75" customHeight="1">
      <c r="A850" s="258">
        <v>848</v>
      </c>
      <c r="B850" s="256" t="s">
        <v>1085</v>
      </c>
      <c r="C850" s="256" t="s">
        <v>206</v>
      </c>
      <c r="D850" s="256" t="s">
        <v>190</v>
      </c>
      <c r="E850" s="256" t="s">
        <v>197</v>
      </c>
    </row>
    <row r="851" spans="1:5" ht="18.75" customHeight="1">
      <c r="A851" s="258">
        <v>849</v>
      </c>
      <c r="B851" s="256" t="s">
        <v>1086</v>
      </c>
      <c r="C851" s="256" t="s">
        <v>206</v>
      </c>
      <c r="D851" s="256" t="s">
        <v>190</v>
      </c>
      <c r="E851" s="256" t="s">
        <v>197</v>
      </c>
    </row>
    <row r="852" spans="1:5" ht="18.75" customHeight="1">
      <c r="A852" s="258">
        <v>850</v>
      </c>
      <c r="B852" s="256" t="s">
        <v>1087</v>
      </c>
      <c r="C852" s="256" t="s">
        <v>199</v>
      </c>
      <c r="D852" s="256" t="s">
        <v>198</v>
      </c>
      <c r="E852" s="256" t="s">
        <v>217</v>
      </c>
    </row>
    <row r="853" spans="1:5" ht="18.75" customHeight="1">
      <c r="A853" s="258">
        <v>851</v>
      </c>
      <c r="B853" s="256" t="s">
        <v>1088</v>
      </c>
      <c r="C853" s="256" t="s">
        <v>203</v>
      </c>
      <c r="D853" s="256" t="s">
        <v>198</v>
      </c>
      <c r="E853" s="256" t="s">
        <v>228</v>
      </c>
    </row>
    <row r="854" spans="1:5" ht="18.75" customHeight="1">
      <c r="A854" s="258">
        <v>852</v>
      </c>
      <c r="B854" s="256" t="s">
        <v>1089</v>
      </c>
      <c r="C854" s="256" t="s">
        <v>203</v>
      </c>
      <c r="D854" s="256" t="s">
        <v>198</v>
      </c>
      <c r="E854" s="256" t="s">
        <v>205</v>
      </c>
    </row>
    <row r="855" spans="1:5" ht="18.75" customHeight="1">
      <c r="A855" s="258">
        <v>853</v>
      </c>
      <c r="B855" s="256" t="s">
        <v>1090</v>
      </c>
      <c r="C855" s="256" t="s">
        <v>203</v>
      </c>
      <c r="D855" s="256" t="s">
        <v>198</v>
      </c>
      <c r="E855" s="256" t="s">
        <v>220</v>
      </c>
    </row>
    <row r="856" spans="1:5" ht="18.75" customHeight="1">
      <c r="A856" s="258">
        <v>854</v>
      </c>
      <c r="B856" s="256" t="s">
        <v>1091</v>
      </c>
      <c r="C856" s="256" t="s">
        <v>203</v>
      </c>
      <c r="D856" s="256" t="s">
        <v>198</v>
      </c>
      <c r="E856" s="256" t="s">
        <v>209</v>
      </c>
    </row>
    <row r="857" spans="1:5" ht="18.75" customHeight="1">
      <c r="A857" s="258">
        <v>855</v>
      </c>
      <c r="B857" s="256" t="s">
        <v>1092</v>
      </c>
      <c r="C857" s="256" t="s">
        <v>199</v>
      </c>
      <c r="D857" s="256" t="s">
        <v>198</v>
      </c>
      <c r="E857" s="256" t="s">
        <v>217</v>
      </c>
    </row>
    <row r="858" spans="1:5" ht="18.75" customHeight="1">
      <c r="A858" s="258">
        <v>856</v>
      </c>
      <c r="B858" s="256" t="s">
        <v>1093</v>
      </c>
      <c r="C858" s="256" t="s">
        <v>199</v>
      </c>
      <c r="D858" s="256" t="s">
        <v>198</v>
      </c>
      <c r="E858" s="256" t="s">
        <v>200</v>
      </c>
    </row>
    <row r="859" spans="1:5" ht="18.75" customHeight="1">
      <c r="A859" s="258">
        <v>857</v>
      </c>
      <c r="B859" s="256" t="s">
        <v>1094</v>
      </c>
      <c r="C859" s="256" t="s">
        <v>199</v>
      </c>
      <c r="D859" s="256" t="s">
        <v>198</v>
      </c>
      <c r="E859" s="256" t="s">
        <v>202</v>
      </c>
    </row>
    <row r="860" spans="1:5" ht="18.75" customHeight="1">
      <c r="A860" s="258">
        <v>858</v>
      </c>
      <c r="B860" s="256" t="s">
        <v>1095</v>
      </c>
      <c r="C860" s="256" t="s">
        <v>203</v>
      </c>
      <c r="D860" s="256" t="s">
        <v>198</v>
      </c>
      <c r="E860" s="256" t="s">
        <v>205</v>
      </c>
    </row>
    <row r="861" spans="1:5" ht="18.75" customHeight="1">
      <c r="A861" s="258">
        <v>859</v>
      </c>
      <c r="B861" s="256" t="s">
        <v>1096</v>
      </c>
      <c r="C861" s="256" t="s">
        <v>199</v>
      </c>
      <c r="D861" s="256" t="s">
        <v>198</v>
      </c>
      <c r="E861" s="256" t="s">
        <v>212</v>
      </c>
    </row>
    <row r="862" spans="1:5" ht="18.75" customHeight="1">
      <c r="A862" s="258">
        <v>860</v>
      </c>
      <c r="B862" s="256" t="s">
        <v>1097</v>
      </c>
      <c r="C862" s="256" t="s">
        <v>199</v>
      </c>
      <c r="D862" s="256" t="s">
        <v>198</v>
      </c>
      <c r="E862" s="256" t="s">
        <v>212</v>
      </c>
    </row>
    <row r="863" spans="1:5" ht="18.75" customHeight="1">
      <c r="A863" s="258">
        <v>861</v>
      </c>
      <c r="B863" s="256" t="s">
        <v>1098</v>
      </c>
      <c r="C863" s="256" t="s">
        <v>203</v>
      </c>
      <c r="D863" s="256" t="s">
        <v>198</v>
      </c>
      <c r="E863" s="256" t="s">
        <v>218</v>
      </c>
    </row>
    <row r="864" spans="1:5" ht="18.75" customHeight="1">
      <c r="A864" s="258">
        <v>862</v>
      </c>
      <c r="B864" s="256" t="s">
        <v>1099</v>
      </c>
      <c r="C864" s="256" t="s">
        <v>203</v>
      </c>
      <c r="D864" s="256" t="s">
        <v>198</v>
      </c>
      <c r="E864" s="256" t="s">
        <v>204</v>
      </c>
    </row>
    <row r="865" spans="1:5" ht="18.75" customHeight="1">
      <c r="A865" s="258">
        <v>863</v>
      </c>
      <c r="B865" s="256" t="s">
        <v>1100</v>
      </c>
      <c r="C865" s="256" t="s">
        <v>199</v>
      </c>
      <c r="D865" s="256" t="s">
        <v>198</v>
      </c>
      <c r="E865" s="256" t="s">
        <v>217</v>
      </c>
    </row>
    <row r="866" spans="1:5" ht="18.75" customHeight="1">
      <c r="A866" s="258">
        <v>864</v>
      </c>
      <c r="B866" s="256" t="s">
        <v>1101</v>
      </c>
      <c r="C866" s="256" t="s">
        <v>203</v>
      </c>
      <c r="D866" s="256" t="s">
        <v>198</v>
      </c>
      <c r="E866" s="256" t="s">
        <v>205</v>
      </c>
    </row>
    <row r="867" spans="1:5" ht="18.75" customHeight="1">
      <c r="A867" s="258">
        <v>865</v>
      </c>
      <c r="B867" s="256" t="s">
        <v>1102</v>
      </c>
      <c r="C867" s="256" t="s">
        <v>203</v>
      </c>
      <c r="D867" s="256" t="s">
        <v>198</v>
      </c>
      <c r="E867" s="256" t="s">
        <v>238</v>
      </c>
    </row>
    <row r="868" spans="1:5" ht="18.75" customHeight="1">
      <c r="A868" s="258">
        <v>866</v>
      </c>
      <c r="B868" s="256" t="s">
        <v>1103</v>
      </c>
      <c r="C868" s="256" t="s">
        <v>203</v>
      </c>
      <c r="D868" s="256" t="s">
        <v>198</v>
      </c>
      <c r="E868" s="256" t="s">
        <v>205</v>
      </c>
    </row>
    <row r="869" spans="1:5" ht="18.75" customHeight="1">
      <c r="A869" s="258">
        <v>867</v>
      </c>
      <c r="B869" s="256" t="s">
        <v>1104</v>
      </c>
      <c r="C869" s="256" t="s">
        <v>203</v>
      </c>
      <c r="D869" s="256" t="s">
        <v>198</v>
      </c>
      <c r="E869" s="256" t="s">
        <v>223</v>
      </c>
    </row>
    <row r="870" spans="1:5" ht="18.75" customHeight="1">
      <c r="A870" s="258">
        <v>868</v>
      </c>
      <c r="B870" s="256" t="s">
        <v>1105</v>
      </c>
      <c r="C870" s="256" t="s">
        <v>199</v>
      </c>
      <c r="D870" s="256" t="s">
        <v>198</v>
      </c>
      <c r="E870" s="256" t="s">
        <v>233</v>
      </c>
    </row>
    <row r="871" spans="1:5" ht="18.75" customHeight="1">
      <c r="A871" s="258">
        <v>869</v>
      </c>
      <c r="B871" s="256" t="s">
        <v>1106</v>
      </c>
      <c r="C871" s="256" t="s">
        <v>203</v>
      </c>
      <c r="D871" s="256" t="s">
        <v>198</v>
      </c>
      <c r="E871" s="256" t="s">
        <v>225</v>
      </c>
    </row>
    <row r="872" spans="1:5" ht="18.75" customHeight="1">
      <c r="A872" s="258">
        <v>870</v>
      </c>
      <c r="B872" s="256" t="s">
        <v>1107</v>
      </c>
      <c r="C872" s="256" t="s">
        <v>203</v>
      </c>
      <c r="D872" s="256" t="s">
        <v>198</v>
      </c>
      <c r="E872" s="256" t="s">
        <v>218</v>
      </c>
    </row>
    <row r="873" spans="1:5" ht="18.75" customHeight="1">
      <c r="A873" s="258">
        <v>871</v>
      </c>
      <c r="B873" s="256" t="s">
        <v>1108</v>
      </c>
      <c r="C873" s="256" t="s">
        <v>203</v>
      </c>
      <c r="D873" s="256" t="s">
        <v>198</v>
      </c>
      <c r="E873" s="256" t="s">
        <v>220</v>
      </c>
    </row>
    <row r="874" spans="1:5" ht="18.75" customHeight="1">
      <c r="A874" s="258">
        <v>872</v>
      </c>
      <c r="B874" s="256" t="s">
        <v>1109</v>
      </c>
      <c r="C874" s="256" t="s">
        <v>222</v>
      </c>
      <c r="D874" s="256" t="s">
        <v>190</v>
      </c>
      <c r="E874" s="256" t="s">
        <v>235</v>
      </c>
    </row>
    <row r="875" spans="1:5" ht="18.75" customHeight="1">
      <c r="A875" s="258">
        <v>873</v>
      </c>
      <c r="B875" s="256" t="s">
        <v>1110</v>
      </c>
      <c r="C875" s="256" t="s">
        <v>191</v>
      </c>
      <c r="D875" s="256" t="s">
        <v>190</v>
      </c>
      <c r="E875" s="256" t="s">
        <v>192</v>
      </c>
    </row>
    <row r="876" spans="1:5" ht="18.75" customHeight="1">
      <c r="A876" s="258">
        <v>874</v>
      </c>
      <c r="B876" s="256" t="s">
        <v>1111</v>
      </c>
      <c r="C876" s="256" t="s">
        <v>199</v>
      </c>
      <c r="D876" s="256" t="s">
        <v>198</v>
      </c>
      <c r="E876" s="256" t="s">
        <v>237</v>
      </c>
    </row>
    <row r="877" spans="1:5" ht="18.75" customHeight="1">
      <c r="A877" s="258">
        <v>875</v>
      </c>
      <c r="B877" s="256" t="s">
        <v>1112</v>
      </c>
      <c r="C877" s="256" t="s">
        <v>199</v>
      </c>
      <c r="D877" s="256" t="s">
        <v>198</v>
      </c>
      <c r="E877" s="256" t="s">
        <v>202</v>
      </c>
    </row>
    <row r="878" spans="1:5" ht="18.75" customHeight="1">
      <c r="A878" s="258">
        <v>876</v>
      </c>
      <c r="B878" s="256" t="s">
        <v>1113</v>
      </c>
      <c r="C878" s="256" t="s">
        <v>199</v>
      </c>
      <c r="D878" s="256" t="s">
        <v>198</v>
      </c>
      <c r="E878" s="256" t="s">
        <v>241</v>
      </c>
    </row>
    <row r="879" spans="1:5" ht="18.75" customHeight="1">
      <c r="A879" s="258">
        <v>877</v>
      </c>
      <c r="B879" s="256" t="s">
        <v>1114</v>
      </c>
      <c r="C879" s="256" t="s">
        <v>199</v>
      </c>
      <c r="D879" s="256" t="s">
        <v>198</v>
      </c>
      <c r="E879" s="256" t="s">
        <v>241</v>
      </c>
    </row>
    <row r="880" spans="1:5" ht="18.75" customHeight="1">
      <c r="A880" s="258">
        <v>878</v>
      </c>
      <c r="B880" s="256" t="s">
        <v>1115</v>
      </c>
      <c r="C880" s="256" t="s">
        <v>193</v>
      </c>
      <c r="D880" s="256" t="s">
        <v>190</v>
      </c>
      <c r="E880" s="256" t="s">
        <v>215</v>
      </c>
    </row>
    <row r="881" spans="1:5" ht="18.75" customHeight="1">
      <c r="A881" s="258">
        <v>879</v>
      </c>
      <c r="B881" s="256" t="s">
        <v>1116</v>
      </c>
      <c r="C881" s="256" t="s">
        <v>199</v>
      </c>
      <c r="D881" s="256" t="s">
        <v>198</v>
      </c>
      <c r="E881" s="256" t="s">
        <v>200</v>
      </c>
    </row>
    <row r="882" spans="1:5" ht="18.75" customHeight="1">
      <c r="A882" s="258">
        <v>880</v>
      </c>
      <c r="B882" s="256" t="s">
        <v>1117</v>
      </c>
      <c r="C882" s="256" t="s">
        <v>203</v>
      </c>
      <c r="D882" s="256" t="s">
        <v>198</v>
      </c>
      <c r="E882" s="256" t="s">
        <v>225</v>
      </c>
    </row>
    <row r="883" spans="1:5" ht="18.75" customHeight="1">
      <c r="A883" s="258">
        <v>881</v>
      </c>
      <c r="B883" s="256" t="s">
        <v>1118</v>
      </c>
      <c r="C883" s="256" t="s">
        <v>199</v>
      </c>
      <c r="D883" s="256" t="s">
        <v>198</v>
      </c>
      <c r="E883" s="256" t="s">
        <v>237</v>
      </c>
    </row>
    <row r="884" spans="1:5" ht="18.75" customHeight="1">
      <c r="A884" s="258">
        <v>882</v>
      </c>
      <c r="B884" s="256" t="s">
        <v>1119</v>
      </c>
      <c r="C884" s="256" t="s">
        <v>199</v>
      </c>
      <c r="D884" s="256" t="s">
        <v>198</v>
      </c>
      <c r="E884" s="256" t="s">
        <v>200</v>
      </c>
    </row>
    <row r="885" spans="1:5" ht="18.75" customHeight="1">
      <c r="A885" s="258">
        <v>883</v>
      </c>
      <c r="B885" s="256" t="s">
        <v>1120</v>
      </c>
      <c r="C885" s="256" t="s">
        <v>203</v>
      </c>
      <c r="D885" s="256" t="s">
        <v>198</v>
      </c>
      <c r="E885" s="256" t="s">
        <v>205</v>
      </c>
    </row>
    <row r="886" spans="1:5" ht="18.75" customHeight="1">
      <c r="A886" s="258">
        <v>884</v>
      </c>
      <c r="B886" s="256" t="s">
        <v>1121</v>
      </c>
      <c r="C886" s="256" t="s">
        <v>191</v>
      </c>
      <c r="D886" s="256" t="s">
        <v>190</v>
      </c>
      <c r="E886" s="256" t="s">
        <v>229</v>
      </c>
    </row>
    <row r="887" spans="1:5" ht="18.75" customHeight="1">
      <c r="A887" s="258">
        <v>885</v>
      </c>
      <c r="B887" s="256" t="s">
        <v>1122</v>
      </c>
      <c r="C887" s="256" t="s">
        <v>203</v>
      </c>
      <c r="D887" s="256" t="s">
        <v>198</v>
      </c>
      <c r="E887" s="256" t="s">
        <v>238</v>
      </c>
    </row>
    <row r="888" spans="1:5" ht="18.75" customHeight="1">
      <c r="A888" s="258">
        <v>886</v>
      </c>
      <c r="B888" s="256" t="s">
        <v>1123</v>
      </c>
      <c r="C888" s="256" t="s">
        <v>199</v>
      </c>
      <c r="D888" s="256" t="s">
        <v>198</v>
      </c>
      <c r="E888" s="256" t="s">
        <v>237</v>
      </c>
    </row>
    <row r="889" spans="1:5" ht="18.75" customHeight="1">
      <c r="A889" s="258">
        <v>887</v>
      </c>
      <c r="B889" s="256" t="s">
        <v>1124</v>
      </c>
      <c r="C889" s="256" t="s">
        <v>203</v>
      </c>
      <c r="D889" s="256" t="s">
        <v>198</v>
      </c>
      <c r="E889" s="256" t="s">
        <v>242</v>
      </c>
    </row>
    <row r="890" spans="1:5" ht="18.75" customHeight="1">
      <c r="A890" s="258">
        <v>888</v>
      </c>
      <c r="B890" s="256" t="s">
        <v>1125</v>
      </c>
      <c r="C890" s="256" t="s">
        <v>199</v>
      </c>
      <c r="D890" s="256" t="s">
        <v>198</v>
      </c>
      <c r="E890" s="256" t="s">
        <v>200</v>
      </c>
    </row>
    <row r="891" spans="1:5" ht="18.75" customHeight="1">
      <c r="A891" s="258">
        <v>889</v>
      </c>
      <c r="B891" s="256" t="s">
        <v>1126</v>
      </c>
      <c r="C891" s="256" t="s">
        <v>203</v>
      </c>
      <c r="D891" s="256" t="s">
        <v>198</v>
      </c>
      <c r="E891" s="256" t="s">
        <v>225</v>
      </c>
    </row>
    <row r="892" spans="1:5" ht="18.75" customHeight="1">
      <c r="A892" s="258">
        <v>890</v>
      </c>
      <c r="B892" s="256" t="s">
        <v>1127</v>
      </c>
      <c r="C892" s="256" t="s">
        <v>199</v>
      </c>
      <c r="D892" s="256" t="s">
        <v>198</v>
      </c>
      <c r="E892" s="256" t="s">
        <v>237</v>
      </c>
    </row>
    <row r="893" spans="1:5" ht="18.75" customHeight="1">
      <c r="A893" s="258">
        <v>891</v>
      </c>
      <c r="B893" s="256" t="s">
        <v>1128</v>
      </c>
      <c r="C893" s="256" t="s">
        <v>193</v>
      </c>
      <c r="D893" s="256" t="s">
        <v>190</v>
      </c>
      <c r="E893" s="256" t="s">
        <v>197</v>
      </c>
    </row>
    <row r="894" spans="1:5" ht="18.75" customHeight="1">
      <c r="A894" s="258">
        <v>892</v>
      </c>
      <c r="B894" s="256" t="s">
        <v>1129</v>
      </c>
      <c r="C894" s="256" t="s">
        <v>203</v>
      </c>
      <c r="D894" s="256" t="s">
        <v>198</v>
      </c>
      <c r="E894" s="256" t="s">
        <v>218</v>
      </c>
    </row>
    <row r="895" spans="1:5" ht="18.75" customHeight="1">
      <c r="A895" s="258">
        <v>893</v>
      </c>
      <c r="B895" s="256" t="s">
        <v>1130</v>
      </c>
      <c r="C895" s="256" t="s">
        <v>203</v>
      </c>
      <c r="D895" s="256" t="s">
        <v>198</v>
      </c>
      <c r="E895" s="256" t="s">
        <v>225</v>
      </c>
    </row>
    <row r="896" spans="1:5" ht="18.75" customHeight="1">
      <c r="A896" s="258">
        <v>894</v>
      </c>
      <c r="B896" s="256" t="s">
        <v>1131</v>
      </c>
      <c r="C896" s="256" t="s">
        <v>203</v>
      </c>
      <c r="D896" s="256" t="s">
        <v>198</v>
      </c>
      <c r="E896" s="256" t="s">
        <v>242</v>
      </c>
    </row>
    <row r="897" spans="1:5" ht="18.75" customHeight="1">
      <c r="A897" s="258">
        <v>895</v>
      </c>
      <c r="B897" s="256" t="s">
        <v>1132</v>
      </c>
      <c r="C897" s="256" t="s">
        <v>203</v>
      </c>
      <c r="D897" s="256" t="s">
        <v>198</v>
      </c>
      <c r="E897" s="256" t="s">
        <v>242</v>
      </c>
    </row>
    <row r="898" spans="1:5" ht="18.75" customHeight="1">
      <c r="A898" s="258">
        <v>896</v>
      </c>
      <c r="B898" s="256" t="s">
        <v>1133</v>
      </c>
      <c r="C898" s="256" t="s">
        <v>206</v>
      </c>
      <c r="D898" s="256" t="s">
        <v>190</v>
      </c>
      <c r="E898" s="256" t="s">
        <v>197</v>
      </c>
    </row>
    <row r="899" spans="1:5" ht="18.75" customHeight="1">
      <c r="A899" s="258">
        <v>897</v>
      </c>
      <c r="B899" s="256" t="s">
        <v>1134</v>
      </c>
      <c r="C899" s="256" t="s">
        <v>203</v>
      </c>
      <c r="D899" s="256" t="s">
        <v>198</v>
      </c>
      <c r="E899" s="256" t="s">
        <v>242</v>
      </c>
    </row>
    <row r="900" spans="1:5" ht="18.75" customHeight="1">
      <c r="A900" s="258">
        <v>898</v>
      </c>
      <c r="B900" s="256" t="s">
        <v>1135</v>
      </c>
      <c r="C900" s="256" t="s">
        <v>203</v>
      </c>
      <c r="D900" s="256" t="s">
        <v>198</v>
      </c>
      <c r="E900" s="256" t="s">
        <v>242</v>
      </c>
    </row>
    <row r="901" spans="1:5" ht="18.75" customHeight="1">
      <c r="A901" s="258">
        <v>899</v>
      </c>
      <c r="B901" s="256" t="s">
        <v>1136</v>
      </c>
      <c r="C901" s="256" t="s">
        <v>199</v>
      </c>
      <c r="D901" s="256" t="s">
        <v>198</v>
      </c>
      <c r="E901" s="256" t="s">
        <v>237</v>
      </c>
    </row>
    <row r="902" spans="1:5" ht="18.75" customHeight="1">
      <c r="A902" s="258">
        <v>900</v>
      </c>
      <c r="B902" s="256" t="s">
        <v>1137</v>
      </c>
      <c r="C902" s="256" t="s">
        <v>199</v>
      </c>
      <c r="D902" s="256" t="s">
        <v>198</v>
      </c>
      <c r="E902" s="256" t="s">
        <v>212</v>
      </c>
    </row>
    <row r="903" spans="1:5" ht="18.75" customHeight="1">
      <c r="A903" s="258">
        <v>901</v>
      </c>
      <c r="B903" s="256" t="s">
        <v>1138</v>
      </c>
      <c r="C903" s="256" t="s">
        <v>195</v>
      </c>
      <c r="D903" s="256" t="s">
        <v>190</v>
      </c>
      <c r="E903" s="256" t="s">
        <v>231</v>
      </c>
    </row>
    <row r="904" spans="1:5" ht="18.75" customHeight="1">
      <c r="A904" s="258">
        <v>902</v>
      </c>
      <c r="B904" s="256" t="s">
        <v>1139</v>
      </c>
      <c r="C904" s="256" t="s">
        <v>199</v>
      </c>
      <c r="D904" s="256" t="s">
        <v>198</v>
      </c>
      <c r="E904" s="256" t="s">
        <v>217</v>
      </c>
    </row>
    <row r="905" spans="1:5" ht="18.75" customHeight="1">
      <c r="A905" s="258">
        <v>903</v>
      </c>
      <c r="B905" s="256" t="s">
        <v>1140</v>
      </c>
      <c r="C905" s="256" t="s">
        <v>199</v>
      </c>
      <c r="D905" s="256" t="s">
        <v>198</v>
      </c>
      <c r="E905" s="256" t="s">
        <v>217</v>
      </c>
    </row>
    <row r="906" spans="1:5" ht="18.75" customHeight="1">
      <c r="A906" s="258">
        <v>904</v>
      </c>
      <c r="B906" s="256" t="s">
        <v>1141</v>
      </c>
      <c r="C906" s="256" t="s">
        <v>195</v>
      </c>
      <c r="D906" s="256" t="s">
        <v>190</v>
      </c>
      <c r="E906" s="256" t="s">
        <v>231</v>
      </c>
    </row>
    <row r="907" spans="1:5" ht="18.75" customHeight="1">
      <c r="A907" s="258">
        <v>905</v>
      </c>
      <c r="B907" s="256" t="s">
        <v>1142</v>
      </c>
      <c r="C907" s="256" t="s">
        <v>199</v>
      </c>
      <c r="D907" s="256" t="s">
        <v>198</v>
      </c>
      <c r="E907" s="256" t="s">
        <v>213</v>
      </c>
    </row>
    <row r="908" spans="1:5" ht="18.75" customHeight="1">
      <c r="A908" s="258">
        <v>906</v>
      </c>
      <c r="B908" s="256" t="s">
        <v>1143</v>
      </c>
      <c r="C908" s="256" t="s">
        <v>206</v>
      </c>
      <c r="D908" s="256" t="s">
        <v>190</v>
      </c>
      <c r="E908" s="256" t="s">
        <v>208</v>
      </c>
    </row>
    <row r="909" spans="1:5" ht="18.75" customHeight="1">
      <c r="A909" s="258">
        <v>907</v>
      </c>
      <c r="B909" s="256" t="s">
        <v>1144</v>
      </c>
      <c r="C909" s="256" t="s">
        <v>191</v>
      </c>
      <c r="D909" s="256" t="s">
        <v>190</v>
      </c>
      <c r="E909" s="256" t="s">
        <v>229</v>
      </c>
    </row>
    <row r="910" spans="1:5" ht="18.75" customHeight="1">
      <c r="A910" s="258">
        <v>908</v>
      </c>
      <c r="B910" s="256" t="s">
        <v>1145</v>
      </c>
      <c r="C910" s="256" t="s">
        <v>203</v>
      </c>
      <c r="D910" s="256" t="s">
        <v>198</v>
      </c>
      <c r="E910" s="256" t="s">
        <v>204</v>
      </c>
    </row>
    <row r="911" spans="1:5" ht="18.75" customHeight="1">
      <c r="A911" s="258">
        <v>909</v>
      </c>
      <c r="B911" s="256" t="s">
        <v>1146</v>
      </c>
      <c r="C911" s="256" t="s">
        <v>203</v>
      </c>
      <c r="D911" s="256" t="s">
        <v>198</v>
      </c>
      <c r="E911" s="256" t="s">
        <v>205</v>
      </c>
    </row>
    <row r="912" spans="1:5" ht="18.75" customHeight="1">
      <c r="A912" s="258">
        <v>910</v>
      </c>
      <c r="B912" s="256" t="s">
        <v>1147</v>
      </c>
      <c r="C912" s="256" t="s">
        <v>203</v>
      </c>
      <c r="D912" s="256" t="s">
        <v>198</v>
      </c>
      <c r="E912" s="256" t="s">
        <v>220</v>
      </c>
    </row>
    <row r="913" spans="1:5" ht="18.75" customHeight="1">
      <c r="A913" s="258">
        <v>911</v>
      </c>
      <c r="B913" s="256" t="s">
        <v>1148</v>
      </c>
      <c r="C913" s="256" t="s">
        <v>203</v>
      </c>
      <c r="D913" s="256" t="s">
        <v>198</v>
      </c>
      <c r="E913" s="256" t="s">
        <v>204</v>
      </c>
    </row>
    <row r="914" spans="1:5" ht="18.75" customHeight="1">
      <c r="A914" s="258">
        <v>912</v>
      </c>
      <c r="B914" s="256" t="s">
        <v>1149</v>
      </c>
      <c r="C914" s="256" t="s">
        <v>199</v>
      </c>
      <c r="D914" s="256" t="s">
        <v>198</v>
      </c>
      <c r="E914" s="256" t="s">
        <v>213</v>
      </c>
    </row>
    <row r="915" spans="1:5" ht="18.75" customHeight="1">
      <c r="A915" s="258">
        <v>913</v>
      </c>
      <c r="B915" s="256" t="s">
        <v>1150</v>
      </c>
      <c r="C915" s="256" t="s">
        <v>195</v>
      </c>
      <c r="D915" s="256" t="s">
        <v>190</v>
      </c>
      <c r="E915" s="256" t="s">
        <v>227</v>
      </c>
    </row>
    <row r="916" spans="1:5" ht="18.75" customHeight="1">
      <c r="A916" s="258">
        <v>914</v>
      </c>
      <c r="B916" s="256" t="s">
        <v>1151</v>
      </c>
      <c r="C916" s="256" t="s">
        <v>203</v>
      </c>
      <c r="D916" s="256" t="s">
        <v>198</v>
      </c>
      <c r="E916" s="256" t="s">
        <v>238</v>
      </c>
    </row>
    <row r="917" spans="1:5" ht="18.75" customHeight="1">
      <c r="A917" s="258">
        <v>915</v>
      </c>
      <c r="B917" s="256" t="s">
        <v>1152</v>
      </c>
      <c r="C917" s="256" t="s">
        <v>203</v>
      </c>
      <c r="D917" s="256" t="s">
        <v>198</v>
      </c>
      <c r="E917" s="256" t="s">
        <v>238</v>
      </c>
    </row>
    <row r="918" spans="1:5" ht="18.75" customHeight="1">
      <c r="A918" s="258">
        <v>916</v>
      </c>
      <c r="B918" s="256" t="s">
        <v>1153</v>
      </c>
      <c r="C918" s="256" t="s">
        <v>203</v>
      </c>
      <c r="D918" s="256" t="s">
        <v>198</v>
      </c>
      <c r="E918" s="256" t="s">
        <v>240</v>
      </c>
    </row>
    <row r="919" spans="1:5" ht="18.75" customHeight="1">
      <c r="A919" s="258">
        <v>917</v>
      </c>
      <c r="B919" s="256" t="s">
        <v>1154</v>
      </c>
      <c r="C919" s="256" t="s">
        <v>191</v>
      </c>
      <c r="D919" s="256" t="s">
        <v>190</v>
      </c>
      <c r="E919" s="256" t="s">
        <v>219</v>
      </c>
    </row>
    <row r="920" spans="1:5" ht="18.75" customHeight="1">
      <c r="A920" s="258">
        <v>918</v>
      </c>
      <c r="B920" s="256" t="s">
        <v>1155</v>
      </c>
      <c r="C920" s="256" t="s">
        <v>191</v>
      </c>
      <c r="D920" s="256" t="s">
        <v>190</v>
      </c>
      <c r="E920" s="256" t="s">
        <v>234</v>
      </c>
    </row>
    <row r="921" spans="1:5" ht="18.75" customHeight="1">
      <c r="A921" s="258">
        <v>919</v>
      </c>
      <c r="B921" s="256" t="s">
        <v>1156</v>
      </c>
      <c r="C921" s="256" t="s">
        <v>199</v>
      </c>
      <c r="D921" s="256" t="s">
        <v>198</v>
      </c>
      <c r="E921" s="256" t="s">
        <v>200</v>
      </c>
    </row>
    <row r="922" spans="1:5" ht="18.75" customHeight="1">
      <c r="A922" s="258">
        <v>920</v>
      </c>
      <c r="B922" s="256" t="s">
        <v>1157</v>
      </c>
      <c r="C922" s="256" t="s">
        <v>203</v>
      </c>
      <c r="D922" s="256" t="s">
        <v>198</v>
      </c>
      <c r="E922" s="256" t="s">
        <v>220</v>
      </c>
    </row>
    <row r="923" spans="1:5" ht="18.75" customHeight="1">
      <c r="A923" s="258">
        <v>921</v>
      </c>
      <c r="B923" s="256" t="s">
        <v>1158</v>
      </c>
      <c r="C923" s="256" t="s">
        <v>203</v>
      </c>
      <c r="D923" s="256" t="s">
        <v>198</v>
      </c>
      <c r="E923" s="256" t="s">
        <v>209</v>
      </c>
    </row>
    <row r="924" spans="1:5" ht="18.75" customHeight="1">
      <c r="A924" s="258">
        <v>922</v>
      </c>
      <c r="B924" s="256" t="s">
        <v>1159</v>
      </c>
      <c r="C924" s="256" t="s">
        <v>203</v>
      </c>
      <c r="D924" s="256" t="s">
        <v>198</v>
      </c>
      <c r="E924" s="256" t="s">
        <v>225</v>
      </c>
    </row>
    <row r="925" spans="1:5" ht="18.75" customHeight="1">
      <c r="A925" s="258">
        <v>923</v>
      </c>
      <c r="B925" s="256" t="s">
        <v>1160</v>
      </c>
      <c r="C925" s="256" t="s">
        <v>203</v>
      </c>
      <c r="D925" s="256" t="s">
        <v>198</v>
      </c>
      <c r="E925" s="256" t="s">
        <v>220</v>
      </c>
    </row>
    <row r="926" spans="1:5" ht="18.75" customHeight="1">
      <c r="A926" s="258">
        <v>924</v>
      </c>
      <c r="B926" s="256" t="s">
        <v>1161</v>
      </c>
      <c r="C926" s="256" t="s">
        <v>193</v>
      </c>
      <c r="D926" s="256" t="s">
        <v>190</v>
      </c>
      <c r="E926" s="256" t="s">
        <v>197</v>
      </c>
    </row>
    <row r="927" spans="1:5" ht="18.75" customHeight="1">
      <c r="A927" s="258">
        <v>925</v>
      </c>
      <c r="B927" s="256" t="s">
        <v>1162</v>
      </c>
      <c r="C927" s="256" t="s">
        <v>199</v>
      </c>
      <c r="D927" s="256" t="s">
        <v>198</v>
      </c>
      <c r="E927" s="256" t="s">
        <v>243</v>
      </c>
    </row>
    <row r="928" spans="1:5" ht="18.75" customHeight="1">
      <c r="A928" s="258">
        <v>926</v>
      </c>
      <c r="B928" s="256" t="s">
        <v>1163</v>
      </c>
      <c r="C928" s="256" t="s">
        <v>195</v>
      </c>
      <c r="D928" s="256" t="s">
        <v>190</v>
      </c>
      <c r="E928" s="256" t="s">
        <v>196</v>
      </c>
    </row>
    <row r="929" spans="1:5" ht="18.75" customHeight="1">
      <c r="A929" s="258">
        <v>927</v>
      </c>
      <c r="B929" s="256" t="s">
        <v>1164</v>
      </c>
      <c r="C929" s="256" t="s">
        <v>203</v>
      </c>
      <c r="D929" s="256" t="s">
        <v>198</v>
      </c>
      <c r="E929" s="256" t="s">
        <v>205</v>
      </c>
    </row>
    <row r="930" spans="1:5" ht="18.75" customHeight="1">
      <c r="A930" s="258">
        <v>928</v>
      </c>
      <c r="B930" s="256" t="s">
        <v>1165</v>
      </c>
      <c r="C930" s="256" t="s">
        <v>193</v>
      </c>
      <c r="D930" s="256" t="s">
        <v>190</v>
      </c>
      <c r="E930" s="256" t="s">
        <v>197</v>
      </c>
    </row>
    <row r="931" spans="1:5" ht="18.75" customHeight="1">
      <c r="A931" s="258">
        <v>929</v>
      </c>
      <c r="B931" s="256" t="s">
        <v>1166</v>
      </c>
      <c r="C931" s="256" t="s">
        <v>203</v>
      </c>
      <c r="D931" s="256" t="s">
        <v>198</v>
      </c>
      <c r="E931" s="256" t="s">
        <v>218</v>
      </c>
    </row>
    <row r="932" spans="1:5" ht="18.75" customHeight="1">
      <c r="A932" s="258">
        <v>930</v>
      </c>
      <c r="B932" s="256" t="s">
        <v>1167</v>
      </c>
      <c r="C932" s="256" t="s">
        <v>191</v>
      </c>
      <c r="D932" s="256" t="s">
        <v>190</v>
      </c>
      <c r="E932" s="256" t="s">
        <v>232</v>
      </c>
    </row>
    <row r="933" spans="1:5" ht="18.75" customHeight="1">
      <c r="A933" s="258">
        <v>931</v>
      </c>
      <c r="B933" s="256" t="s">
        <v>1168</v>
      </c>
      <c r="C933" s="256" t="s">
        <v>199</v>
      </c>
      <c r="D933" s="256" t="s">
        <v>198</v>
      </c>
      <c r="E933" s="256" t="s">
        <v>212</v>
      </c>
    </row>
    <row r="934" spans="1:5" ht="18.75" customHeight="1">
      <c r="A934" s="258">
        <v>932</v>
      </c>
      <c r="B934" s="256" t="s">
        <v>1169</v>
      </c>
      <c r="C934" s="256" t="s">
        <v>203</v>
      </c>
      <c r="D934" s="256" t="s">
        <v>198</v>
      </c>
      <c r="E934" s="256" t="s">
        <v>240</v>
      </c>
    </row>
    <row r="935" spans="1:5" ht="18.75" customHeight="1">
      <c r="A935" s="258">
        <v>933</v>
      </c>
      <c r="B935" s="256" t="s">
        <v>1170</v>
      </c>
      <c r="C935" s="256" t="s">
        <v>206</v>
      </c>
      <c r="D935" s="256" t="s">
        <v>190</v>
      </c>
      <c r="E935" s="256" t="s">
        <v>207</v>
      </c>
    </row>
    <row r="936" spans="1:5" ht="18.75" customHeight="1">
      <c r="A936" s="258">
        <v>934</v>
      </c>
      <c r="B936" s="256" t="s">
        <v>1171</v>
      </c>
      <c r="C936" s="256" t="s">
        <v>193</v>
      </c>
      <c r="D936" s="256" t="s">
        <v>190</v>
      </c>
      <c r="E936" s="256" t="s">
        <v>197</v>
      </c>
    </row>
    <row r="937" spans="1:5" ht="18.75" customHeight="1">
      <c r="A937" s="258">
        <v>935</v>
      </c>
      <c r="B937" s="256" t="s">
        <v>1172</v>
      </c>
      <c r="C937" s="256" t="s">
        <v>206</v>
      </c>
      <c r="D937" s="256" t="s">
        <v>190</v>
      </c>
      <c r="E937" s="256" t="s">
        <v>208</v>
      </c>
    </row>
    <row r="938" spans="1:5" ht="18.75" customHeight="1">
      <c r="A938" s="258">
        <v>936</v>
      </c>
      <c r="B938" s="256" t="s">
        <v>1173</v>
      </c>
      <c r="C938" s="256" t="s">
        <v>203</v>
      </c>
      <c r="D938" s="256" t="s">
        <v>198</v>
      </c>
      <c r="E938" s="256" t="s">
        <v>205</v>
      </c>
    </row>
    <row r="939" spans="1:5" ht="18.75" customHeight="1">
      <c r="A939" s="258">
        <v>937</v>
      </c>
      <c r="B939" s="256" t="s">
        <v>1174</v>
      </c>
      <c r="C939" s="256" t="s">
        <v>199</v>
      </c>
      <c r="D939" s="256" t="s">
        <v>198</v>
      </c>
      <c r="E939" s="256" t="s">
        <v>202</v>
      </c>
    </row>
    <row r="940" spans="1:5" ht="18.75" customHeight="1">
      <c r="A940" s="258">
        <v>938</v>
      </c>
      <c r="B940" s="256" t="s">
        <v>1175</v>
      </c>
      <c r="C940" s="256" t="s">
        <v>203</v>
      </c>
      <c r="D940" s="256" t="s">
        <v>198</v>
      </c>
      <c r="E940" s="256" t="s">
        <v>228</v>
      </c>
    </row>
    <row r="941" spans="1:5" ht="18.75" customHeight="1">
      <c r="A941" s="258">
        <v>939</v>
      </c>
      <c r="B941" s="256" t="s">
        <v>1176</v>
      </c>
      <c r="C941" s="256" t="s">
        <v>203</v>
      </c>
      <c r="D941" s="256" t="s">
        <v>198</v>
      </c>
      <c r="E941" s="256" t="s">
        <v>238</v>
      </c>
    </row>
    <row r="942" spans="1:5" ht="18.75" customHeight="1">
      <c r="A942" s="258">
        <v>940</v>
      </c>
      <c r="B942" s="256" t="s">
        <v>1177</v>
      </c>
      <c r="C942" s="256" t="s">
        <v>199</v>
      </c>
      <c r="D942" s="256" t="s">
        <v>198</v>
      </c>
      <c r="E942" s="256" t="s">
        <v>217</v>
      </c>
    </row>
    <row r="943" spans="1:5" ht="18.75" customHeight="1">
      <c r="A943" s="258">
        <v>941</v>
      </c>
      <c r="B943" s="256" t="s">
        <v>1178</v>
      </c>
      <c r="C943" s="256" t="s">
        <v>203</v>
      </c>
      <c r="D943" s="256" t="s">
        <v>198</v>
      </c>
      <c r="E943" s="256" t="s">
        <v>228</v>
      </c>
    </row>
    <row r="944" spans="1:5" ht="18.75" customHeight="1">
      <c r="A944" s="258">
        <v>942</v>
      </c>
      <c r="B944" s="256" t="s">
        <v>1179</v>
      </c>
      <c r="C944" s="256" t="s">
        <v>195</v>
      </c>
      <c r="D944" s="256" t="s">
        <v>190</v>
      </c>
      <c r="E944" s="256" t="s">
        <v>227</v>
      </c>
    </row>
    <row r="945" spans="1:5" ht="18.75" customHeight="1">
      <c r="A945" s="258">
        <v>943</v>
      </c>
      <c r="B945" s="256" t="s">
        <v>1180</v>
      </c>
      <c r="C945" s="256" t="s">
        <v>193</v>
      </c>
      <c r="D945" s="256" t="s">
        <v>190</v>
      </c>
      <c r="E945" s="256" t="s">
        <v>197</v>
      </c>
    </row>
    <row r="946" spans="1:5" ht="18.75" customHeight="1">
      <c r="A946" s="258">
        <v>944</v>
      </c>
      <c r="B946" s="256" t="s">
        <v>1181</v>
      </c>
      <c r="C946" s="256" t="s">
        <v>206</v>
      </c>
      <c r="D946" s="256" t="s">
        <v>190</v>
      </c>
      <c r="E946" s="256" t="s">
        <v>226</v>
      </c>
    </row>
    <row r="947" spans="1:5" ht="18.75" customHeight="1">
      <c r="A947" s="258">
        <v>945</v>
      </c>
      <c r="B947" s="256" t="s">
        <v>1182</v>
      </c>
      <c r="C947" s="256" t="s">
        <v>203</v>
      </c>
      <c r="D947" s="256" t="s">
        <v>198</v>
      </c>
      <c r="E947" s="256" t="s">
        <v>242</v>
      </c>
    </row>
    <row r="948" spans="1:5" ht="18.75" customHeight="1">
      <c r="A948" s="258">
        <v>946</v>
      </c>
      <c r="B948" s="256" t="s">
        <v>1183</v>
      </c>
      <c r="C948" s="256" t="s">
        <v>222</v>
      </c>
      <c r="D948" s="256" t="s">
        <v>190</v>
      </c>
      <c r="E948" s="256" t="s">
        <v>194</v>
      </c>
    </row>
    <row r="949" spans="1:5" ht="18.75" customHeight="1">
      <c r="A949" s="258">
        <v>947</v>
      </c>
      <c r="B949" s="256" t="s">
        <v>1184</v>
      </c>
      <c r="C949" s="256" t="s">
        <v>199</v>
      </c>
      <c r="D949" s="256" t="s">
        <v>198</v>
      </c>
      <c r="E949" s="256" t="s">
        <v>200</v>
      </c>
    </row>
    <row r="950" spans="1:5" ht="18.75" customHeight="1">
      <c r="A950" s="258">
        <v>948</v>
      </c>
      <c r="B950" s="256" t="s">
        <v>1185</v>
      </c>
      <c r="C950" s="256" t="s">
        <v>195</v>
      </c>
      <c r="D950" s="256" t="s">
        <v>190</v>
      </c>
      <c r="E950" s="256" t="s">
        <v>196</v>
      </c>
    </row>
    <row r="951" spans="1:5" ht="18.75" customHeight="1">
      <c r="A951" s="258">
        <v>949</v>
      </c>
      <c r="B951" s="256" t="s">
        <v>1186</v>
      </c>
      <c r="C951" s="256" t="s">
        <v>222</v>
      </c>
      <c r="D951" s="256" t="s">
        <v>190</v>
      </c>
      <c r="E951" s="256" t="s">
        <v>194</v>
      </c>
    </row>
    <row r="952" spans="1:5" ht="18.75" customHeight="1">
      <c r="A952" s="258">
        <v>950</v>
      </c>
      <c r="B952" s="256" t="s">
        <v>1187</v>
      </c>
      <c r="C952" s="256" t="s">
        <v>195</v>
      </c>
      <c r="D952" s="256" t="s">
        <v>190</v>
      </c>
      <c r="E952" s="256" t="s">
        <v>196</v>
      </c>
    </row>
    <row r="953" spans="1:5" ht="18.75" customHeight="1">
      <c r="A953" s="258">
        <v>951</v>
      </c>
      <c r="B953" s="256" t="s">
        <v>1188</v>
      </c>
      <c r="C953" s="256" t="s">
        <v>199</v>
      </c>
      <c r="D953" s="256" t="s">
        <v>198</v>
      </c>
      <c r="E953" s="256" t="s">
        <v>241</v>
      </c>
    </row>
    <row r="954" spans="1:5" ht="18.75" customHeight="1">
      <c r="A954" s="258">
        <v>952</v>
      </c>
      <c r="B954" s="256" t="s">
        <v>1189</v>
      </c>
      <c r="C954" s="256" t="s">
        <v>199</v>
      </c>
      <c r="D954" s="256" t="s">
        <v>198</v>
      </c>
      <c r="E954" s="256" t="s">
        <v>217</v>
      </c>
    </row>
    <row r="955" spans="1:5" ht="18.75" customHeight="1">
      <c r="A955" s="258">
        <v>953</v>
      </c>
      <c r="B955" s="256" t="s">
        <v>1190</v>
      </c>
      <c r="C955" s="256" t="s">
        <v>199</v>
      </c>
      <c r="D955" s="256" t="s">
        <v>198</v>
      </c>
      <c r="E955" s="256" t="s">
        <v>200</v>
      </c>
    </row>
    <row r="956" spans="1:5" ht="18.75" customHeight="1">
      <c r="A956" s="258">
        <v>954</v>
      </c>
      <c r="B956" s="256" t="s">
        <v>1191</v>
      </c>
      <c r="C956" s="256" t="s">
        <v>203</v>
      </c>
      <c r="D956" s="256" t="s">
        <v>198</v>
      </c>
      <c r="E956" s="256" t="s">
        <v>242</v>
      </c>
    </row>
    <row r="957" spans="1:5" ht="18.75" customHeight="1">
      <c r="A957" s="258">
        <v>955</v>
      </c>
      <c r="B957" s="256" t="s">
        <v>1192</v>
      </c>
      <c r="C957" s="256" t="s">
        <v>199</v>
      </c>
      <c r="D957" s="256" t="s">
        <v>198</v>
      </c>
      <c r="E957" s="256" t="s">
        <v>244</v>
      </c>
    </row>
    <row r="958" spans="1:5" ht="18.75" customHeight="1">
      <c r="A958" s="258">
        <v>956</v>
      </c>
      <c r="B958" s="256" t="s">
        <v>1193</v>
      </c>
      <c r="C958" s="256" t="s">
        <v>199</v>
      </c>
      <c r="D958" s="256" t="s">
        <v>198</v>
      </c>
      <c r="E958" s="256" t="s">
        <v>241</v>
      </c>
    </row>
    <row r="959" spans="1:5" ht="18.75" customHeight="1">
      <c r="A959" s="258">
        <v>957</v>
      </c>
      <c r="B959" s="256" t="s">
        <v>1194</v>
      </c>
      <c r="C959" s="256" t="s">
        <v>206</v>
      </c>
      <c r="D959" s="256" t="s">
        <v>190</v>
      </c>
      <c r="E959" s="256" t="s">
        <v>197</v>
      </c>
    </row>
    <row r="960" spans="1:5" ht="18.75" customHeight="1">
      <c r="A960" s="258">
        <v>958</v>
      </c>
      <c r="B960" s="256" t="s">
        <v>1195</v>
      </c>
      <c r="C960" s="256" t="s">
        <v>199</v>
      </c>
      <c r="D960" s="256" t="s">
        <v>198</v>
      </c>
      <c r="E960" s="256" t="s">
        <v>217</v>
      </c>
    </row>
    <row r="961" spans="1:5" ht="18.75" customHeight="1">
      <c r="A961" s="258">
        <v>959</v>
      </c>
      <c r="B961" s="256" t="s">
        <v>1196</v>
      </c>
      <c r="C961" s="256" t="s">
        <v>199</v>
      </c>
      <c r="D961" s="256" t="s">
        <v>198</v>
      </c>
      <c r="E961" s="256" t="s">
        <v>200</v>
      </c>
    </row>
    <row r="962" spans="1:5" ht="18.75" customHeight="1">
      <c r="A962" s="258">
        <v>960</v>
      </c>
      <c r="B962" s="256" t="s">
        <v>1197</v>
      </c>
      <c r="C962" s="256" t="s">
        <v>203</v>
      </c>
      <c r="D962" s="256" t="s">
        <v>198</v>
      </c>
      <c r="E962" s="256" t="s">
        <v>228</v>
      </c>
    </row>
    <row r="963" spans="1:5" ht="18.75" customHeight="1">
      <c r="A963" s="258">
        <v>961</v>
      </c>
      <c r="B963" s="256" t="s">
        <v>1198</v>
      </c>
      <c r="C963" s="256" t="s">
        <v>199</v>
      </c>
      <c r="D963" s="256" t="s">
        <v>198</v>
      </c>
      <c r="E963" s="256" t="s">
        <v>217</v>
      </c>
    </row>
    <row r="964" spans="1:5" ht="18.75" customHeight="1">
      <c r="A964" s="258">
        <v>962</v>
      </c>
      <c r="B964" s="256" t="s">
        <v>1199</v>
      </c>
      <c r="C964" s="256" t="s">
        <v>199</v>
      </c>
      <c r="D964" s="256" t="s">
        <v>198</v>
      </c>
      <c r="E964" s="256" t="s">
        <v>233</v>
      </c>
    </row>
    <row r="965" spans="1:5" ht="18.75" customHeight="1">
      <c r="A965" s="258">
        <v>963</v>
      </c>
      <c r="B965" s="256" t="s">
        <v>1200</v>
      </c>
      <c r="C965" s="256" t="s">
        <v>206</v>
      </c>
      <c r="D965" s="256" t="s">
        <v>190</v>
      </c>
      <c r="E965" s="256" t="s">
        <v>197</v>
      </c>
    </row>
    <row r="966" spans="1:5" ht="18.75" customHeight="1">
      <c r="A966" s="258">
        <v>964</v>
      </c>
      <c r="B966" s="256" t="s">
        <v>1201</v>
      </c>
      <c r="C966" s="256" t="s">
        <v>203</v>
      </c>
      <c r="D966" s="256" t="s">
        <v>198</v>
      </c>
      <c r="E966" s="256" t="s">
        <v>225</v>
      </c>
    </row>
    <row r="967" spans="1:5" ht="18.75" customHeight="1">
      <c r="A967" s="258">
        <v>965</v>
      </c>
      <c r="B967" s="256" t="s">
        <v>1202</v>
      </c>
      <c r="C967" s="256" t="s">
        <v>199</v>
      </c>
      <c r="D967" s="256" t="s">
        <v>198</v>
      </c>
      <c r="E967" s="256" t="s">
        <v>233</v>
      </c>
    </row>
    <row r="968" spans="1:5" ht="18.75" customHeight="1">
      <c r="A968" s="258">
        <v>966</v>
      </c>
      <c r="B968" s="256" t="s">
        <v>1203</v>
      </c>
      <c r="C968" s="256" t="s">
        <v>199</v>
      </c>
      <c r="D968" s="256" t="s">
        <v>198</v>
      </c>
      <c r="E968" s="256" t="s">
        <v>233</v>
      </c>
    </row>
    <row r="969" spans="1:5" ht="18.75" customHeight="1">
      <c r="A969" s="258">
        <v>967</v>
      </c>
      <c r="B969" s="256" t="s">
        <v>1204</v>
      </c>
      <c r="C969" s="256" t="s">
        <v>199</v>
      </c>
      <c r="D969" s="256" t="s">
        <v>198</v>
      </c>
      <c r="E969" s="256" t="s">
        <v>233</v>
      </c>
    </row>
    <row r="970" spans="1:5" ht="18.75" customHeight="1">
      <c r="A970" s="258">
        <v>968</v>
      </c>
      <c r="B970" s="256" t="s">
        <v>1205</v>
      </c>
      <c r="C970" s="256" t="s">
        <v>203</v>
      </c>
      <c r="D970" s="256" t="s">
        <v>198</v>
      </c>
      <c r="E970" s="256" t="s">
        <v>228</v>
      </c>
    </row>
    <row r="971" spans="1:5" ht="18.75" customHeight="1">
      <c r="A971" s="258">
        <v>969</v>
      </c>
      <c r="B971" s="256" t="s">
        <v>1206</v>
      </c>
      <c r="C971" s="256" t="s">
        <v>191</v>
      </c>
      <c r="D971" s="256" t="s">
        <v>190</v>
      </c>
      <c r="E971" s="256" t="s">
        <v>192</v>
      </c>
    </row>
    <row r="972" spans="1:5" ht="18.75" customHeight="1">
      <c r="A972" s="258">
        <v>970</v>
      </c>
      <c r="B972" s="256" t="s">
        <v>1207</v>
      </c>
      <c r="C972" s="256" t="s">
        <v>203</v>
      </c>
      <c r="D972" s="256" t="s">
        <v>198</v>
      </c>
      <c r="E972" s="256" t="s">
        <v>228</v>
      </c>
    </row>
    <row r="973" spans="1:5" ht="18.75" customHeight="1">
      <c r="A973" s="258">
        <v>971</v>
      </c>
      <c r="B973" s="256" t="s">
        <v>1208</v>
      </c>
      <c r="C973" s="256" t="s">
        <v>203</v>
      </c>
      <c r="D973" s="256" t="s">
        <v>198</v>
      </c>
      <c r="E973" s="256" t="s">
        <v>218</v>
      </c>
    </row>
    <row r="974" spans="1:5" ht="18.75" customHeight="1">
      <c r="A974" s="258">
        <v>972</v>
      </c>
      <c r="B974" s="256" t="s">
        <v>1209</v>
      </c>
      <c r="C974" s="256" t="s">
        <v>203</v>
      </c>
      <c r="D974" s="256" t="s">
        <v>198</v>
      </c>
      <c r="E974" s="256" t="s">
        <v>228</v>
      </c>
    </row>
    <row r="975" spans="1:5" ht="18.75" customHeight="1">
      <c r="A975" s="258">
        <v>973</v>
      </c>
      <c r="B975" s="256" t="s">
        <v>1210</v>
      </c>
      <c r="C975" s="256" t="s">
        <v>203</v>
      </c>
      <c r="D975" s="256" t="s">
        <v>198</v>
      </c>
      <c r="E975" s="256" t="s">
        <v>238</v>
      </c>
    </row>
    <row r="976" spans="1:5" ht="18.75" customHeight="1">
      <c r="A976" s="258">
        <v>974</v>
      </c>
      <c r="B976" s="256" t="s">
        <v>1211</v>
      </c>
      <c r="C976" s="256" t="s">
        <v>199</v>
      </c>
      <c r="D976" s="256" t="s">
        <v>198</v>
      </c>
      <c r="E976" s="256" t="s">
        <v>201</v>
      </c>
    </row>
    <row r="977" spans="1:5" ht="18.75" customHeight="1">
      <c r="A977" s="258">
        <v>975</v>
      </c>
      <c r="B977" s="256" t="s">
        <v>1212</v>
      </c>
      <c r="C977" s="256" t="s">
        <v>203</v>
      </c>
      <c r="D977" s="256" t="s">
        <v>198</v>
      </c>
      <c r="E977" s="256" t="s">
        <v>218</v>
      </c>
    </row>
    <row r="978" spans="1:5" ht="18.75" customHeight="1">
      <c r="A978" s="258">
        <v>976</v>
      </c>
      <c r="B978" s="256" t="s">
        <v>1213</v>
      </c>
      <c r="C978" s="256" t="s">
        <v>203</v>
      </c>
      <c r="D978" s="256" t="s">
        <v>198</v>
      </c>
      <c r="E978" s="256" t="s">
        <v>218</v>
      </c>
    </row>
    <row r="979" spans="1:5" ht="18.75" customHeight="1">
      <c r="A979" s="258">
        <v>977</v>
      </c>
      <c r="B979" s="256" t="s">
        <v>1214</v>
      </c>
      <c r="C979" s="256" t="s">
        <v>193</v>
      </c>
      <c r="D979" s="256" t="s">
        <v>190</v>
      </c>
      <c r="E979" s="256" t="s">
        <v>197</v>
      </c>
    </row>
    <row r="980" spans="1:5" ht="18.75" customHeight="1">
      <c r="A980" s="258">
        <v>978</v>
      </c>
      <c r="B980" s="256" t="s">
        <v>1215</v>
      </c>
      <c r="C980" s="256" t="s">
        <v>206</v>
      </c>
      <c r="D980" s="256" t="s">
        <v>190</v>
      </c>
      <c r="E980" s="256" t="s">
        <v>197</v>
      </c>
    </row>
    <row r="981" spans="1:5" ht="18.75" customHeight="1">
      <c r="A981" s="258">
        <v>979</v>
      </c>
      <c r="B981" s="256" t="s">
        <v>1216</v>
      </c>
      <c r="C981" s="256" t="s">
        <v>206</v>
      </c>
      <c r="D981" s="256" t="s">
        <v>190</v>
      </c>
      <c r="E981" s="256" t="s">
        <v>197</v>
      </c>
    </row>
    <row r="982" spans="1:5" ht="18.75" customHeight="1">
      <c r="A982" s="258">
        <v>980</v>
      </c>
      <c r="B982" s="256" t="s">
        <v>1217</v>
      </c>
      <c r="C982" s="256" t="s">
        <v>195</v>
      </c>
      <c r="D982" s="256" t="s">
        <v>190</v>
      </c>
      <c r="E982" s="256" t="s">
        <v>231</v>
      </c>
    </row>
    <row r="983" spans="1:5" ht="18.75" customHeight="1">
      <c r="A983" s="258">
        <v>981</v>
      </c>
      <c r="B983" s="256" t="s">
        <v>1218</v>
      </c>
      <c r="C983" s="256" t="s">
        <v>199</v>
      </c>
      <c r="D983" s="256" t="s">
        <v>198</v>
      </c>
      <c r="E983" s="256" t="s">
        <v>202</v>
      </c>
    </row>
    <row r="984" spans="1:5" ht="18.75" customHeight="1">
      <c r="A984" s="258">
        <v>982</v>
      </c>
      <c r="B984" s="256" t="s">
        <v>1219</v>
      </c>
      <c r="C984" s="256" t="s">
        <v>203</v>
      </c>
      <c r="D984" s="256" t="s">
        <v>198</v>
      </c>
      <c r="E984" s="256" t="s">
        <v>240</v>
      </c>
    </row>
    <row r="985" spans="1:5" ht="18.75" customHeight="1">
      <c r="A985" s="258">
        <v>983</v>
      </c>
      <c r="B985" s="256" t="s">
        <v>1220</v>
      </c>
      <c r="C985" s="256" t="s">
        <v>203</v>
      </c>
      <c r="D985" s="256" t="s">
        <v>198</v>
      </c>
      <c r="E985" s="256" t="s">
        <v>240</v>
      </c>
    </row>
    <row r="986" spans="1:5" ht="18.75" customHeight="1">
      <c r="A986" s="258">
        <v>984</v>
      </c>
      <c r="B986" s="256" t="s">
        <v>1221</v>
      </c>
      <c r="C986" s="256" t="s">
        <v>203</v>
      </c>
      <c r="D986" s="256" t="s">
        <v>198</v>
      </c>
      <c r="E986" s="256" t="s">
        <v>240</v>
      </c>
    </row>
    <row r="987" spans="1:5" ht="18.75" customHeight="1">
      <c r="A987" s="258">
        <v>985</v>
      </c>
      <c r="B987" s="256" t="s">
        <v>1222</v>
      </c>
      <c r="C987" s="256" t="s">
        <v>199</v>
      </c>
      <c r="D987" s="256" t="s">
        <v>198</v>
      </c>
      <c r="E987" s="256" t="s">
        <v>213</v>
      </c>
    </row>
    <row r="988" spans="1:5" ht="18.75" customHeight="1">
      <c r="A988" s="258">
        <v>986</v>
      </c>
      <c r="B988" s="256" t="s">
        <v>1223</v>
      </c>
      <c r="C988" s="256" t="s">
        <v>195</v>
      </c>
      <c r="D988" s="256" t="s">
        <v>190</v>
      </c>
      <c r="E988" s="256" t="s">
        <v>196</v>
      </c>
    </row>
    <row r="989" spans="1:5" ht="18.75" customHeight="1">
      <c r="A989" s="258">
        <v>987</v>
      </c>
      <c r="B989" s="256" t="s">
        <v>1224</v>
      </c>
      <c r="C989" s="256" t="s">
        <v>206</v>
      </c>
      <c r="D989" s="256" t="s">
        <v>190</v>
      </c>
      <c r="E989" s="256" t="s">
        <v>197</v>
      </c>
    </row>
    <row r="990" spans="1:5" ht="18.75" customHeight="1">
      <c r="A990" s="258">
        <v>988</v>
      </c>
      <c r="B990" s="256" t="s">
        <v>1225</v>
      </c>
      <c r="C990" s="256" t="s">
        <v>203</v>
      </c>
      <c r="D990" s="256" t="s">
        <v>198</v>
      </c>
      <c r="E990" s="256" t="s">
        <v>238</v>
      </c>
    </row>
    <row r="991" spans="1:5" ht="18.75" customHeight="1">
      <c r="A991" s="258">
        <v>989</v>
      </c>
      <c r="B991" s="256" t="s">
        <v>1226</v>
      </c>
      <c r="C991" s="256" t="s">
        <v>195</v>
      </c>
      <c r="D991" s="256" t="s">
        <v>190</v>
      </c>
      <c r="E991" s="256" t="s">
        <v>227</v>
      </c>
    </row>
    <row r="992" spans="1:5" ht="18.75" customHeight="1">
      <c r="A992" s="258">
        <v>990</v>
      </c>
      <c r="B992" s="256" t="s">
        <v>1227</v>
      </c>
      <c r="C992" s="256" t="s">
        <v>206</v>
      </c>
      <c r="D992" s="256" t="s">
        <v>190</v>
      </c>
      <c r="E992" s="256" t="s">
        <v>197</v>
      </c>
    </row>
    <row r="993" spans="1:5" ht="18.75" customHeight="1">
      <c r="A993" s="258">
        <v>991</v>
      </c>
      <c r="B993" s="256" t="s">
        <v>1228</v>
      </c>
      <c r="C993" s="256" t="s">
        <v>195</v>
      </c>
      <c r="D993" s="256" t="s">
        <v>190</v>
      </c>
      <c r="E993" s="256" t="s">
        <v>231</v>
      </c>
    </row>
    <row r="994" spans="1:5" ht="18.75" customHeight="1">
      <c r="A994" s="258">
        <v>992</v>
      </c>
      <c r="B994" s="256" t="s">
        <v>1229</v>
      </c>
      <c r="C994" s="256" t="s">
        <v>203</v>
      </c>
      <c r="D994" s="256" t="s">
        <v>198</v>
      </c>
      <c r="E994" s="256" t="s">
        <v>228</v>
      </c>
    </row>
    <row r="995" spans="1:5" ht="18.75" customHeight="1">
      <c r="A995" s="258">
        <v>993</v>
      </c>
      <c r="B995" s="256" t="s">
        <v>1230</v>
      </c>
      <c r="C995" s="256" t="s">
        <v>203</v>
      </c>
      <c r="D995" s="256" t="s">
        <v>198</v>
      </c>
      <c r="E995" s="256" t="s">
        <v>220</v>
      </c>
    </row>
    <row r="996" spans="1:5" ht="18.75" customHeight="1">
      <c r="A996" s="258">
        <v>994</v>
      </c>
      <c r="B996" s="256" t="s">
        <v>1231</v>
      </c>
      <c r="C996" s="256" t="s">
        <v>203</v>
      </c>
      <c r="D996" s="256" t="s">
        <v>198</v>
      </c>
      <c r="E996" s="256" t="s">
        <v>245</v>
      </c>
    </row>
    <row r="997" spans="1:5" ht="18.75" customHeight="1">
      <c r="A997" s="258">
        <v>995</v>
      </c>
      <c r="B997" s="256" t="s">
        <v>1232</v>
      </c>
      <c r="C997" s="256" t="s">
        <v>203</v>
      </c>
      <c r="D997" s="256" t="s">
        <v>198</v>
      </c>
      <c r="E997" s="256" t="s">
        <v>245</v>
      </c>
    </row>
    <row r="998" spans="1:5" ht="18.75" customHeight="1">
      <c r="A998" s="258">
        <v>996</v>
      </c>
      <c r="B998" s="256" t="s">
        <v>1233</v>
      </c>
      <c r="C998" s="256" t="s">
        <v>203</v>
      </c>
      <c r="D998" s="256" t="s">
        <v>198</v>
      </c>
      <c r="E998" s="256" t="s">
        <v>218</v>
      </c>
    </row>
    <row r="999" spans="1:5" ht="18.75" customHeight="1">
      <c r="A999" s="258">
        <v>997</v>
      </c>
      <c r="B999" s="256" t="s">
        <v>1234</v>
      </c>
      <c r="C999" s="256" t="s">
        <v>199</v>
      </c>
      <c r="D999" s="256" t="s">
        <v>198</v>
      </c>
      <c r="E999" s="256" t="s">
        <v>217</v>
      </c>
    </row>
    <row r="1000" spans="1:5" ht="18.75" customHeight="1">
      <c r="A1000" s="258">
        <v>998</v>
      </c>
      <c r="B1000" s="256" t="s">
        <v>1235</v>
      </c>
      <c r="C1000" s="256" t="s">
        <v>191</v>
      </c>
      <c r="D1000" s="256" t="s">
        <v>190</v>
      </c>
      <c r="E1000" s="256" t="s">
        <v>192</v>
      </c>
    </row>
    <row r="1001" spans="1:5" ht="18.75" customHeight="1">
      <c r="A1001" s="258">
        <v>999</v>
      </c>
      <c r="B1001" s="256" t="s">
        <v>1236</v>
      </c>
      <c r="C1001" s="256" t="s">
        <v>203</v>
      </c>
      <c r="D1001" s="256" t="s">
        <v>198</v>
      </c>
      <c r="E1001" s="256" t="s">
        <v>242</v>
      </c>
    </row>
    <row r="1002" spans="1:5" ht="18.75" customHeight="1">
      <c r="A1002" s="258">
        <v>1000</v>
      </c>
      <c r="B1002" s="256" t="s">
        <v>1237</v>
      </c>
      <c r="C1002" s="256" t="s">
        <v>206</v>
      </c>
      <c r="D1002" s="256" t="s">
        <v>190</v>
      </c>
      <c r="E1002" s="256" t="s">
        <v>197</v>
      </c>
    </row>
    <row r="1003" spans="1:5" ht="18.75" customHeight="1">
      <c r="A1003" s="258">
        <v>1001</v>
      </c>
      <c r="B1003" s="256" t="s">
        <v>1238</v>
      </c>
      <c r="C1003" s="256" t="s">
        <v>203</v>
      </c>
      <c r="D1003" s="256" t="s">
        <v>198</v>
      </c>
      <c r="E1003" s="256" t="s">
        <v>209</v>
      </c>
    </row>
    <row r="1004" spans="1:5" ht="18.75" customHeight="1">
      <c r="A1004" s="258">
        <v>1002</v>
      </c>
      <c r="B1004" s="256" t="s">
        <v>1239</v>
      </c>
      <c r="C1004" s="256" t="s">
        <v>203</v>
      </c>
      <c r="D1004" s="256" t="s">
        <v>198</v>
      </c>
      <c r="E1004" s="256" t="s">
        <v>204</v>
      </c>
    </row>
    <row r="1005" spans="1:5" ht="18.75" customHeight="1">
      <c r="A1005" s="258">
        <v>1003</v>
      </c>
      <c r="B1005" s="256" t="s">
        <v>1240</v>
      </c>
      <c r="C1005" s="256" t="s">
        <v>203</v>
      </c>
      <c r="D1005" s="256" t="s">
        <v>198</v>
      </c>
      <c r="E1005" s="256" t="s">
        <v>218</v>
      </c>
    </row>
    <row r="1006" spans="1:5" ht="18.75" customHeight="1">
      <c r="A1006" s="258">
        <v>1004</v>
      </c>
      <c r="B1006" s="256" t="s">
        <v>1241</v>
      </c>
      <c r="C1006" s="256" t="s">
        <v>203</v>
      </c>
      <c r="D1006" s="256" t="s">
        <v>198</v>
      </c>
      <c r="E1006" s="256" t="s">
        <v>240</v>
      </c>
    </row>
    <row r="1007" spans="1:5" ht="18.75" customHeight="1">
      <c r="A1007" s="258">
        <v>1005</v>
      </c>
      <c r="B1007" s="256" t="s">
        <v>1242</v>
      </c>
      <c r="C1007" s="256" t="s">
        <v>203</v>
      </c>
      <c r="D1007" s="256" t="s">
        <v>198</v>
      </c>
      <c r="E1007" s="256" t="s">
        <v>228</v>
      </c>
    </row>
    <row r="1008" spans="1:5" ht="18.75" customHeight="1">
      <c r="A1008" s="258">
        <v>1006</v>
      </c>
      <c r="B1008" s="256" t="s">
        <v>1243</v>
      </c>
      <c r="C1008" s="256" t="s">
        <v>199</v>
      </c>
      <c r="D1008" s="256" t="s">
        <v>198</v>
      </c>
      <c r="E1008" s="256" t="s">
        <v>236</v>
      </c>
    </row>
    <row r="1009" spans="1:5" ht="18.75" customHeight="1">
      <c r="A1009" s="258">
        <v>1007</v>
      </c>
      <c r="B1009" s="256" t="s">
        <v>1244</v>
      </c>
      <c r="C1009" s="256" t="s">
        <v>199</v>
      </c>
      <c r="D1009" s="256" t="s">
        <v>198</v>
      </c>
      <c r="E1009" s="256" t="s">
        <v>236</v>
      </c>
    </row>
    <row r="1010" spans="1:5" ht="18.75" customHeight="1">
      <c r="A1010" s="258">
        <v>1008</v>
      </c>
      <c r="B1010" s="256" t="s">
        <v>1245</v>
      </c>
      <c r="C1010" s="256" t="s">
        <v>199</v>
      </c>
      <c r="D1010" s="256" t="s">
        <v>198</v>
      </c>
      <c r="E1010" s="256" t="s">
        <v>211</v>
      </c>
    </row>
    <row r="1011" spans="1:5" ht="18.75" customHeight="1">
      <c r="A1011" s="258">
        <v>1009</v>
      </c>
      <c r="B1011" s="256" t="s">
        <v>1246</v>
      </c>
      <c r="C1011" s="256" t="s">
        <v>206</v>
      </c>
      <c r="D1011" s="256" t="s">
        <v>190</v>
      </c>
      <c r="E1011" s="256" t="s">
        <v>197</v>
      </c>
    </row>
    <row r="1012" spans="1:5" ht="18.75" customHeight="1">
      <c r="A1012" s="258">
        <v>1010</v>
      </c>
      <c r="B1012" s="256" t="s">
        <v>1247</v>
      </c>
      <c r="C1012" s="256" t="s">
        <v>199</v>
      </c>
      <c r="D1012" s="256" t="s">
        <v>198</v>
      </c>
      <c r="E1012" s="256" t="s">
        <v>201</v>
      </c>
    </row>
    <row r="1013" spans="1:5" ht="18.75" customHeight="1">
      <c r="A1013" s="258">
        <v>1011</v>
      </c>
      <c r="B1013" s="256" t="s">
        <v>1248</v>
      </c>
      <c r="C1013" s="256" t="s">
        <v>199</v>
      </c>
      <c r="D1013" s="256" t="s">
        <v>198</v>
      </c>
      <c r="E1013" s="256" t="s">
        <v>236</v>
      </c>
    </row>
    <row r="1014" spans="1:5" ht="18.75" customHeight="1">
      <c r="A1014" s="258">
        <v>1012</v>
      </c>
      <c r="B1014" s="256" t="s">
        <v>1249</v>
      </c>
      <c r="C1014" s="256" t="s">
        <v>199</v>
      </c>
      <c r="D1014" s="256" t="s">
        <v>198</v>
      </c>
      <c r="E1014" s="256" t="s">
        <v>201</v>
      </c>
    </row>
    <row r="1015" spans="1:5" ht="18.75" customHeight="1">
      <c r="A1015" s="258">
        <v>1013</v>
      </c>
      <c r="B1015" s="256" t="s">
        <v>1250</v>
      </c>
      <c r="C1015" s="256" t="s">
        <v>199</v>
      </c>
      <c r="D1015" s="256" t="s">
        <v>198</v>
      </c>
      <c r="E1015" s="256" t="s">
        <v>213</v>
      </c>
    </row>
    <row r="1016" spans="1:5" ht="18.75" customHeight="1">
      <c r="A1016" s="258">
        <v>1014</v>
      </c>
      <c r="B1016" s="256" t="s">
        <v>1251</v>
      </c>
      <c r="C1016" s="256" t="s">
        <v>203</v>
      </c>
      <c r="D1016" s="256" t="s">
        <v>198</v>
      </c>
      <c r="E1016" s="256" t="s">
        <v>242</v>
      </c>
    </row>
    <row r="1017" spans="1:5" ht="18.75" customHeight="1">
      <c r="A1017" s="258">
        <v>1015</v>
      </c>
      <c r="B1017" s="256" t="s">
        <v>1252</v>
      </c>
      <c r="C1017" s="256" t="s">
        <v>203</v>
      </c>
      <c r="D1017" s="256" t="s">
        <v>198</v>
      </c>
      <c r="E1017" s="256" t="s">
        <v>220</v>
      </c>
    </row>
    <row r="1018" spans="1:5" ht="18.75" customHeight="1">
      <c r="A1018" s="258">
        <v>1016</v>
      </c>
      <c r="B1018" s="256" t="s">
        <v>1253</v>
      </c>
      <c r="C1018" s="256" t="s">
        <v>199</v>
      </c>
      <c r="D1018" s="256" t="s">
        <v>198</v>
      </c>
      <c r="E1018" s="256" t="s">
        <v>200</v>
      </c>
    </row>
    <row r="1019" spans="1:5" ht="18.75" customHeight="1">
      <c r="A1019" s="258">
        <v>1017</v>
      </c>
      <c r="B1019" s="256" t="s">
        <v>1254</v>
      </c>
      <c r="C1019" s="256" t="s">
        <v>206</v>
      </c>
      <c r="D1019" s="256" t="s">
        <v>190</v>
      </c>
      <c r="E1019" s="256" t="s">
        <v>197</v>
      </c>
    </row>
    <row r="1020" spans="1:5" ht="18.75" customHeight="1">
      <c r="A1020" s="258">
        <v>1018</v>
      </c>
      <c r="B1020" s="256" t="s">
        <v>1255</v>
      </c>
      <c r="C1020" s="256" t="s">
        <v>199</v>
      </c>
      <c r="D1020" s="256" t="s">
        <v>198</v>
      </c>
      <c r="E1020" s="256" t="s">
        <v>201</v>
      </c>
    </row>
    <row r="1021" spans="1:5" ht="18.75" customHeight="1">
      <c r="A1021" s="258">
        <v>1019</v>
      </c>
      <c r="B1021" s="256" t="s">
        <v>1256</v>
      </c>
      <c r="C1021" s="256" t="s">
        <v>203</v>
      </c>
      <c r="D1021" s="256" t="s">
        <v>198</v>
      </c>
      <c r="E1021" s="256" t="s">
        <v>238</v>
      </c>
    </row>
    <row r="1022" spans="1:5" ht="18.75" customHeight="1">
      <c r="A1022" s="258">
        <v>1020</v>
      </c>
      <c r="B1022" s="256" t="s">
        <v>1257</v>
      </c>
      <c r="C1022" s="256" t="s">
        <v>199</v>
      </c>
      <c r="D1022" s="256" t="s">
        <v>198</v>
      </c>
      <c r="E1022" s="256" t="s">
        <v>241</v>
      </c>
    </row>
    <row r="1023" spans="1:5" ht="18.75" customHeight="1">
      <c r="A1023" s="258">
        <v>1021</v>
      </c>
      <c r="B1023" s="256" t="s">
        <v>1258</v>
      </c>
      <c r="C1023" s="256" t="s">
        <v>199</v>
      </c>
      <c r="D1023" s="256" t="s">
        <v>198</v>
      </c>
      <c r="E1023" s="256" t="s">
        <v>200</v>
      </c>
    </row>
    <row r="1024" spans="1:5" ht="18.75" customHeight="1">
      <c r="A1024" s="258">
        <v>1022</v>
      </c>
      <c r="B1024" s="256" t="s">
        <v>1259</v>
      </c>
      <c r="C1024" s="256" t="s">
        <v>203</v>
      </c>
      <c r="D1024" s="256" t="s">
        <v>198</v>
      </c>
      <c r="E1024" s="256" t="s">
        <v>225</v>
      </c>
    </row>
    <row r="1025" spans="1:5" ht="18.75" customHeight="1">
      <c r="A1025" s="258">
        <v>1023</v>
      </c>
      <c r="B1025" s="256" t="s">
        <v>1260</v>
      </c>
      <c r="C1025" s="256" t="s">
        <v>203</v>
      </c>
      <c r="D1025" s="256" t="s">
        <v>198</v>
      </c>
      <c r="E1025" s="256" t="s">
        <v>228</v>
      </c>
    </row>
    <row r="1026" spans="1:5" ht="18.75" customHeight="1">
      <c r="A1026" s="258">
        <v>1024</v>
      </c>
      <c r="B1026" s="256" t="s">
        <v>1261</v>
      </c>
      <c r="C1026" s="256" t="s">
        <v>191</v>
      </c>
      <c r="D1026" s="256" t="s">
        <v>190</v>
      </c>
      <c r="E1026" s="256" t="s">
        <v>234</v>
      </c>
    </row>
    <row r="1027" spans="1:5" ht="18.75" customHeight="1">
      <c r="A1027" s="258">
        <v>1025</v>
      </c>
      <c r="B1027" s="256" t="s">
        <v>1262</v>
      </c>
      <c r="C1027" s="256" t="s">
        <v>199</v>
      </c>
      <c r="D1027" s="256" t="s">
        <v>198</v>
      </c>
      <c r="E1027" s="256" t="s">
        <v>213</v>
      </c>
    </row>
    <row r="1028" spans="1:5" ht="18.75" customHeight="1">
      <c r="A1028" s="258">
        <v>1026</v>
      </c>
      <c r="B1028" s="256" t="s">
        <v>1263</v>
      </c>
      <c r="C1028" s="256" t="s">
        <v>195</v>
      </c>
      <c r="D1028" s="256" t="s">
        <v>190</v>
      </c>
      <c r="E1028" s="256" t="s">
        <v>239</v>
      </c>
    </row>
    <row r="1029" spans="1:5" ht="18.75" customHeight="1">
      <c r="A1029" s="258">
        <v>1027</v>
      </c>
      <c r="B1029" s="256" t="s">
        <v>1264</v>
      </c>
      <c r="C1029" s="256" t="s">
        <v>193</v>
      </c>
      <c r="D1029" s="256" t="s">
        <v>190</v>
      </c>
      <c r="E1029" s="256" t="s">
        <v>197</v>
      </c>
    </row>
    <row r="1030" spans="1:5" ht="18.75" customHeight="1">
      <c r="A1030" s="258">
        <v>1028</v>
      </c>
      <c r="B1030" s="256" t="s">
        <v>1265</v>
      </c>
      <c r="C1030" s="256" t="s">
        <v>191</v>
      </c>
      <c r="D1030" s="256" t="s">
        <v>190</v>
      </c>
      <c r="E1030" s="256" t="s">
        <v>219</v>
      </c>
    </row>
    <row r="1031" spans="1:5" ht="18.75" customHeight="1">
      <c r="A1031" s="258">
        <v>1029</v>
      </c>
      <c r="B1031" s="256" t="s">
        <v>1266</v>
      </c>
      <c r="C1031" s="256" t="s">
        <v>203</v>
      </c>
      <c r="D1031" s="256" t="s">
        <v>198</v>
      </c>
      <c r="E1031" s="256" t="s">
        <v>228</v>
      </c>
    </row>
    <row r="1032" spans="1:5" ht="18.75" customHeight="1">
      <c r="A1032" s="258">
        <v>1030</v>
      </c>
      <c r="B1032" s="256" t="s">
        <v>1267</v>
      </c>
      <c r="C1032" s="256" t="s">
        <v>203</v>
      </c>
      <c r="D1032" s="256" t="s">
        <v>198</v>
      </c>
      <c r="E1032" s="256" t="s">
        <v>205</v>
      </c>
    </row>
    <row r="1033" spans="1:5" ht="18.75" customHeight="1">
      <c r="A1033" s="258">
        <v>1031</v>
      </c>
      <c r="B1033" s="256" t="s">
        <v>1268</v>
      </c>
      <c r="C1033" s="256" t="s">
        <v>199</v>
      </c>
      <c r="D1033" s="256" t="s">
        <v>198</v>
      </c>
      <c r="E1033" s="256" t="s">
        <v>201</v>
      </c>
    </row>
    <row r="1034" spans="1:5" ht="18.75" customHeight="1">
      <c r="A1034" s="258">
        <v>1032</v>
      </c>
      <c r="B1034" s="256" t="s">
        <v>1269</v>
      </c>
      <c r="C1034" s="256" t="s">
        <v>191</v>
      </c>
      <c r="D1034" s="256" t="s">
        <v>190</v>
      </c>
      <c r="E1034" s="256" t="s">
        <v>234</v>
      </c>
    </row>
    <row r="1035" spans="1:5" ht="18.75" customHeight="1">
      <c r="A1035" s="258">
        <v>1033</v>
      </c>
      <c r="B1035" s="256" t="s">
        <v>1270</v>
      </c>
      <c r="C1035" s="256" t="s">
        <v>199</v>
      </c>
      <c r="D1035" s="256" t="s">
        <v>198</v>
      </c>
      <c r="E1035" s="256" t="s">
        <v>236</v>
      </c>
    </row>
    <row r="1036" spans="1:5" ht="18.75" customHeight="1">
      <c r="A1036" s="258">
        <v>1034</v>
      </c>
      <c r="B1036" s="256" t="s">
        <v>1271</v>
      </c>
      <c r="C1036" s="256" t="s">
        <v>199</v>
      </c>
      <c r="D1036" s="256" t="s">
        <v>198</v>
      </c>
      <c r="E1036" s="256" t="s">
        <v>243</v>
      </c>
    </row>
    <row r="1037" spans="1:5" ht="18.75" customHeight="1">
      <c r="A1037" s="258">
        <v>1035</v>
      </c>
      <c r="B1037" s="256" t="s">
        <v>1272</v>
      </c>
      <c r="C1037" s="256" t="s">
        <v>191</v>
      </c>
      <c r="D1037" s="256" t="s">
        <v>190</v>
      </c>
      <c r="E1037" s="256" t="s">
        <v>224</v>
      </c>
    </row>
    <row r="1038" spans="1:5" ht="18.75" customHeight="1">
      <c r="A1038" s="258">
        <v>1036</v>
      </c>
      <c r="B1038" s="256" t="s">
        <v>1273</v>
      </c>
      <c r="C1038" s="256" t="s">
        <v>203</v>
      </c>
      <c r="D1038" s="256" t="s">
        <v>198</v>
      </c>
      <c r="E1038" s="256" t="s">
        <v>242</v>
      </c>
    </row>
    <row r="1039" spans="1:5" ht="18.75" customHeight="1">
      <c r="A1039" s="258">
        <v>1037</v>
      </c>
      <c r="B1039" s="256" t="s">
        <v>1274</v>
      </c>
      <c r="C1039" s="256" t="s">
        <v>203</v>
      </c>
      <c r="D1039" s="256" t="s">
        <v>198</v>
      </c>
      <c r="E1039" s="256" t="s">
        <v>205</v>
      </c>
    </row>
    <row r="1040" spans="1:5" ht="18.75" customHeight="1">
      <c r="A1040" s="258">
        <v>1038</v>
      </c>
      <c r="B1040" s="256" t="s">
        <v>1275</v>
      </c>
      <c r="C1040" s="256" t="s">
        <v>203</v>
      </c>
      <c r="D1040" s="256" t="s">
        <v>198</v>
      </c>
      <c r="E1040" s="256" t="s">
        <v>220</v>
      </c>
    </row>
    <row r="1041" spans="1:5" ht="18.75" customHeight="1">
      <c r="A1041" s="258">
        <v>1039</v>
      </c>
      <c r="B1041" s="256" t="s">
        <v>1276</v>
      </c>
      <c r="C1041" s="256" t="s">
        <v>203</v>
      </c>
      <c r="D1041" s="256" t="s">
        <v>198</v>
      </c>
      <c r="E1041" s="256" t="s">
        <v>209</v>
      </c>
    </row>
    <row r="1042" spans="1:5" ht="18.75" customHeight="1">
      <c r="A1042" s="258">
        <v>1040</v>
      </c>
      <c r="B1042" s="256" t="s">
        <v>1277</v>
      </c>
      <c r="C1042" s="256" t="s">
        <v>193</v>
      </c>
      <c r="D1042" s="256" t="s">
        <v>190</v>
      </c>
      <c r="E1042" s="256" t="s">
        <v>197</v>
      </c>
    </row>
    <row r="1043" spans="1:5" ht="18.75" customHeight="1">
      <c r="A1043" s="258">
        <v>1041</v>
      </c>
      <c r="B1043" s="256" t="s">
        <v>1278</v>
      </c>
      <c r="C1043" s="256" t="s">
        <v>203</v>
      </c>
      <c r="D1043" s="256" t="s">
        <v>198</v>
      </c>
      <c r="E1043" s="256" t="s">
        <v>216</v>
      </c>
    </row>
    <row r="1044" spans="1:5" ht="18.75" customHeight="1">
      <c r="A1044" s="258">
        <v>1042</v>
      </c>
      <c r="B1044" s="256" t="s">
        <v>1279</v>
      </c>
      <c r="C1044" s="256" t="s">
        <v>195</v>
      </c>
      <c r="D1044" s="256" t="s">
        <v>190</v>
      </c>
      <c r="E1044" s="256" t="s">
        <v>231</v>
      </c>
    </row>
    <row r="1045" spans="1:5" ht="18.75" customHeight="1">
      <c r="A1045" s="258">
        <v>1043</v>
      </c>
      <c r="B1045" s="256" t="s">
        <v>1280</v>
      </c>
      <c r="C1045" s="256" t="s">
        <v>206</v>
      </c>
      <c r="D1045" s="256" t="s">
        <v>190</v>
      </c>
      <c r="E1045" s="256" t="s">
        <v>208</v>
      </c>
    </row>
    <row r="1046" spans="1:5" ht="18.75" customHeight="1">
      <c r="A1046" s="258">
        <v>1044</v>
      </c>
      <c r="B1046" s="256" t="s">
        <v>1281</v>
      </c>
      <c r="C1046" s="256" t="s">
        <v>195</v>
      </c>
      <c r="D1046" s="256" t="s">
        <v>190</v>
      </c>
      <c r="E1046" s="256" t="s">
        <v>196</v>
      </c>
    </row>
    <row r="1047" spans="1:5" ht="18.75" customHeight="1">
      <c r="A1047" s="258">
        <v>1045</v>
      </c>
      <c r="B1047" s="256" t="s">
        <v>1282</v>
      </c>
      <c r="C1047" s="256" t="s">
        <v>203</v>
      </c>
      <c r="D1047" s="256" t="s">
        <v>198</v>
      </c>
      <c r="E1047" s="256" t="s">
        <v>209</v>
      </c>
    </row>
    <row r="1048" spans="1:5" ht="18.75" customHeight="1">
      <c r="A1048" s="258">
        <v>1046</v>
      </c>
      <c r="B1048" s="256" t="s">
        <v>1283</v>
      </c>
      <c r="C1048" s="256" t="s">
        <v>199</v>
      </c>
      <c r="D1048" s="256" t="s">
        <v>198</v>
      </c>
      <c r="E1048" s="256" t="s">
        <v>237</v>
      </c>
    </row>
    <row r="1049" spans="1:5" ht="18.75" customHeight="1">
      <c r="A1049" s="258">
        <v>1047</v>
      </c>
      <c r="B1049" s="256" t="s">
        <v>1284</v>
      </c>
      <c r="C1049" s="256" t="s">
        <v>203</v>
      </c>
      <c r="D1049" s="256" t="s">
        <v>198</v>
      </c>
      <c r="E1049" s="256" t="s">
        <v>238</v>
      </c>
    </row>
    <row r="1050" spans="1:5" ht="18.75" customHeight="1">
      <c r="A1050" s="258">
        <v>1048</v>
      </c>
      <c r="B1050" s="256" t="s">
        <v>1285</v>
      </c>
      <c r="C1050" s="256" t="s">
        <v>199</v>
      </c>
      <c r="D1050" s="256" t="s">
        <v>198</v>
      </c>
      <c r="E1050" s="256" t="s">
        <v>202</v>
      </c>
    </row>
    <row r="1051" spans="1:5" ht="18.75" customHeight="1">
      <c r="A1051" s="258">
        <v>1049</v>
      </c>
      <c r="B1051" s="256" t="s">
        <v>1286</v>
      </c>
      <c r="C1051" s="256" t="s">
        <v>203</v>
      </c>
      <c r="D1051" s="256" t="s">
        <v>198</v>
      </c>
      <c r="E1051" s="256" t="s">
        <v>209</v>
      </c>
    </row>
    <row r="1052" spans="1:5" ht="18.75" customHeight="1">
      <c r="A1052" s="258">
        <v>1050</v>
      </c>
      <c r="B1052" s="256" t="s">
        <v>1287</v>
      </c>
      <c r="C1052" s="256" t="s">
        <v>203</v>
      </c>
      <c r="D1052" s="256" t="s">
        <v>198</v>
      </c>
      <c r="E1052" s="256" t="s">
        <v>209</v>
      </c>
    </row>
    <row r="1053" spans="1:5" ht="18.75" customHeight="1">
      <c r="A1053" s="258">
        <v>1051</v>
      </c>
      <c r="B1053" s="256" t="s">
        <v>1288</v>
      </c>
      <c r="C1053" s="256" t="s">
        <v>199</v>
      </c>
      <c r="D1053" s="256" t="s">
        <v>198</v>
      </c>
      <c r="E1053" s="256" t="s">
        <v>246</v>
      </c>
    </row>
    <row r="1054" spans="1:5" ht="18.75" customHeight="1">
      <c r="A1054" s="258">
        <v>1052</v>
      </c>
      <c r="B1054" s="256" t="s">
        <v>1289</v>
      </c>
      <c r="C1054" s="256" t="s">
        <v>199</v>
      </c>
      <c r="D1054" s="256" t="s">
        <v>198</v>
      </c>
      <c r="E1054" s="256" t="s">
        <v>217</v>
      </c>
    </row>
    <row r="1055" spans="1:5" ht="18.75" customHeight="1">
      <c r="A1055" s="258">
        <v>1053</v>
      </c>
      <c r="B1055" s="256" t="s">
        <v>1290</v>
      </c>
      <c r="C1055" s="256" t="s">
        <v>199</v>
      </c>
      <c r="D1055" s="256" t="s">
        <v>198</v>
      </c>
      <c r="E1055" s="256" t="s">
        <v>211</v>
      </c>
    </row>
    <row r="1056" spans="1:5" ht="18.75" customHeight="1">
      <c r="A1056" s="258">
        <v>1054</v>
      </c>
      <c r="B1056" s="256" t="s">
        <v>1291</v>
      </c>
      <c r="C1056" s="256" t="s">
        <v>199</v>
      </c>
      <c r="D1056" s="256" t="s">
        <v>198</v>
      </c>
      <c r="E1056" s="256" t="s">
        <v>217</v>
      </c>
    </row>
    <row r="1057" spans="1:5" ht="18.75" customHeight="1">
      <c r="A1057" s="258">
        <v>1055</v>
      </c>
      <c r="B1057" s="256" t="s">
        <v>1292</v>
      </c>
      <c r="C1057" s="256" t="s">
        <v>199</v>
      </c>
      <c r="D1057" s="256" t="s">
        <v>198</v>
      </c>
      <c r="E1057" s="256" t="s">
        <v>202</v>
      </c>
    </row>
    <row r="1058" spans="1:5" ht="18.75" customHeight="1">
      <c r="A1058" s="258">
        <v>1056</v>
      </c>
      <c r="B1058" s="256" t="s">
        <v>1293</v>
      </c>
      <c r="C1058" s="256" t="s">
        <v>206</v>
      </c>
      <c r="D1058" s="256" t="s">
        <v>190</v>
      </c>
      <c r="E1058" s="256" t="s">
        <v>247</v>
      </c>
    </row>
    <row r="1059" spans="1:5" ht="18.75" customHeight="1">
      <c r="A1059" s="258">
        <v>1057</v>
      </c>
      <c r="B1059" s="256" t="s">
        <v>1294</v>
      </c>
      <c r="C1059" s="256" t="s">
        <v>195</v>
      </c>
      <c r="D1059" s="256" t="s">
        <v>190</v>
      </c>
      <c r="E1059" s="256" t="s">
        <v>227</v>
      </c>
    </row>
    <row r="1060" spans="1:5" ht="18.75" customHeight="1">
      <c r="A1060" s="258">
        <v>1058</v>
      </c>
      <c r="B1060" s="256" t="s">
        <v>1295</v>
      </c>
      <c r="C1060" s="256" t="s">
        <v>193</v>
      </c>
      <c r="D1060" s="256" t="s">
        <v>190</v>
      </c>
      <c r="E1060" s="256" t="s">
        <v>197</v>
      </c>
    </row>
    <row r="1061" spans="1:5" ht="18.75" customHeight="1">
      <c r="A1061" s="258">
        <v>1059</v>
      </c>
      <c r="B1061" s="256" t="s">
        <v>1296</v>
      </c>
      <c r="C1061" s="256" t="s">
        <v>203</v>
      </c>
      <c r="D1061" s="256" t="s">
        <v>198</v>
      </c>
      <c r="E1061" s="256" t="s">
        <v>242</v>
      </c>
    </row>
    <row r="1062" spans="1:5" ht="18.75" customHeight="1">
      <c r="A1062" s="258">
        <v>1060</v>
      </c>
      <c r="B1062" s="256" t="s">
        <v>1297</v>
      </c>
      <c r="C1062" s="256" t="s">
        <v>199</v>
      </c>
      <c r="D1062" s="256" t="s">
        <v>198</v>
      </c>
      <c r="E1062" s="256" t="s">
        <v>233</v>
      </c>
    </row>
    <row r="1063" spans="1:5" ht="18.75" customHeight="1">
      <c r="A1063" s="258">
        <v>1061</v>
      </c>
      <c r="B1063" s="256" t="s">
        <v>1298</v>
      </c>
      <c r="C1063" s="256" t="s">
        <v>203</v>
      </c>
      <c r="D1063" s="256" t="s">
        <v>198</v>
      </c>
      <c r="E1063" s="256" t="s">
        <v>220</v>
      </c>
    </row>
    <row r="1064" spans="1:5" ht="18.75" customHeight="1">
      <c r="A1064" s="258">
        <v>1062</v>
      </c>
      <c r="B1064" s="256" t="s">
        <v>1299</v>
      </c>
      <c r="C1064" s="256" t="s">
        <v>203</v>
      </c>
      <c r="D1064" s="256" t="s">
        <v>198</v>
      </c>
      <c r="E1064" s="256" t="s">
        <v>204</v>
      </c>
    </row>
    <row r="1065" spans="1:5" ht="18.75" customHeight="1">
      <c r="A1065" s="258">
        <v>1063</v>
      </c>
      <c r="B1065" s="256" t="s">
        <v>1300</v>
      </c>
      <c r="C1065" s="256" t="s">
        <v>199</v>
      </c>
      <c r="D1065" s="256" t="s">
        <v>198</v>
      </c>
      <c r="E1065" s="256" t="s">
        <v>233</v>
      </c>
    </row>
    <row r="1066" spans="1:5" ht="18.75" customHeight="1">
      <c r="A1066" s="258">
        <v>1064</v>
      </c>
      <c r="B1066" s="256" t="s">
        <v>1301</v>
      </c>
      <c r="C1066" s="256" t="s">
        <v>203</v>
      </c>
      <c r="D1066" s="256" t="s">
        <v>198</v>
      </c>
      <c r="E1066" s="256" t="s">
        <v>225</v>
      </c>
    </row>
    <row r="1067" spans="1:5" ht="18.75" customHeight="1">
      <c r="A1067" s="258">
        <v>1065</v>
      </c>
      <c r="B1067" s="256" t="s">
        <v>1302</v>
      </c>
      <c r="C1067" s="256" t="s">
        <v>195</v>
      </c>
      <c r="D1067" s="256" t="s">
        <v>190</v>
      </c>
      <c r="E1067" s="256" t="s">
        <v>227</v>
      </c>
    </row>
    <row r="1068" spans="1:5" ht="18.75" customHeight="1">
      <c r="A1068" s="258">
        <v>1066</v>
      </c>
      <c r="B1068" s="256" t="s">
        <v>1303</v>
      </c>
      <c r="C1068" s="256" t="s">
        <v>203</v>
      </c>
      <c r="D1068" s="256" t="s">
        <v>198</v>
      </c>
      <c r="E1068" s="256" t="s">
        <v>228</v>
      </c>
    </row>
    <row r="1069" spans="1:5" ht="18.75" customHeight="1">
      <c r="A1069" s="258">
        <v>1067</v>
      </c>
      <c r="B1069" s="256" t="s">
        <v>1304</v>
      </c>
      <c r="C1069" s="256" t="s">
        <v>203</v>
      </c>
      <c r="D1069" s="256" t="s">
        <v>198</v>
      </c>
      <c r="E1069" s="256" t="s">
        <v>216</v>
      </c>
    </row>
    <row r="1070" spans="1:5" ht="18.75" customHeight="1">
      <c r="A1070" s="258">
        <v>1068</v>
      </c>
      <c r="B1070" s="256" t="s">
        <v>1305</v>
      </c>
      <c r="C1070" s="256" t="s">
        <v>203</v>
      </c>
      <c r="D1070" s="256" t="s">
        <v>198</v>
      </c>
      <c r="E1070" s="256" t="s">
        <v>216</v>
      </c>
    </row>
    <row r="1071" spans="1:5" ht="18.75" customHeight="1">
      <c r="A1071" s="258">
        <v>1069</v>
      </c>
      <c r="B1071" s="256" t="s">
        <v>1306</v>
      </c>
      <c r="C1071" s="256" t="s">
        <v>199</v>
      </c>
      <c r="D1071" s="256" t="s">
        <v>198</v>
      </c>
      <c r="E1071" s="256" t="s">
        <v>212</v>
      </c>
    </row>
    <row r="1072" spans="1:5" ht="18.75" customHeight="1">
      <c r="A1072" s="258">
        <v>1070</v>
      </c>
      <c r="B1072" s="256" t="s">
        <v>1307</v>
      </c>
      <c r="C1072" s="256" t="s">
        <v>199</v>
      </c>
      <c r="D1072" s="256" t="s">
        <v>198</v>
      </c>
      <c r="E1072" s="256" t="s">
        <v>213</v>
      </c>
    </row>
    <row r="1073" spans="1:5" ht="18.75" customHeight="1">
      <c r="A1073" s="258">
        <v>1071</v>
      </c>
      <c r="B1073" s="256" t="s">
        <v>1308</v>
      </c>
      <c r="C1073" s="256" t="s">
        <v>203</v>
      </c>
      <c r="D1073" s="256" t="s">
        <v>198</v>
      </c>
      <c r="E1073" s="256" t="s">
        <v>242</v>
      </c>
    </row>
    <row r="1074" spans="1:5" ht="18.75" customHeight="1">
      <c r="A1074" s="258">
        <v>1072</v>
      </c>
      <c r="B1074" s="256" t="s">
        <v>1309</v>
      </c>
      <c r="C1074" s="256" t="s">
        <v>195</v>
      </c>
      <c r="D1074" s="256" t="s">
        <v>190</v>
      </c>
      <c r="E1074" s="256" t="s">
        <v>231</v>
      </c>
    </row>
    <row r="1075" spans="1:5" ht="18.75" customHeight="1">
      <c r="A1075" s="258">
        <v>1073</v>
      </c>
      <c r="B1075" s="256" t="s">
        <v>1310</v>
      </c>
      <c r="C1075" s="256" t="s">
        <v>203</v>
      </c>
      <c r="D1075" s="256" t="s">
        <v>198</v>
      </c>
      <c r="E1075" s="256" t="s">
        <v>205</v>
      </c>
    </row>
    <row r="1076" spans="1:5" ht="18.75" customHeight="1">
      <c r="A1076" s="258">
        <v>1074</v>
      </c>
      <c r="B1076" s="256" t="s">
        <v>1311</v>
      </c>
      <c r="C1076" s="256" t="s">
        <v>191</v>
      </c>
      <c r="D1076" s="256" t="s">
        <v>190</v>
      </c>
      <c r="E1076" s="256" t="s">
        <v>192</v>
      </c>
    </row>
    <row r="1077" spans="1:5" ht="18.75" customHeight="1">
      <c r="A1077" s="258">
        <v>1075</v>
      </c>
      <c r="B1077" s="256" t="s">
        <v>1312</v>
      </c>
      <c r="C1077" s="256" t="s">
        <v>199</v>
      </c>
      <c r="D1077" s="256" t="s">
        <v>198</v>
      </c>
      <c r="E1077" s="256" t="s">
        <v>210</v>
      </c>
    </row>
    <row r="1078" spans="1:5" ht="18.75" customHeight="1">
      <c r="A1078" s="258">
        <v>1076</v>
      </c>
      <c r="B1078" s="256" t="s">
        <v>1313</v>
      </c>
      <c r="C1078" s="256" t="s">
        <v>203</v>
      </c>
      <c r="D1078" s="256" t="s">
        <v>198</v>
      </c>
      <c r="E1078" s="256" t="s">
        <v>245</v>
      </c>
    </row>
    <row r="1079" spans="1:5" ht="18.75" customHeight="1">
      <c r="A1079" s="258">
        <v>1077</v>
      </c>
      <c r="B1079" s="256" t="s">
        <v>1314</v>
      </c>
      <c r="C1079" s="256" t="s">
        <v>203</v>
      </c>
      <c r="D1079" s="256" t="s">
        <v>198</v>
      </c>
      <c r="E1079" s="256" t="s">
        <v>205</v>
      </c>
    </row>
    <row r="1080" spans="1:5" ht="18.75" customHeight="1">
      <c r="A1080" s="258">
        <v>1078</v>
      </c>
      <c r="B1080" s="256" t="s">
        <v>1315</v>
      </c>
      <c r="C1080" s="256" t="s">
        <v>199</v>
      </c>
      <c r="D1080" s="256" t="s">
        <v>198</v>
      </c>
      <c r="E1080" s="256" t="s">
        <v>236</v>
      </c>
    </row>
    <row r="1081" spans="1:5" ht="18.75" customHeight="1">
      <c r="A1081" s="258">
        <v>1079</v>
      </c>
      <c r="B1081" s="256" t="s">
        <v>1316</v>
      </c>
      <c r="C1081" s="256" t="s">
        <v>222</v>
      </c>
      <c r="D1081" s="256" t="s">
        <v>190</v>
      </c>
      <c r="E1081" s="256" t="s">
        <v>221</v>
      </c>
    </row>
    <row r="1082" spans="1:5" ht="18.75" customHeight="1">
      <c r="A1082" s="258">
        <v>1080</v>
      </c>
      <c r="B1082" s="256" t="s">
        <v>1317</v>
      </c>
      <c r="C1082" s="256" t="s">
        <v>199</v>
      </c>
      <c r="D1082" s="256" t="s">
        <v>198</v>
      </c>
      <c r="E1082" s="256" t="s">
        <v>202</v>
      </c>
    </row>
    <row r="1083" spans="1:5" ht="18.75" customHeight="1">
      <c r="A1083" s="258">
        <v>1081</v>
      </c>
      <c r="B1083" s="256" t="s">
        <v>1318</v>
      </c>
      <c r="C1083" s="256" t="s">
        <v>203</v>
      </c>
      <c r="D1083" s="256" t="s">
        <v>198</v>
      </c>
      <c r="E1083" s="256" t="s">
        <v>204</v>
      </c>
    </row>
    <row r="1084" spans="1:5" ht="18.75" customHeight="1">
      <c r="A1084" s="258">
        <v>1082</v>
      </c>
      <c r="B1084" s="256" t="s">
        <v>1319</v>
      </c>
      <c r="C1084" s="256" t="s">
        <v>199</v>
      </c>
      <c r="D1084" s="256" t="s">
        <v>198</v>
      </c>
      <c r="E1084" s="256" t="s">
        <v>213</v>
      </c>
    </row>
    <row r="1085" spans="1:5" ht="18.75" customHeight="1">
      <c r="A1085" s="258">
        <v>1083</v>
      </c>
      <c r="B1085" s="256" t="s">
        <v>1320</v>
      </c>
      <c r="C1085" s="256" t="s">
        <v>206</v>
      </c>
      <c r="D1085" s="256" t="s">
        <v>190</v>
      </c>
      <c r="E1085" s="256" t="s">
        <v>208</v>
      </c>
    </row>
    <row r="1086" spans="1:5" ht="18.75" customHeight="1">
      <c r="A1086" s="258">
        <v>1084</v>
      </c>
      <c r="B1086" s="256" t="s">
        <v>1321</v>
      </c>
      <c r="C1086" s="256" t="s">
        <v>206</v>
      </c>
      <c r="D1086" s="256" t="s">
        <v>190</v>
      </c>
      <c r="E1086" s="256" t="s">
        <v>197</v>
      </c>
    </row>
    <row r="1087" spans="1:5" ht="18.75" customHeight="1">
      <c r="A1087" s="258">
        <v>1085</v>
      </c>
      <c r="B1087" s="256" t="s">
        <v>1322</v>
      </c>
      <c r="C1087" s="256" t="s">
        <v>206</v>
      </c>
      <c r="D1087" s="256" t="s">
        <v>190</v>
      </c>
      <c r="E1087" s="256" t="s">
        <v>197</v>
      </c>
    </row>
    <row r="1088" spans="1:5" ht="18.75" customHeight="1">
      <c r="A1088" s="258">
        <v>1086</v>
      </c>
      <c r="B1088" s="256" t="s">
        <v>1323</v>
      </c>
      <c r="C1088" s="256" t="s">
        <v>203</v>
      </c>
      <c r="D1088" s="256" t="s">
        <v>198</v>
      </c>
      <c r="E1088" s="256" t="s">
        <v>223</v>
      </c>
    </row>
    <row r="1089" spans="1:5" ht="18.75" customHeight="1">
      <c r="A1089" s="258">
        <v>1087</v>
      </c>
      <c r="B1089" s="256" t="s">
        <v>1324</v>
      </c>
      <c r="C1089" s="256" t="s">
        <v>203</v>
      </c>
      <c r="D1089" s="256" t="s">
        <v>198</v>
      </c>
      <c r="E1089" s="256" t="s">
        <v>238</v>
      </c>
    </row>
    <row r="1090" spans="1:5" ht="18.75" customHeight="1">
      <c r="A1090" s="258">
        <v>1088</v>
      </c>
      <c r="B1090" s="256" t="s">
        <v>1325</v>
      </c>
      <c r="C1090" s="256" t="s">
        <v>203</v>
      </c>
      <c r="D1090" s="256" t="s">
        <v>198</v>
      </c>
      <c r="E1090" s="256" t="s">
        <v>225</v>
      </c>
    </row>
    <row r="1091" spans="1:5" ht="18.75" customHeight="1">
      <c r="A1091" s="258">
        <v>1089</v>
      </c>
      <c r="B1091" s="256" t="s">
        <v>1326</v>
      </c>
      <c r="C1091" s="256" t="s">
        <v>203</v>
      </c>
      <c r="D1091" s="256" t="s">
        <v>198</v>
      </c>
      <c r="E1091" s="256" t="s">
        <v>238</v>
      </c>
    </row>
    <row r="1092" spans="1:5" ht="18.75" customHeight="1">
      <c r="A1092" s="258">
        <v>1090</v>
      </c>
      <c r="B1092" s="256" t="s">
        <v>1327</v>
      </c>
      <c r="C1092" s="256" t="s">
        <v>199</v>
      </c>
      <c r="D1092" s="256" t="s">
        <v>198</v>
      </c>
      <c r="E1092" s="256" t="s">
        <v>217</v>
      </c>
    </row>
    <row r="1093" spans="1:5" ht="18.75" customHeight="1">
      <c r="A1093" s="258">
        <v>1091</v>
      </c>
      <c r="B1093" s="256" t="s">
        <v>1328</v>
      </c>
      <c r="C1093" s="256" t="s">
        <v>199</v>
      </c>
      <c r="D1093" s="256" t="s">
        <v>198</v>
      </c>
      <c r="E1093" s="256" t="s">
        <v>213</v>
      </c>
    </row>
    <row r="1094" spans="1:5" ht="18.75" customHeight="1">
      <c r="A1094" s="258">
        <v>1092</v>
      </c>
      <c r="B1094" s="256" t="s">
        <v>1329</v>
      </c>
      <c r="C1094" s="256" t="s">
        <v>199</v>
      </c>
      <c r="D1094" s="256" t="s">
        <v>198</v>
      </c>
      <c r="E1094" s="256" t="s">
        <v>201</v>
      </c>
    </row>
    <row r="1095" spans="1:5" ht="18.75" customHeight="1">
      <c r="A1095" s="258">
        <v>1093</v>
      </c>
      <c r="B1095" s="256" t="s">
        <v>1330</v>
      </c>
      <c r="C1095" s="256" t="s">
        <v>199</v>
      </c>
      <c r="D1095" s="256" t="s">
        <v>198</v>
      </c>
      <c r="E1095" s="256" t="s">
        <v>217</v>
      </c>
    </row>
    <row r="1096" spans="1:5" ht="18.75" customHeight="1">
      <c r="A1096" s="258">
        <v>1094</v>
      </c>
      <c r="B1096" s="256" t="s">
        <v>1331</v>
      </c>
      <c r="C1096" s="256" t="s">
        <v>199</v>
      </c>
      <c r="D1096" s="256" t="s">
        <v>198</v>
      </c>
      <c r="E1096" s="256" t="s">
        <v>217</v>
      </c>
    </row>
    <row r="1097" spans="1:5" ht="18.75" customHeight="1">
      <c r="A1097" s="258">
        <v>1095</v>
      </c>
      <c r="B1097" s="256" t="s">
        <v>1332</v>
      </c>
      <c r="C1097" s="256" t="s">
        <v>199</v>
      </c>
      <c r="D1097" s="256" t="s">
        <v>198</v>
      </c>
      <c r="E1097" s="256" t="s">
        <v>210</v>
      </c>
    </row>
    <row r="1098" spans="1:5" ht="18.75" customHeight="1">
      <c r="A1098" s="258">
        <v>1096</v>
      </c>
      <c r="B1098" s="256" t="s">
        <v>1333</v>
      </c>
      <c r="C1098" s="256" t="s">
        <v>203</v>
      </c>
      <c r="D1098" s="256" t="s">
        <v>198</v>
      </c>
      <c r="E1098" s="256" t="s">
        <v>220</v>
      </c>
    </row>
    <row r="1099" spans="1:5" ht="18.75" customHeight="1">
      <c r="A1099" s="258">
        <v>1097</v>
      </c>
      <c r="B1099" s="256" t="s">
        <v>1334</v>
      </c>
      <c r="C1099" s="256" t="s">
        <v>203</v>
      </c>
      <c r="D1099" s="256" t="s">
        <v>198</v>
      </c>
      <c r="E1099" s="256" t="s">
        <v>238</v>
      </c>
    </row>
    <row r="1100" spans="1:5" ht="18.75" customHeight="1">
      <c r="A1100" s="258">
        <v>1098</v>
      </c>
      <c r="B1100" s="256" t="s">
        <v>1335</v>
      </c>
      <c r="C1100" s="256" t="s">
        <v>203</v>
      </c>
      <c r="D1100" s="256" t="s">
        <v>198</v>
      </c>
      <c r="E1100" s="256" t="s">
        <v>220</v>
      </c>
    </row>
    <row r="1101" spans="1:5" ht="18.75" customHeight="1">
      <c r="A1101" s="258">
        <v>1099</v>
      </c>
      <c r="B1101" s="256" t="s">
        <v>1336</v>
      </c>
      <c r="C1101" s="256" t="s">
        <v>203</v>
      </c>
      <c r="D1101" s="256" t="s">
        <v>198</v>
      </c>
      <c r="E1101" s="256" t="s">
        <v>218</v>
      </c>
    </row>
    <row r="1102" spans="1:5" ht="18.75" customHeight="1">
      <c r="A1102" s="258">
        <v>1100</v>
      </c>
      <c r="B1102" s="256" t="s">
        <v>1337</v>
      </c>
      <c r="C1102" s="256" t="s">
        <v>199</v>
      </c>
      <c r="D1102" s="256" t="s">
        <v>198</v>
      </c>
      <c r="E1102" s="256" t="s">
        <v>202</v>
      </c>
    </row>
    <row r="1103" spans="1:5" ht="18.75" customHeight="1">
      <c r="A1103" s="258">
        <v>1101</v>
      </c>
      <c r="B1103" s="256" t="s">
        <v>1338</v>
      </c>
      <c r="C1103" s="256" t="s">
        <v>199</v>
      </c>
      <c r="D1103" s="256" t="s">
        <v>198</v>
      </c>
      <c r="E1103" s="256" t="s">
        <v>212</v>
      </c>
    </row>
    <row r="1104" spans="1:5" ht="18.75" customHeight="1">
      <c r="A1104" s="258">
        <v>1102</v>
      </c>
      <c r="B1104" s="256" t="s">
        <v>1339</v>
      </c>
      <c r="C1104" s="256" t="s">
        <v>199</v>
      </c>
      <c r="D1104" s="256" t="s">
        <v>198</v>
      </c>
      <c r="E1104" s="256" t="s">
        <v>202</v>
      </c>
    </row>
    <row r="1105" spans="1:5" ht="18.75" customHeight="1">
      <c r="A1105" s="258">
        <v>1103</v>
      </c>
      <c r="B1105" s="256" t="s">
        <v>1340</v>
      </c>
      <c r="C1105" s="256" t="s">
        <v>193</v>
      </c>
      <c r="D1105" s="256" t="s">
        <v>190</v>
      </c>
      <c r="E1105" s="256" t="s">
        <v>215</v>
      </c>
    </row>
    <row r="1106" spans="1:5" ht="18.75" customHeight="1">
      <c r="A1106" s="258">
        <v>1104</v>
      </c>
      <c r="B1106" s="256" t="s">
        <v>1341</v>
      </c>
      <c r="C1106" s="256" t="s">
        <v>199</v>
      </c>
      <c r="D1106" s="256" t="s">
        <v>198</v>
      </c>
      <c r="E1106" s="256" t="s">
        <v>211</v>
      </c>
    </row>
    <row r="1107" spans="1:5" ht="18.75" customHeight="1">
      <c r="A1107" s="258">
        <v>1105</v>
      </c>
      <c r="B1107" s="256" t="s">
        <v>1342</v>
      </c>
      <c r="C1107" s="256" t="s">
        <v>203</v>
      </c>
      <c r="D1107" s="256" t="s">
        <v>198</v>
      </c>
      <c r="E1107" s="256" t="s">
        <v>218</v>
      </c>
    </row>
    <row r="1108" spans="1:5" ht="18.75" customHeight="1">
      <c r="A1108" s="258">
        <v>1106</v>
      </c>
      <c r="B1108" s="256" t="s">
        <v>1343</v>
      </c>
      <c r="C1108" s="256" t="s">
        <v>199</v>
      </c>
      <c r="D1108" s="256" t="s">
        <v>198</v>
      </c>
      <c r="E1108" s="256" t="s">
        <v>202</v>
      </c>
    </row>
    <row r="1109" spans="1:5" ht="18.75" customHeight="1">
      <c r="A1109" s="258">
        <v>1107</v>
      </c>
      <c r="B1109" s="256" t="s">
        <v>1344</v>
      </c>
      <c r="C1109" s="256" t="s">
        <v>203</v>
      </c>
      <c r="D1109" s="256" t="s">
        <v>198</v>
      </c>
      <c r="E1109" s="256" t="s">
        <v>220</v>
      </c>
    </row>
    <row r="1110" spans="1:5" ht="18.75" customHeight="1">
      <c r="A1110" s="258">
        <v>1108</v>
      </c>
      <c r="B1110" s="256" t="s">
        <v>1345</v>
      </c>
      <c r="C1110" s="256" t="s">
        <v>191</v>
      </c>
      <c r="D1110" s="256" t="s">
        <v>190</v>
      </c>
      <c r="E1110" s="256" t="s">
        <v>214</v>
      </c>
    </row>
    <row r="1111" spans="1:5" ht="18.75" customHeight="1">
      <c r="A1111" s="258">
        <v>1109</v>
      </c>
      <c r="B1111" s="256" t="s">
        <v>1346</v>
      </c>
      <c r="C1111" s="256" t="s">
        <v>203</v>
      </c>
      <c r="D1111" s="256" t="s">
        <v>198</v>
      </c>
      <c r="E1111" s="256" t="s">
        <v>220</v>
      </c>
    </row>
    <row r="1112" spans="1:5" ht="18.75" customHeight="1">
      <c r="A1112" s="258">
        <v>1110</v>
      </c>
      <c r="B1112" s="256" t="s">
        <v>1347</v>
      </c>
      <c r="C1112" s="256" t="s">
        <v>203</v>
      </c>
      <c r="D1112" s="256" t="s">
        <v>198</v>
      </c>
      <c r="E1112" s="256" t="s">
        <v>204</v>
      </c>
    </row>
    <row r="1113" spans="1:5" ht="18.75" customHeight="1">
      <c r="A1113" s="258">
        <v>1111</v>
      </c>
      <c r="B1113" s="256" t="s">
        <v>1348</v>
      </c>
      <c r="C1113" s="256" t="s">
        <v>199</v>
      </c>
      <c r="D1113" s="256" t="s">
        <v>198</v>
      </c>
      <c r="E1113" s="256" t="s">
        <v>217</v>
      </c>
    </row>
    <row r="1114" spans="1:5" ht="18.75" customHeight="1">
      <c r="A1114" s="258">
        <v>1112</v>
      </c>
      <c r="B1114" s="256" t="s">
        <v>1349</v>
      </c>
      <c r="C1114" s="256" t="s">
        <v>203</v>
      </c>
      <c r="D1114" s="256" t="s">
        <v>198</v>
      </c>
      <c r="E1114" s="256" t="s">
        <v>216</v>
      </c>
    </row>
    <row r="1115" spans="1:5" ht="18.75" customHeight="1">
      <c r="A1115" s="258">
        <v>1113</v>
      </c>
      <c r="B1115" s="256" t="s">
        <v>1350</v>
      </c>
      <c r="C1115" s="256" t="s">
        <v>199</v>
      </c>
      <c r="D1115" s="256" t="s">
        <v>198</v>
      </c>
      <c r="E1115" s="256" t="s">
        <v>201</v>
      </c>
    </row>
    <row r="1116" spans="1:5" ht="18.75" customHeight="1">
      <c r="A1116" s="258">
        <v>1114</v>
      </c>
      <c r="B1116" s="256" t="s">
        <v>1351</v>
      </c>
      <c r="C1116" s="256" t="s">
        <v>203</v>
      </c>
      <c r="D1116" s="256" t="s">
        <v>198</v>
      </c>
      <c r="E1116" s="256" t="s">
        <v>220</v>
      </c>
    </row>
    <row r="1117" spans="1:5" ht="18.75" customHeight="1">
      <c r="A1117" s="258">
        <v>1115</v>
      </c>
      <c r="B1117" s="256" t="s">
        <v>1352</v>
      </c>
      <c r="C1117" s="256" t="s">
        <v>203</v>
      </c>
      <c r="D1117" s="256" t="s">
        <v>198</v>
      </c>
      <c r="E1117" s="256" t="s">
        <v>220</v>
      </c>
    </row>
    <row r="1118" spans="1:5" ht="18.75" customHeight="1">
      <c r="A1118" s="258">
        <v>1116</v>
      </c>
      <c r="B1118" s="256" t="s">
        <v>1353</v>
      </c>
      <c r="C1118" s="256" t="s">
        <v>199</v>
      </c>
      <c r="D1118" s="256" t="s">
        <v>198</v>
      </c>
      <c r="E1118" s="256" t="s">
        <v>213</v>
      </c>
    </row>
    <row r="1119" spans="1:5" ht="18.75" customHeight="1">
      <c r="A1119" s="258">
        <v>1117</v>
      </c>
      <c r="B1119" s="256" t="s">
        <v>1354</v>
      </c>
      <c r="C1119" s="256" t="s">
        <v>203</v>
      </c>
      <c r="D1119" s="256" t="s">
        <v>198</v>
      </c>
      <c r="E1119" s="256" t="s">
        <v>228</v>
      </c>
    </row>
    <row r="1120" spans="1:5" ht="18.75" customHeight="1">
      <c r="A1120" s="258">
        <v>1118</v>
      </c>
      <c r="B1120" s="256" t="s">
        <v>1355</v>
      </c>
      <c r="C1120" s="256" t="s">
        <v>203</v>
      </c>
      <c r="D1120" s="256" t="s">
        <v>198</v>
      </c>
      <c r="E1120" s="256" t="s">
        <v>220</v>
      </c>
    </row>
    <row r="1121" spans="1:5" ht="18.75" customHeight="1">
      <c r="A1121" s="258">
        <v>1119</v>
      </c>
      <c r="B1121" s="256" t="s">
        <v>1356</v>
      </c>
      <c r="C1121" s="256" t="s">
        <v>203</v>
      </c>
      <c r="D1121" s="256" t="s">
        <v>198</v>
      </c>
      <c r="E1121" s="256" t="s">
        <v>220</v>
      </c>
    </row>
    <row r="1122" spans="1:5" ht="18.75" customHeight="1">
      <c r="A1122" s="258">
        <v>1120</v>
      </c>
      <c r="B1122" s="256" t="s">
        <v>1357</v>
      </c>
      <c r="C1122" s="256" t="s">
        <v>203</v>
      </c>
      <c r="D1122" s="256" t="s">
        <v>198</v>
      </c>
      <c r="E1122" s="256" t="s">
        <v>205</v>
      </c>
    </row>
    <row r="1123" spans="1:5" ht="18.75" customHeight="1">
      <c r="A1123" s="258">
        <v>1121</v>
      </c>
      <c r="B1123" s="256" t="s">
        <v>1358</v>
      </c>
      <c r="C1123" s="256" t="s">
        <v>199</v>
      </c>
      <c r="D1123" s="256" t="s">
        <v>198</v>
      </c>
      <c r="E1123" s="256" t="s">
        <v>213</v>
      </c>
    </row>
    <row r="1124" spans="1:5" ht="18.75" customHeight="1">
      <c r="A1124" s="258">
        <v>1122</v>
      </c>
      <c r="B1124" s="256" t="s">
        <v>1359</v>
      </c>
      <c r="C1124" s="256" t="s">
        <v>203</v>
      </c>
      <c r="D1124" s="256" t="s">
        <v>198</v>
      </c>
      <c r="E1124" s="256" t="s">
        <v>220</v>
      </c>
    </row>
    <row r="1125" spans="1:5" ht="18.75" customHeight="1">
      <c r="A1125" s="258">
        <v>1123</v>
      </c>
      <c r="B1125" s="256" t="s">
        <v>1360</v>
      </c>
      <c r="C1125" s="256" t="s">
        <v>203</v>
      </c>
      <c r="D1125" s="256" t="s">
        <v>198</v>
      </c>
      <c r="E1125" s="256" t="s">
        <v>220</v>
      </c>
    </row>
    <row r="1126" spans="1:5" ht="18.75" customHeight="1">
      <c r="A1126" s="258">
        <v>1124</v>
      </c>
      <c r="B1126" s="256" t="s">
        <v>1361</v>
      </c>
      <c r="C1126" s="256" t="s">
        <v>206</v>
      </c>
      <c r="D1126" s="256" t="s">
        <v>190</v>
      </c>
      <c r="E1126" s="256" t="s">
        <v>197</v>
      </c>
    </row>
    <row r="1127" spans="1:5" ht="18.75" customHeight="1">
      <c r="A1127" s="258">
        <v>1125</v>
      </c>
      <c r="B1127" s="256" t="s">
        <v>1362</v>
      </c>
      <c r="C1127" s="256" t="s">
        <v>199</v>
      </c>
      <c r="D1127" s="256" t="s">
        <v>198</v>
      </c>
      <c r="E1127" s="256" t="s">
        <v>213</v>
      </c>
    </row>
    <row r="1128" spans="1:5" ht="18.75" customHeight="1">
      <c r="A1128" s="258">
        <v>1126</v>
      </c>
      <c r="B1128" s="256" t="s">
        <v>1363</v>
      </c>
      <c r="C1128" s="256" t="s">
        <v>199</v>
      </c>
      <c r="D1128" s="256" t="s">
        <v>198</v>
      </c>
      <c r="E1128" s="256" t="s">
        <v>201</v>
      </c>
    </row>
    <row r="1129" spans="1:5" ht="18.75" customHeight="1">
      <c r="A1129" s="258">
        <v>1127</v>
      </c>
      <c r="B1129" s="256" t="s">
        <v>1364</v>
      </c>
      <c r="C1129" s="256" t="s">
        <v>203</v>
      </c>
      <c r="D1129" s="256" t="s">
        <v>198</v>
      </c>
      <c r="E1129" s="256" t="s">
        <v>216</v>
      </c>
    </row>
    <row r="1130" spans="1:5" ht="18.75" customHeight="1">
      <c r="A1130" s="258">
        <v>1128</v>
      </c>
      <c r="B1130" s="256" t="s">
        <v>1365</v>
      </c>
      <c r="C1130" s="256" t="s">
        <v>195</v>
      </c>
      <c r="D1130" s="256" t="s">
        <v>190</v>
      </c>
      <c r="E1130" s="256" t="s">
        <v>196</v>
      </c>
    </row>
    <row r="1131" spans="1:5" ht="18.75" customHeight="1">
      <c r="A1131" s="258">
        <v>1129</v>
      </c>
      <c r="B1131" s="256" t="s">
        <v>1366</v>
      </c>
      <c r="C1131" s="256" t="s">
        <v>206</v>
      </c>
      <c r="D1131" s="256" t="s">
        <v>190</v>
      </c>
      <c r="E1131" s="256" t="s">
        <v>197</v>
      </c>
    </row>
    <row r="1132" spans="1:5" ht="18.75" customHeight="1">
      <c r="A1132" s="258">
        <v>1130</v>
      </c>
      <c r="B1132" s="256" t="s">
        <v>1367</v>
      </c>
      <c r="C1132" s="256" t="s">
        <v>203</v>
      </c>
      <c r="D1132" s="256" t="s">
        <v>198</v>
      </c>
      <c r="E1132" s="256" t="s">
        <v>242</v>
      </c>
    </row>
    <row r="1133" spans="1:5" ht="18.75" customHeight="1">
      <c r="A1133" s="258">
        <v>1131</v>
      </c>
      <c r="B1133" s="256" t="s">
        <v>1368</v>
      </c>
      <c r="C1133" s="256" t="s">
        <v>199</v>
      </c>
      <c r="D1133" s="256" t="s">
        <v>198</v>
      </c>
      <c r="E1133" s="256" t="s">
        <v>202</v>
      </c>
    </row>
    <row r="1134" spans="1:5" ht="18.75" customHeight="1">
      <c r="A1134" s="258">
        <v>1132</v>
      </c>
      <c r="B1134" s="256" t="s">
        <v>1369</v>
      </c>
      <c r="C1134" s="256" t="s">
        <v>203</v>
      </c>
      <c r="D1134" s="256" t="s">
        <v>198</v>
      </c>
      <c r="E1134" s="256" t="s">
        <v>220</v>
      </c>
    </row>
    <row r="1135" spans="1:5" ht="18.75" customHeight="1">
      <c r="A1135" s="258">
        <v>1133</v>
      </c>
      <c r="B1135" s="256" t="s">
        <v>1370</v>
      </c>
      <c r="C1135" s="256" t="s">
        <v>199</v>
      </c>
      <c r="D1135" s="256" t="s">
        <v>198</v>
      </c>
      <c r="E1135" s="256" t="s">
        <v>248</v>
      </c>
    </row>
    <row r="1136" spans="1:5" ht="18.75" customHeight="1">
      <c r="A1136" s="258">
        <v>1134</v>
      </c>
      <c r="B1136" s="256" t="s">
        <v>1371</v>
      </c>
      <c r="C1136" s="256" t="s">
        <v>199</v>
      </c>
      <c r="D1136" s="256" t="s">
        <v>198</v>
      </c>
      <c r="E1136" s="256" t="s">
        <v>211</v>
      </c>
    </row>
    <row r="1137" spans="1:5" ht="18.75" customHeight="1">
      <c r="A1137" s="258">
        <v>1135</v>
      </c>
      <c r="B1137" s="256">
        <v>5665</v>
      </c>
      <c r="C1137" s="256" t="s">
        <v>203</v>
      </c>
      <c r="D1137" s="256" t="s">
        <v>198</v>
      </c>
      <c r="E1137" s="256" t="s">
        <v>220</v>
      </c>
    </row>
    <row r="1138" spans="1:5" ht="18.75" customHeight="1">
      <c r="A1138" s="258">
        <v>1136</v>
      </c>
      <c r="B1138" s="256" t="s">
        <v>1372</v>
      </c>
      <c r="C1138" s="256" t="s">
        <v>203</v>
      </c>
      <c r="D1138" s="256" t="s">
        <v>198</v>
      </c>
      <c r="E1138" s="256" t="s">
        <v>220</v>
      </c>
    </row>
    <row r="1139" spans="1:5" ht="18.75" customHeight="1">
      <c r="A1139" s="258">
        <v>1137</v>
      </c>
      <c r="B1139" s="256" t="s">
        <v>1373</v>
      </c>
      <c r="C1139" s="256" t="s">
        <v>203</v>
      </c>
      <c r="D1139" s="256" t="s">
        <v>198</v>
      </c>
      <c r="E1139" s="256" t="s">
        <v>220</v>
      </c>
    </row>
    <row r="1140" spans="1:5" ht="18.75" customHeight="1">
      <c r="A1140" s="258">
        <v>1138</v>
      </c>
      <c r="B1140" s="256" t="s">
        <v>1374</v>
      </c>
      <c r="C1140" s="256" t="s">
        <v>203</v>
      </c>
      <c r="D1140" s="256" t="s">
        <v>198</v>
      </c>
      <c r="E1140" s="256" t="s">
        <v>238</v>
      </c>
    </row>
    <row r="1141" spans="1:5" ht="18.75" customHeight="1">
      <c r="A1141" s="258">
        <v>1139</v>
      </c>
      <c r="B1141" s="256" t="s">
        <v>1375</v>
      </c>
      <c r="C1141" s="256" t="s">
        <v>203</v>
      </c>
      <c r="D1141" s="256" t="s">
        <v>198</v>
      </c>
      <c r="E1141" s="256" t="s">
        <v>240</v>
      </c>
    </row>
    <row r="1142" spans="1:5" ht="18.75" customHeight="1">
      <c r="A1142" s="258">
        <v>1140</v>
      </c>
      <c r="B1142" s="256" t="s">
        <v>1376</v>
      </c>
      <c r="C1142" s="256" t="s">
        <v>199</v>
      </c>
      <c r="D1142" s="256" t="s">
        <v>198</v>
      </c>
      <c r="E1142" s="256" t="s">
        <v>217</v>
      </c>
    </row>
    <row r="1143" spans="1:5" ht="18.75" customHeight="1">
      <c r="A1143" s="258">
        <v>1141</v>
      </c>
      <c r="B1143" s="256" t="s">
        <v>1377</v>
      </c>
      <c r="C1143" s="256" t="s">
        <v>199</v>
      </c>
      <c r="D1143" s="256" t="s">
        <v>198</v>
      </c>
      <c r="E1143" s="256" t="s">
        <v>213</v>
      </c>
    </row>
    <row r="1144" spans="1:5" ht="18.75" customHeight="1">
      <c r="A1144" s="258">
        <v>1142</v>
      </c>
      <c r="B1144" s="256" t="s">
        <v>1378</v>
      </c>
      <c r="C1144" s="256" t="s">
        <v>203</v>
      </c>
      <c r="D1144" s="256" t="s">
        <v>198</v>
      </c>
      <c r="E1144" s="256" t="s">
        <v>209</v>
      </c>
    </row>
    <row r="1145" spans="1:5" ht="18.75" customHeight="1">
      <c r="A1145" s="258">
        <v>1143</v>
      </c>
      <c r="B1145" s="256" t="s">
        <v>1379</v>
      </c>
      <c r="C1145" s="256" t="s">
        <v>203</v>
      </c>
      <c r="D1145" s="256" t="s">
        <v>198</v>
      </c>
      <c r="E1145" s="256" t="s">
        <v>209</v>
      </c>
    </row>
    <row r="1146" spans="1:5" ht="18.75" customHeight="1">
      <c r="A1146" s="258">
        <v>1144</v>
      </c>
      <c r="B1146" s="256" t="s">
        <v>1380</v>
      </c>
      <c r="C1146" s="256" t="s">
        <v>199</v>
      </c>
      <c r="D1146" s="256" t="s">
        <v>198</v>
      </c>
      <c r="E1146" s="256" t="s">
        <v>241</v>
      </c>
    </row>
    <row r="1147" spans="1:5" ht="18.75" customHeight="1">
      <c r="A1147" s="258">
        <v>1145</v>
      </c>
      <c r="B1147" s="256" t="s">
        <v>1381</v>
      </c>
      <c r="C1147" s="256" t="s">
        <v>199</v>
      </c>
      <c r="D1147" s="256" t="s">
        <v>198</v>
      </c>
      <c r="E1147" s="256" t="s">
        <v>246</v>
      </c>
    </row>
    <row r="1148" spans="1:5" ht="18.75" customHeight="1">
      <c r="A1148" s="258">
        <v>1146</v>
      </c>
      <c r="B1148" s="256" t="s">
        <v>1382</v>
      </c>
      <c r="C1148" s="256" t="s">
        <v>203</v>
      </c>
      <c r="D1148" s="256" t="s">
        <v>198</v>
      </c>
      <c r="E1148" s="256" t="s">
        <v>242</v>
      </c>
    </row>
    <row r="1149" spans="1:5" ht="18.75" customHeight="1">
      <c r="A1149" s="258">
        <v>1147</v>
      </c>
      <c r="B1149" s="256" t="s">
        <v>1383</v>
      </c>
      <c r="C1149" s="256" t="s">
        <v>199</v>
      </c>
      <c r="D1149" s="256" t="s">
        <v>198</v>
      </c>
      <c r="E1149" s="256" t="s">
        <v>217</v>
      </c>
    </row>
    <row r="1150" spans="1:5" ht="18.75" customHeight="1">
      <c r="A1150" s="258">
        <v>1148</v>
      </c>
      <c r="B1150" s="256" t="s">
        <v>1384</v>
      </c>
      <c r="C1150" s="256" t="s">
        <v>199</v>
      </c>
      <c r="D1150" s="256" t="s">
        <v>198</v>
      </c>
      <c r="E1150" s="256" t="s">
        <v>217</v>
      </c>
    </row>
    <row r="1151" spans="1:5" ht="18.75" customHeight="1">
      <c r="A1151" s="258">
        <v>1149</v>
      </c>
      <c r="B1151" s="256" t="s">
        <v>1385</v>
      </c>
      <c r="C1151" s="256" t="s">
        <v>191</v>
      </c>
      <c r="D1151" s="256" t="s">
        <v>190</v>
      </c>
      <c r="E1151" s="256" t="s">
        <v>229</v>
      </c>
    </row>
    <row r="1152" spans="1:5" ht="18.75" customHeight="1">
      <c r="A1152" s="258">
        <v>1150</v>
      </c>
      <c r="B1152" s="256" t="s">
        <v>1386</v>
      </c>
      <c r="C1152" s="256" t="s">
        <v>203</v>
      </c>
      <c r="D1152" s="256" t="s">
        <v>198</v>
      </c>
      <c r="E1152" s="256" t="s">
        <v>216</v>
      </c>
    </row>
    <row r="1153" spans="1:5" ht="18.75" customHeight="1">
      <c r="A1153" s="258">
        <v>1151</v>
      </c>
      <c r="B1153" s="256" t="s">
        <v>1387</v>
      </c>
      <c r="C1153" s="256" t="s">
        <v>199</v>
      </c>
      <c r="D1153" s="256" t="s">
        <v>198</v>
      </c>
      <c r="E1153" s="256" t="s">
        <v>202</v>
      </c>
    </row>
    <row r="1154" spans="1:5" ht="18.75" customHeight="1">
      <c r="A1154" s="258">
        <v>1152</v>
      </c>
      <c r="B1154" s="256" t="s">
        <v>1388</v>
      </c>
      <c r="C1154" s="256" t="s">
        <v>203</v>
      </c>
      <c r="D1154" s="256" t="s">
        <v>198</v>
      </c>
      <c r="E1154" s="256" t="s">
        <v>205</v>
      </c>
    </row>
    <row r="1155" spans="1:5" ht="18.75" customHeight="1">
      <c r="A1155" s="258">
        <v>1153</v>
      </c>
      <c r="B1155" s="256" t="s">
        <v>1389</v>
      </c>
      <c r="C1155" s="256" t="s">
        <v>199</v>
      </c>
      <c r="D1155" s="256" t="s">
        <v>198</v>
      </c>
      <c r="E1155" s="256" t="s">
        <v>243</v>
      </c>
    </row>
    <row r="1156" spans="1:5" ht="18.75" customHeight="1">
      <c r="A1156" s="258">
        <v>1154</v>
      </c>
      <c r="B1156" s="256" t="s">
        <v>1390</v>
      </c>
      <c r="C1156" s="256" t="s">
        <v>206</v>
      </c>
      <c r="D1156" s="256" t="s">
        <v>190</v>
      </c>
      <c r="E1156" s="256" t="s">
        <v>197</v>
      </c>
    </row>
    <row r="1157" spans="1:5" ht="18.75" customHeight="1">
      <c r="A1157" s="258">
        <v>1155</v>
      </c>
      <c r="B1157" s="256" t="s">
        <v>1391</v>
      </c>
      <c r="C1157" s="256" t="s">
        <v>199</v>
      </c>
      <c r="D1157" s="256" t="s">
        <v>198</v>
      </c>
      <c r="E1157" s="256" t="s">
        <v>201</v>
      </c>
    </row>
    <row r="1158" spans="1:5" ht="18.75" customHeight="1">
      <c r="A1158" s="258">
        <v>1156</v>
      </c>
      <c r="B1158" s="256" t="s">
        <v>1392</v>
      </c>
      <c r="C1158" s="256" t="s">
        <v>203</v>
      </c>
      <c r="D1158" s="256" t="s">
        <v>198</v>
      </c>
      <c r="E1158" s="256" t="s">
        <v>205</v>
      </c>
    </row>
    <row r="1159" spans="1:5" ht="18.75" customHeight="1">
      <c r="A1159" s="258">
        <v>1157</v>
      </c>
      <c r="B1159" s="256" t="s">
        <v>1393</v>
      </c>
      <c r="C1159" s="256" t="s">
        <v>199</v>
      </c>
      <c r="D1159" s="256" t="s">
        <v>198</v>
      </c>
      <c r="E1159" s="256" t="s">
        <v>248</v>
      </c>
    </row>
    <row r="1160" spans="1:5" ht="18.75" customHeight="1">
      <c r="A1160" s="258">
        <v>1158</v>
      </c>
      <c r="B1160" s="256" t="s">
        <v>1394</v>
      </c>
      <c r="C1160" s="256" t="s">
        <v>203</v>
      </c>
      <c r="D1160" s="256" t="s">
        <v>198</v>
      </c>
      <c r="E1160" s="256" t="s">
        <v>242</v>
      </c>
    </row>
    <row r="1161" spans="1:5" ht="18.75" customHeight="1">
      <c r="A1161" s="258">
        <v>1159</v>
      </c>
      <c r="B1161" s="256" t="s">
        <v>1395</v>
      </c>
      <c r="C1161" s="256" t="s">
        <v>199</v>
      </c>
      <c r="D1161" s="256" t="s">
        <v>198</v>
      </c>
      <c r="E1161" s="256" t="s">
        <v>202</v>
      </c>
    </row>
    <row r="1162" spans="1:5" ht="18.75" customHeight="1">
      <c r="A1162" s="258">
        <v>1160</v>
      </c>
      <c r="B1162" s="256" t="s">
        <v>1396</v>
      </c>
      <c r="C1162" s="256" t="s">
        <v>203</v>
      </c>
      <c r="D1162" s="256" t="s">
        <v>198</v>
      </c>
      <c r="E1162" s="256" t="s">
        <v>225</v>
      </c>
    </row>
    <row r="1163" spans="1:5" ht="18.75" customHeight="1">
      <c r="A1163" s="258">
        <v>1161</v>
      </c>
      <c r="B1163" s="256" t="s">
        <v>1397</v>
      </c>
      <c r="C1163" s="256" t="s">
        <v>203</v>
      </c>
      <c r="D1163" s="256" t="s">
        <v>198</v>
      </c>
      <c r="E1163" s="256" t="s">
        <v>238</v>
      </c>
    </row>
    <row r="1164" spans="1:5" ht="18.75" customHeight="1">
      <c r="A1164" s="258">
        <v>1162</v>
      </c>
      <c r="B1164" s="256" t="s">
        <v>1398</v>
      </c>
      <c r="C1164" s="256" t="s">
        <v>191</v>
      </c>
      <c r="D1164" s="256" t="s">
        <v>190</v>
      </c>
      <c r="E1164" s="256" t="s">
        <v>229</v>
      </c>
    </row>
    <row r="1165" spans="1:5" ht="18.75" customHeight="1">
      <c r="A1165" s="258">
        <v>1163</v>
      </c>
      <c r="B1165" s="256" t="s">
        <v>1399</v>
      </c>
      <c r="C1165" s="256" t="s">
        <v>203</v>
      </c>
      <c r="D1165" s="256" t="s">
        <v>198</v>
      </c>
      <c r="E1165" s="256" t="s">
        <v>238</v>
      </c>
    </row>
    <row r="1166" spans="1:5" ht="18.75" customHeight="1">
      <c r="A1166" s="258">
        <v>1164</v>
      </c>
      <c r="B1166" s="256" t="s">
        <v>1400</v>
      </c>
      <c r="C1166" s="256" t="s">
        <v>199</v>
      </c>
      <c r="D1166" s="256" t="s">
        <v>198</v>
      </c>
      <c r="E1166" s="256" t="s">
        <v>213</v>
      </c>
    </row>
    <row r="1167" spans="1:5" ht="18.75" customHeight="1">
      <c r="A1167" s="258">
        <v>1165</v>
      </c>
      <c r="B1167" s="256" t="s">
        <v>1401</v>
      </c>
      <c r="C1167" s="256" t="s">
        <v>199</v>
      </c>
      <c r="D1167" s="256" t="s">
        <v>198</v>
      </c>
      <c r="E1167" s="256" t="s">
        <v>217</v>
      </c>
    </row>
    <row r="1168" spans="1:5" ht="18.75" customHeight="1">
      <c r="A1168" s="258">
        <v>1166</v>
      </c>
      <c r="B1168" s="256" t="s">
        <v>1402</v>
      </c>
      <c r="C1168" s="256" t="s">
        <v>203</v>
      </c>
      <c r="D1168" s="256" t="s">
        <v>198</v>
      </c>
      <c r="E1168" s="256" t="s">
        <v>242</v>
      </c>
    </row>
    <row r="1169" spans="1:5" ht="18.75" customHeight="1">
      <c r="A1169" s="258">
        <v>1167</v>
      </c>
      <c r="B1169" s="256" t="s">
        <v>1403</v>
      </c>
      <c r="C1169" s="256" t="s">
        <v>203</v>
      </c>
      <c r="D1169" s="256" t="s">
        <v>198</v>
      </c>
      <c r="E1169" s="256" t="s">
        <v>238</v>
      </c>
    </row>
    <row r="1170" spans="1:5" ht="18.75" customHeight="1">
      <c r="A1170" s="258">
        <v>1168</v>
      </c>
      <c r="B1170" s="256" t="s">
        <v>1404</v>
      </c>
      <c r="C1170" s="256" t="s">
        <v>203</v>
      </c>
      <c r="D1170" s="256" t="s">
        <v>198</v>
      </c>
      <c r="E1170" s="256" t="s">
        <v>228</v>
      </c>
    </row>
    <row r="1171" spans="1:5" ht="18.75" customHeight="1">
      <c r="A1171" s="258">
        <v>1169</v>
      </c>
      <c r="B1171" s="256" t="s">
        <v>1405</v>
      </c>
      <c r="C1171" s="256" t="s">
        <v>193</v>
      </c>
      <c r="D1171" s="256" t="s">
        <v>190</v>
      </c>
      <c r="E1171" s="256" t="s">
        <v>215</v>
      </c>
    </row>
    <row r="1172" spans="1:5" ht="18.75" customHeight="1">
      <c r="A1172" s="258">
        <v>1170</v>
      </c>
      <c r="B1172" s="256" t="s">
        <v>1406</v>
      </c>
      <c r="C1172" s="256" t="s">
        <v>199</v>
      </c>
      <c r="D1172" s="256" t="s">
        <v>198</v>
      </c>
      <c r="E1172" s="256" t="s">
        <v>217</v>
      </c>
    </row>
    <row r="1173" spans="1:5" ht="18.75" customHeight="1">
      <c r="A1173" s="258">
        <v>1171</v>
      </c>
      <c r="B1173" s="256" t="s">
        <v>1407</v>
      </c>
      <c r="C1173" s="256" t="s">
        <v>199</v>
      </c>
      <c r="D1173" s="256" t="s">
        <v>198</v>
      </c>
      <c r="E1173" s="256" t="s">
        <v>244</v>
      </c>
    </row>
    <row r="1174" spans="1:5" ht="18.75" customHeight="1">
      <c r="A1174" s="258">
        <v>1172</v>
      </c>
      <c r="B1174" s="256" t="s">
        <v>1408</v>
      </c>
      <c r="C1174" s="256" t="s">
        <v>203</v>
      </c>
      <c r="D1174" s="256" t="s">
        <v>198</v>
      </c>
      <c r="E1174" s="256" t="s">
        <v>242</v>
      </c>
    </row>
    <row r="1175" spans="1:5" ht="18.75" customHeight="1">
      <c r="A1175" s="258">
        <v>1173</v>
      </c>
      <c r="B1175" s="256" t="s">
        <v>1409</v>
      </c>
      <c r="C1175" s="256" t="s">
        <v>203</v>
      </c>
      <c r="D1175" s="256" t="s">
        <v>198</v>
      </c>
      <c r="E1175" s="256" t="s">
        <v>218</v>
      </c>
    </row>
    <row r="1176" spans="1:5" ht="18.75" customHeight="1">
      <c r="A1176" s="258">
        <v>1174</v>
      </c>
      <c r="B1176" s="256" t="s">
        <v>1410</v>
      </c>
      <c r="C1176" s="256" t="s">
        <v>203</v>
      </c>
      <c r="D1176" s="256" t="s">
        <v>198</v>
      </c>
      <c r="E1176" s="256" t="s">
        <v>238</v>
      </c>
    </row>
    <row r="1177" spans="1:5" ht="18.75" customHeight="1">
      <c r="A1177" s="258">
        <v>1175</v>
      </c>
      <c r="B1177" s="256" t="s">
        <v>1411</v>
      </c>
      <c r="C1177" s="256" t="s">
        <v>195</v>
      </c>
      <c r="D1177" s="256" t="s">
        <v>190</v>
      </c>
      <c r="E1177" s="256" t="s">
        <v>227</v>
      </c>
    </row>
    <row r="1178" spans="1:5" ht="18.75" customHeight="1">
      <c r="A1178" s="258">
        <v>1176</v>
      </c>
      <c r="B1178" s="256" t="s">
        <v>1412</v>
      </c>
      <c r="C1178" s="256" t="s">
        <v>195</v>
      </c>
      <c r="D1178" s="256" t="s">
        <v>190</v>
      </c>
      <c r="E1178" s="256" t="s">
        <v>227</v>
      </c>
    </row>
    <row r="1179" spans="1:5" ht="18.75" customHeight="1">
      <c r="A1179" s="258">
        <v>1177</v>
      </c>
      <c r="B1179" s="256" t="s">
        <v>1413</v>
      </c>
      <c r="C1179" s="256" t="s">
        <v>203</v>
      </c>
      <c r="D1179" s="256" t="s">
        <v>198</v>
      </c>
      <c r="E1179" s="256" t="s">
        <v>220</v>
      </c>
    </row>
    <row r="1180" spans="1:5" ht="18.75" customHeight="1">
      <c r="A1180" s="258">
        <v>1178</v>
      </c>
      <c r="B1180" s="256" t="s">
        <v>1414</v>
      </c>
      <c r="C1180" s="256" t="s">
        <v>203</v>
      </c>
      <c r="D1180" s="256" t="s">
        <v>198</v>
      </c>
      <c r="E1180" s="256" t="s">
        <v>238</v>
      </c>
    </row>
    <row r="1181" spans="1:5" ht="18.75" customHeight="1">
      <c r="A1181" s="258">
        <v>1179</v>
      </c>
      <c r="B1181" s="256" t="s">
        <v>1415</v>
      </c>
      <c r="C1181" s="256" t="s">
        <v>203</v>
      </c>
      <c r="D1181" s="256" t="s">
        <v>198</v>
      </c>
      <c r="E1181" s="256" t="s">
        <v>242</v>
      </c>
    </row>
    <row r="1182" spans="1:5" ht="18.75" customHeight="1">
      <c r="A1182" s="258">
        <v>1180</v>
      </c>
      <c r="B1182" s="256" t="s">
        <v>1416</v>
      </c>
      <c r="C1182" s="256" t="s">
        <v>199</v>
      </c>
      <c r="D1182" s="256" t="s">
        <v>198</v>
      </c>
      <c r="E1182" s="256" t="s">
        <v>244</v>
      </c>
    </row>
    <row r="1183" spans="1:5" ht="18.75" customHeight="1">
      <c r="A1183" s="258">
        <v>1181</v>
      </c>
      <c r="B1183" s="256" t="s">
        <v>1417</v>
      </c>
      <c r="C1183" s="256" t="s">
        <v>203</v>
      </c>
      <c r="D1183" s="256" t="s">
        <v>198</v>
      </c>
      <c r="E1183" s="256" t="s">
        <v>238</v>
      </c>
    </row>
    <row r="1184" spans="1:5" ht="18.75" customHeight="1">
      <c r="A1184" s="258">
        <v>1182</v>
      </c>
      <c r="B1184" s="256" t="s">
        <v>1418</v>
      </c>
      <c r="C1184" s="256" t="s">
        <v>199</v>
      </c>
      <c r="D1184" s="256" t="s">
        <v>198</v>
      </c>
      <c r="E1184" s="256" t="s">
        <v>217</v>
      </c>
    </row>
    <row r="1185" spans="1:5" ht="18.75" customHeight="1">
      <c r="A1185" s="258">
        <v>1183</v>
      </c>
      <c r="B1185" s="256" t="s">
        <v>1419</v>
      </c>
      <c r="C1185" s="256" t="s">
        <v>193</v>
      </c>
      <c r="D1185" s="256" t="s">
        <v>190</v>
      </c>
      <c r="E1185" s="256" t="s">
        <v>215</v>
      </c>
    </row>
    <row r="1186" spans="1:5" ht="18.75" customHeight="1">
      <c r="A1186" s="258">
        <v>1184</v>
      </c>
      <c r="B1186" s="256" t="s">
        <v>1420</v>
      </c>
      <c r="C1186" s="256" t="s">
        <v>195</v>
      </c>
      <c r="D1186" s="256" t="s">
        <v>190</v>
      </c>
      <c r="E1186" s="256" t="s">
        <v>196</v>
      </c>
    </row>
    <row r="1187" spans="1:5" ht="18.75" customHeight="1">
      <c r="A1187" s="258">
        <v>1185</v>
      </c>
      <c r="B1187" s="256" t="s">
        <v>1421</v>
      </c>
      <c r="C1187" s="256" t="s">
        <v>199</v>
      </c>
      <c r="D1187" s="256" t="s">
        <v>198</v>
      </c>
      <c r="E1187" s="256" t="s">
        <v>200</v>
      </c>
    </row>
    <row r="1188" spans="1:5" ht="18.75" customHeight="1">
      <c r="A1188" s="258">
        <v>1186</v>
      </c>
      <c r="B1188" s="256" t="s">
        <v>1422</v>
      </c>
      <c r="C1188" s="256" t="s">
        <v>203</v>
      </c>
      <c r="D1188" s="256" t="s">
        <v>198</v>
      </c>
      <c r="E1188" s="256" t="s">
        <v>238</v>
      </c>
    </row>
    <row r="1189" spans="1:5" ht="18.75" customHeight="1">
      <c r="A1189" s="258">
        <v>1187</v>
      </c>
      <c r="B1189" s="256" t="s">
        <v>1423</v>
      </c>
      <c r="C1189" s="256" t="s">
        <v>199</v>
      </c>
      <c r="D1189" s="256" t="s">
        <v>198</v>
      </c>
      <c r="E1189" s="256" t="s">
        <v>217</v>
      </c>
    </row>
    <row r="1190" spans="1:5" ht="18.75" customHeight="1">
      <c r="A1190" s="258">
        <v>1188</v>
      </c>
      <c r="B1190" s="256" t="s">
        <v>1424</v>
      </c>
      <c r="C1190" s="256" t="s">
        <v>191</v>
      </c>
      <c r="D1190" s="256" t="s">
        <v>190</v>
      </c>
      <c r="E1190" s="256" t="s">
        <v>219</v>
      </c>
    </row>
    <row r="1191" spans="1:5" ht="18.75" customHeight="1">
      <c r="A1191" s="258">
        <v>1189</v>
      </c>
      <c r="B1191" s="256" t="s">
        <v>1425</v>
      </c>
      <c r="C1191" s="256" t="s">
        <v>203</v>
      </c>
      <c r="D1191" s="256" t="s">
        <v>198</v>
      </c>
      <c r="E1191" s="256" t="s">
        <v>218</v>
      </c>
    </row>
    <row r="1192" spans="1:5" ht="18.75" customHeight="1">
      <c r="A1192" s="258">
        <v>1190</v>
      </c>
      <c r="B1192" s="256" t="s">
        <v>1426</v>
      </c>
      <c r="C1192" s="256" t="s">
        <v>203</v>
      </c>
      <c r="D1192" s="256" t="s">
        <v>198</v>
      </c>
      <c r="E1192" s="256" t="s">
        <v>204</v>
      </c>
    </row>
    <row r="1193" spans="1:5" ht="18.75" customHeight="1">
      <c r="A1193" s="258">
        <v>1191</v>
      </c>
      <c r="B1193" s="256" t="s">
        <v>1427</v>
      </c>
      <c r="C1193" s="256" t="s">
        <v>199</v>
      </c>
      <c r="D1193" s="256" t="s">
        <v>198</v>
      </c>
      <c r="E1193" s="256" t="s">
        <v>200</v>
      </c>
    </row>
    <row r="1194" spans="1:5" ht="18.75" customHeight="1">
      <c r="A1194" s="258">
        <v>1192</v>
      </c>
      <c r="B1194" s="256" t="s">
        <v>1428</v>
      </c>
      <c r="C1194" s="256" t="s">
        <v>203</v>
      </c>
      <c r="D1194" s="256" t="s">
        <v>198</v>
      </c>
      <c r="E1194" s="256" t="s">
        <v>228</v>
      </c>
    </row>
    <row r="1195" spans="1:5" ht="18.75" customHeight="1">
      <c r="A1195" s="258">
        <v>1193</v>
      </c>
      <c r="B1195" s="256" t="s">
        <v>1429</v>
      </c>
      <c r="C1195" s="256" t="s">
        <v>203</v>
      </c>
      <c r="D1195" s="256" t="s">
        <v>198</v>
      </c>
      <c r="E1195" s="256" t="s">
        <v>242</v>
      </c>
    </row>
    <row r="1196" spans="1:5" ht="18.75" customHeight="1">
      <c r="A1196" s="258">
        <v>1194</v>
      </c>
      <c r="B1196" s="256" t="s">
        <v>1430</v>
      </c>
      <c r="C1196" s="256" t="s">
        <v>199</v>
      </c>
      <c r="D1196" s="256" t="s">
        <v>198</v>
      </c>
      <c r="E1196" s="256" t="s">
        <v>246</v>
      </c>
    </row>
    <row r="1197" spans="1:5" ht="18.75" customHeight="1">
      <c r="A1197" s="258">
        <v>1195</v>
      </c>
      <c r="B1197" s="256" t="s">
        <v>1431</v>
      </c>
      <c r="C1197" s="256" t="s">
        <v>199</v>
      </c>
      <c r="D1197" s="256" t="s">
        <v>198</v>
      </c>
      <c r="E1197" s="256" t="s">
        <v>202</v>
      </c>
    </row>
    <row r="1198" spans="1:5" ht="18.75" customHeight="1">
      <c r="A1198" s="258">
        <v>1196</v>
      </c>
      <c r="B1198" s="256" t="s">
        <v>1432</v>
      </c>
      <c r="C1198" s="256" t="s">
        <v>199</v>
      </c>
      <c r="D1198" s="256" t="s">
        <v>198</v>
      </c>
      <c r="E1198" s="256" t="s">
        <v>237</v>
      </c>
    </row>
    <row r="1199" spans="1:5" ht="18.75" customHeight="1">
      <c r="A1199" s="258">
        <v>1197</v>
      </c>
      <c r="B1199" s="256" t="s">
        <v>1433</v>
      </c>
      <c r="C1199" s="256" t="s">
        <v>199</v>
      </c>
      <c r="D1199" s="256" t="s">
        <v>198</v>
      </c>
      <c r="E1199" s="256" t="s">
        <v>201</v>
      </c>
    </row>
    <row r="1200" spans="1:5" ht="18.75" customHeight="1">
      <c r="A1200" s="258">
        <v>1198</v>
      </c>
      <c r="B1200" s="256" t="s">
        <v>1434</v>
      </c>
      <c r="C1200" s="256" t="s">
        <v>199</v>
      </c>
      <c r="D1200" s="256" t="s">
        <v>198</v>
      </c>
      <c r="E1200" s="256" t="s">
        <v>201</v>
      </c>
    </row>
    <row r="1201" spans="1:5" ht="18.75" customHeight="1">
      <c r="A1201" s="258">
        <v>1199</v>
      </c>
      <c r="B1201" s="256" t="s">
        <v>1435</v>
      </c>
      <c r="C1201" s="256" t="s">
        <v>203</v>
      </c>
      <c r="D1201" s="256" t="s">
        <v>198</v>
      </c>
      <c r="E1201" s="256" t="s">
        <v>242</v>
      </c>
    </row>
    <row r="1202" spans="1:5" ht="18.75" customHeight="1">
      <c r="A1202" s="258">
        <v>1200</v>
      </c>
      <c r="B1202" s="256" t="s">
        <v>1436</v>
      </c>
      <c r="C1202" s="256" t="s">
        <v>206</v>
      </c>
      <c r="D1202" s="256" t="s">
        <v>190</v>
      </c>
      <c r="E1202" s="256" t="s">
        <v>197</v>
      </c>
    </row>
    <row r="1203" spans="1:5" ht="18.75" customHeight="1">
      <c r="A1203" s="258">
        <v>1201</v>
      </c>
      <c r="B1203" s="256" t="s">
        <v>1437</v>
      </c>
      <c r="C1203" s="256" t="s">
        <v>203</v>
      </c>
      <c r="D1203" s="256" t="s">
        <v>198</v>
      </c>
      <c r="E1203" s="256" t="s">
        <v>228</v>
      </c>
    </row>
    <row r="1204" spans="1:5" ht="18.75" customHeight="1">
      <c r="A1204" s="258">
        <v>1202</v>
      </c>
      <c r="B1204" s="256" t="s">
        <v>1438</v>
      </c>
      <c r="C1204" s="256" t="s">
        <v>203</v>
      </c>
      <c r="D1204" s="256" t="s">
        <v>198</v>
      </c>
      <c r="E1204" s="256" t="s">
        <v>205</v>
      </c>
    </row>
    <row r="1205" spans="1:5" ht="18.75" customHeight="1">
      <c r="A1205" s="258">
        <v>1203</v>
      </c>
      <c r="B1205" s="256" t="s">
        <v>1439</v>
      </c>
      <c r="C1205" s="256" t="s">
        <v>191</v>
      </c>
      <c r="D1205" s="256" t="s">
        <v>190</v>
      </c>
      <c r="E1205" s="256" t="s">
        <v>219</v>
      </c>
    </row>
    <row r="1206" spans="1:5" ht="18.75" customHeight="1">
      <c r="A1206" s="258">
        <v>1204</v>
      </c>
      <c r="B1206" s="256" t="s">
        <v>1440</v>
      </c>
      <c r="C1206" s="256" t="s">
        <v>203</v>
      </c>
      <c r="D1206" s="256" t="s">
        <v>198</v>
      </c>
      <c r="E1206" s="256" t="s">
        <v>220</v>
      </c>
    </row>
    <row r="1207" spans="1:5" ht="18.75" customHeight="1">
      <c r="A1207" s="258">
        <v>1205</v>
      </c>
      <c r="B1207" s="256" t="s">
        <v>1441</v>
      </c>
      <c r="C1207" s="256" t="s">
        <v>199</v>
      </c>
      <c r="D1207" s="256" t="s">
        <v>198</v>
      </c>
      <c r="E1207" s="256" t="s">
        <v>213</v>
      </c>
    </row>
    <row r="1208" spans="1:5" ht="18.75" customHeight="1">
      <c r="A1208" s="258">
        <v>1206</v>
      </c>
      <c r="B1208" s="256" t="s">
        <v>1442</v>
      </c>
      <c r="C1208" s="256" t="s">
        <v>203</v>
      </c>
      <c r="D1208" s="256" t="s">
        <v>198</v>
      </c>
      <c r="E1208" s="256" t="s">
        <v>228</v>
      </c>
    </row>
    <row r="1209" spans="1:5" ht="18.75" customHeight="1">
      <c r="A1209" s="258">
        <v>1207</v>
      </c>
      <c r="B1209" s="256" t="s">
        <v>1443</v>
      </c>
      <c r="C1209" s="256" t="s">
        <v>199</v>
      </c>
      <c r="D1209" s="256" t="s">
        <v>198</v>
      </c>
      <c r="E1209" s="256" t="s">
        <v>246</v>
      </c>
    </row>
    <row r="1210" spans="1:5" ht="18.75" customHeight="1">
      <c r="A1210" s="258">
        <v>1208</v>
      </c>
      <c r="B1210" s="256" t="s">
        <v>1444</v>
      </c>
      <c r="C1210" s="256" t="s">
        <v>203</v>
      </c>
      <c r="D1210" s="256" t="s">
        <v>198</v>
      </c>
      <c r="E1210" s="256" t="s">
        <v>209</v>
      </c>
    </row>
    <row r="1211" spans="1:5" ht="18.75" customHeight="1">
      <c r="A1211" s="258">
        <v>1209</v>
      </c>
      <c r="B1211" s="256" t="s">
        <v>1445</v>
      </c>
      <c r="C1211" s="256" t="s">
        <v>199</v>
      </c>
      <c r="D1211" s="256" t="s">
        <v>198</v>
      </c>
      <c r="E1211" s="256" t="s">
        <v>248</v>
      </c>
    </row>
    <row r="1212" spans="1:5" ht="18.75" customHeight="1">
      <c r="A1212" s="258">
        <v>1210</v>
      </c>
      <c r="B1212" s="256" t="s">
        <v>1446</v>
      </c>
      <c r="C1212" s="256" t="s">
        <v>199</v>
      </c>
      <c r="D1212" s="256" t="s">
        <v>198</v>
      </c>
      <c r="E1212" s="256" t="s">
        <v>202</v>
      </c>
    </row>
    <row r="1213" spans="1:5" ht="18.75" customHeight="1">
      <c r="A1213" s="258">
        <v>1211</v>
      </c>
      <c r="B1213" s="256" t="s">
        <v>1447</v>
      </c>
      <c r="C1213" s="256" t="s">
        <v>199</v>
      </c>
      <c r="D1213" s="256" t="s">
        <v>198</v>
      </c>
      <c r="E1213" s="256" t="s">
        <v>213</v>
      </c>
    </row>
    <row r="1214" spans="1:5" ht="18.75" customHeight="1">
      <c r="A1214" s="258">
        <v>1212</v>
      </c>
      <c r="B1214" s="256" t="s">
        <v>1448</v>
      </c>
      <c r="C1214" s="256" t="s">
        <v>195</v>
      </c>
      <c r="D1214" s="256" t="s">
        <v>190</v>
      </c>
      <c r="E1214" s="256" t="s">
        <v>196</v>
      </c>
    </row>
    <row r="1215" spans="1:5" ht="18.75" customHeight="1">
      <c r="A1215" s="258">
        <v>1213</v>
      </c>
      <c r="B1215" s="256" t="s">
        <v>1449</v>
      </c>
      <c r="C1215" s="256" t="s">
        <v>191</v>
      </c>
      <c r="D1215" s="256" t="s">
        <v>190</v>
      </c>
      <c r="E1215" s="256" t="s">
        <v>234</v>
      </c>
    </row>
    <row r="1216" spans="1:5" ht="18.75" customHeight="1">
      <c r="A1216" s="258">
        <v>1214</v>
      </c>
      <c r="B1216" s="256" t="s">
        <v>1450</v>
      </c>
      <c r="C1216" s="256" t="s">
        <v>203</v>
      </c>
      <c r="D1216" s="256" t="s">
        <v>198</v>
      </c>
      <c r="E1216" s="256" t="s">
        <v>209</v>
      </c>
    </row>
    <row r="1217" spans="1:5" ht="18.75" customHeight="1">
      <c r="A1217" s="258">
        <v>1215</v>
      </c>
      <c r="B1217" s="256" t="s">
        <v>1451</v>
      </c>
      <c r="C1217" s="256" t="s">
        <v>203</v>
      </c>
      <c r="D1217" s="256" t="s">
        <v>198</v>
      </c>
      <c r="E1217" s="256" t="s">
        <v>238</v>
      </c>
    </row>
    <row r="1218" spans="1:5" ht="18.75" customHeight="1">
      <c r="A1218" s="258">
        <v>1216</v>
      </c>
      <c r="B1218" s="256" t="s">
        <v>1452</v>
      </c>
      <c r="C1218" s="256" t="s">
        <v>206</v>
      </c>
      <c r="D1218" s="256" t="s">
        <v>190</v>
      </c>
      <c r="E1218" s="256" t="s">
        <v>197</v>
      </c>
    </row>
    <row r="1219" spans="1:5" ht="18.75" customHeight="1">
      <c r="A1219" s="258">
        <v>1217</v>
      </c>
      <c r="B1219" s="256" t="s">
        <v>1453</v>
      </c>
      <c r="C1219" s="256" t="s">
        <v>199</v>
      </c>
      <c r="D1219" s="256" t="s">
        <v>198</v>
      </c>
      <c r="E1219" s="256" t="s">
        <v>213</v>
      </c>
    </row>
    <row r="1220" spans="1:5" ht="18.75" customHeight="1">
      <c r="A1220" s="258">
        <v>1218</v>
      </c>
      <c r="B1220" s="256" t="s">
        <v>1454</v>
      </c>
      <c r="C1220" s="256" t="s">
        <v>203</v>
      </c>
      <c r="D1220" s="256" t="s">
        <v>198</v>
      </c>
      <c r="E1220" s="256" t="s">
        <v>238</v>
      </c>
    </row>
    <row r="1221" spans="1:5" ht="18.75" customHeight="1">
      <c r="A1221" s="258">
        <v>1219</v>
      </c>
      <c r="B1221" s="256" t="s">
        <v>1455</v>
      </c>
      <c r="C1221" s="256" t="s">
        <v>199</v>
      </c>
      <c r="D1221" s="256" t="s">
        <v>198</v>
      </c>
      <c r="E1221" s="256" t="s">
        <v>200</v>
      </c>
    </row>
    <row r="1222" spans="1:5" ht="18.75" customHeight="1">
      <c r="A1222" s="258">
        <v>1220</v>
      </c>
      <c r="B1222" s="256" t="s">
        <v>1456</v>
      </c>
      <c r="C1222" s="256" t="s">
        <v>191</v>
      </c>
      <c r="D1222" s="256" t="s">
        <v>190</v>
      </c>
      <c r="E1222" s="256" t="s">
        <v>219</v>
      </c>
    </row>
    <row r="1223" spans="1:5" ht="18.75" customHeight="1">
      <c r="A1223" s="258">
        <v>1221</v>
      </c>
      <c r="B1223" s="256" t="s">
        <v>1457</v>
      </c>
      <c r="C1223" s="256" t="s">
        <v>199</v>
      </c>
      <c r="D1223" s="256" t="s">
        <v>198</v>
      </c>
      <c r="E1223" s="256" t="s">
        <v>201</v>
      </c>
    </row>
    <row r="1224" spans="1:5" ht="18.75" customHeight="1">
      <c r="A1224" s="258">
        <v>1222</v>
      </c>
      <c r="B1224" s="256" t="s">
        <v>1458</v>
      </c>
      <c r="C1224" s="256" t="s">
        <v>206</v>
      </c>
      <c r="D1224" s="256" t="s">
        <v>190</v>
      </c>
      <c r="E1224" s="256" t="s">
        <v>208</v>
      </c>
    </row>
    <row r="1225" spans="1:5" ht="18.75" customHeight="1">
      <c r="A1225" s="258">
        <v>1223</v>
      </c>
      <c r="B1225" s="256" t="s">
        <v>1459</v>
      </c>
      <c r="C1225" s="256" t="s">
        <v>199</v>
      </c>
      <c r="D1225" s="256" t="s">
        <v>198</v>
      </c>
      <c r="E1225" s="256" t="s">
        <v>248</v>
      </c>
    </row>
    <row r="1226" spans="1:5" ht="18.75" customHeight="1">
      <c r="A1226" s="258">
        <v>1224</v>
      </c>
      <c r="B1226" s="256" t="s">
        <v>1460</v>
      </c>
      <c r="C1226" s="256" t="s">
        <v>199</v>
      </c>
      <c r="D1226" s="256" t="s">
        <v>198</v>
      </c>
      <c r="E1226" s="256" t="s">
        <v>210</v>
      </c>
    </row>
    <row r="1227" spans="1:5" ht="18.75" customHeight="1">
      <c r="A1227" s="258">
        <v>1225</v>
      </c>
      <c r="B1227" s="256" t="s">
        <v>1461</v>
      </c>
      <c r="C1227" s="256" t="s">
        <v>222</v>
      </c>
      <c r="D1227" s="256" t="s">
        <v>190</v>
      </c>
      <c r="E1227" s="256" t="s">
        <v>197</v>
      </c>
    </row>
    <row r="1228" spans="1:5" ht="18.75" customHeight="1">
      <c r="A1228" s="258">
        <v>1226</v>
      </c>
      <c r="B1228" s="256" t="s">
        <v>1462</v>
      </c>
      <c r="C1228" s="256" t="s">
        <v>195</v>
      </c>
      <c r="D1228" s="256" t="s">
        <v>190</v>
      </c>
      <c r="E1228" s="256" t="s">
        <v>196</v>
      </c>
    </row>
    <row r="1229" spans="1:5" ht="18.75" customHeight="1">
      <c r="A1229" s="258">
        <v>1227</v>
      </c>
      <c r="B1229" s="256" t="s">
        <v>1463</v>
      </c>
      <c r="C1229" s="256" t="s">
        <v>199</v>
      </c>
      <c r="D1229" s="256" t="s">
        <v>198</v>
      </c>
      <c r="E1229" s="256" t="s">
        <v>241</v>
      </c>
    </row>
    <row r="1230" spans="1:5" ht="18.75" customHeight="1">
      <c r="A1230" s="258">
        <v>1228</v>
      </c>
      <c r="B1230" s="256" t="s">
        <v>1464</v>
      </c>
      <c r="C1230" s="256" t="s">
        <v>193</v>
      </c>
      <c r="D1230" s="256" t="s">
        <v>190</v>
      </c>
      <c r="E1230" s="256" t="s">
        <v>235</v>
      </c>
    </row>
    <row r="1231" spans="1:5" ht="18.75" customHeight="1">
      <c r="A1231" s="258">
        <v>1229</v>
      </c>
      <c r="B1231" s="256" t="s">
        <v>1465</v>
      </c>
      <c r="C1231" s="256" t="s">
        <v>206</v>
      </c>
      <c r="D1231" s="256" t="s">
        <v>190</v>
      </c>
      <c r="E1231" s="256" t="s">
        <v>208</v>
      </c>
    </row>
    <row r="1232" spans="1:5" ht="18.75" customHeight="1">
      <c r="A1232" s="258">
        <v>1230</v>
      </c>
      <c r="B1232" s="256" t="s">
        <v>1466</v>
      </c>
      <c r="C1232" s="256" t="s">
        <v>199</v>
      </c>
      <c r="D1232" s="256" t="s">
        <v>198</v>
      </c>
      <c r="E1232" s="256" t="s">
        <v>248</v>
      </c>
    </row>
    <row r="1233" spans="1:5" ht="18.75" customHeight="1">
      <c r="A1233" s="258">
        <v>1231</v>
      </c>
      <c r="B1233" s="256" t="s">
        <v>1467</v>
      </c>
      <c r="C1233" s="256" t="s">
        <v>203</v>
      </c>
      <c r="D1233" s="256" t="s">
        <v>198</v>
      </c>
      <c r="E1233" s="256" t="s">
        <v>205</v>
      </c>
    </row>
    <row r="1234" spans="1:5" ht="18.75" customHeight="1">
      <c r="A1234" s="258">
        <v>1232</v>
      </c>
      <c r="B1234" s="256" t="s">
        <v>1468</v>
      </c>
      <c r="C1234" s="256" t="s">
        <v>199</v>
      </c>
      <c r="D1234" s="256" t="s">
        <v>198</v>
      </c>
      <c r="E1234" s="256" t="s">
        <v>212</v>
      </c>
    </row>
    <row r="1235" spans="1:5" ht="18.75" customHeight="1">
      <c r="A1235" s="258">
        <v>1233</v>
      </c>
      <c r="B1235" s="256" t="s">
        <v>1469</v>
      </c>
      <c r="C1235" s="256" t="s">
        <v>199</v>
      </c>
      <c r="D1235" s="256" t="s">
        <v>198</v>
      </c>
      <c r="E1235" s="256" t="s">
        <v>248</v>
      </c>
    </row>
    <row r="1236" spans="1:5" ht="18.75" customHeight="1">
      <c r="A1236" s="258">
        <v>1234</v>
      </c>
      <c r="B1236" s="256" t="s">
        <v>1470</v>
      </c>
      <c r="C1236" s="256" t="s">
        <v>199</v>
      </c>
      <c r="D1236" s="256" t="s">
        <v>198</v>
      </c>
      <c r="E1236" s="256" t="s">
        <v>200</v>
      </c>
    </row>
    <row r="1237" spans="1:5" ht="18.75" customHeight="1">
      <c r="A1237" s="258">
        <v>1235</v>
      </c>
      <c r="B1237" s="256" t="s">
        <v>1471</v>
      </c>
      <c r="C1237" s="256" t="s">
        <v>195</v>
      </c>
      <c r="D1237" s="256" t="s">
        <v>190</v>
      </c>
      <c r="E1237" s="256" t="s">
        <v>227</v>
      </c>
    </row>
    <row r="1238" spans="1:5" ht="18.75" customHeight="1">
      <c r="A1238" s="258">
        <v>1236</v>
      </c>
      <c r="B1238" s="256" t="s">
        <v>1472</v>
      </c>
      <c r="C1238" s="256" t="s">
        <v>203</v>
      </c>
      <c r="D1238" s="256" t="s">
        <v>198</v>
      </c>
      <c r="E1238" s="256" t="s">
        <v>204</v>
      </c>
    </row>
    <row r="1239" spans="1:5" ht="18.75" customHeight="1">
      <c r="A1239" s="258">
        <v>1237</v>
      </c>
      <c r="B1239" s="256" t="s">
        <v>1473</v>
      </c>
      <c r="C1239" s="256" t="s">
        <v>203</v>
      </c>
      <c r="D1239" s="256" t="s">
        <v>198</v>
      </c>
      <c r="E1239" s="256" t="s">
        <v>228</v>
      </c>
    </row>
    <row r="1240" spans="1:5" ht="18.75" customHeight="1">
      <c r="A1240" s="258">
        <v>1238</v>
      </c>
      <c r="B1240" s="256" t="s">
        <v>1474</v>
      </c>
      <c r="C1240" s="256" t="s">
        <v>199</v>
      </c>
      <c r="D1240" s="256" t="s">
        <v>198</v>
      </c>
      <c r="E1240" s="256" t="s">
        <v>217</v>
      </c>
    </row>
    <row r="1241" spans="1:5" ht="18.75" customHeight="1">
      <c r="A1241" s="258">
        <v>1239</v>
      </c>
      <c r="B1241" s="256" t="s">
        <v>1475</v>
      </c>
      <c r="C1241" s="256" t="s">
        <v>199</v>
      </c>
      <c r="D1241" s="256" t="s">
        <v>198</v>
      </c>
      <c r="E1241" s="256" t="s">
        <v>217</v>
      </c>
    </row>
    <row r="1242" spans="1:5" ht="18.75" customHeight="1">
      <c r="A1242" s="258">
        <v>1240</v>
      </c>
      <c r="B1242" s="256" t="s">
        <v>1476</v>
      </c>
      <c r="C1242" s="256" t="s">
        <v>191</v>
      </c>
      <c r="D1242" s="256" t="s">
        <v>190</v>
      </c>
      <c r="E1242" s="256" t="s">
        <v>234</v>
      </c>
    </row>
    <row r="1243" spans="1:5" ht="18.75" customHeight="1">
      <c r="A1243" s="258">
        <v>1241</v>
      </c>
      <c r="B1243" s="256" t="s">
        <v>1477</v>
      </c>
      <c r="C1243" s="256" t="s">
        <v>193</v>
      </c>
      <c r="D1243" s="256" t="s">
        <v>190</v>
      </c>
      <c r="E1243" s="256" t="s">
        <v>221</v>
      </c>
    </row>
    <row r="1244" spans="1:5" ht="18.75" customHeight="1">
      <c r="A1244" s="258">
        <v>1242</v>
      </c>
      <c r="B1244" s="256" t="s">
        <v>1478</v>
      </c>
      <c r="C1244" s="256" t="s">
        <v>199</v>
      </c>
      <c r="D1244" s="256" t="s">
        <v>198</v>
      </c>
      <c r="E1244" s="256" t="s">
        <v>236</v>
      </c>
    </row>
    <row r="1245" spans="1:5" ht="18.75" customHeight="1">
      <c r="A1245" s="258">
        <v>1243</v>
      </c>
      <c r="B1245" s="256" t="s">
        <v>1479</v>
      </c>
      <c r="C1245" s="256" t="s">
        <v>199</v>
      </c>
      <c r="D1245" s="256" t="s">
        <v>198</v>
      </c>
      <c r="E1245" s="256" t="s">
        <v>217</v>
      </c>
    </row>
    <row r="1246" spans="1:5" ht="18.75" customHeight="1">
      <c r="A1246" s="258">
        <v>1244</v>
      </c>
      <c r="B1246" s="256" t="s">
        <v>1480</v>
      </c>
      <c r="C1246" s="256" t="s">
        <v>199</v>
      </c>
      <c r="D1246" s="256" t="s">
        <v>198</v>
      </c>
      <c r="E1246" s="256" t="s">
        <v>200</v>
      </c>
    </row>
    <row r="1247" spans="1:5" ht="18.75" customHeight="1">
      <c r="A1247" s="258">
        <v>1245</v>
      </c>
      <c r="B1247" s="256" t="s">
        <v>1481</v>
      </c>
      <c r="C1247" s="256" t="s">
        <v>195</v>
      </c>
      <c r="D1247" s="256" t="s">
        <v>190</v>
      </c>
      <c r="E1247" s="256" t="s">
        <v>227</v>
      </c>
    </row>
    <row r="1248" spans="1:5" ht="18.75" customHeight="1">
      <c r="A1248" s="258">
        <v>1246</v>
      </c>
      <c r="B1248" s="256" t="s">
        <v>1482</v>
      </c>
      <c r="C1248" s="256" t="s">
        <v>203</v>
      </c>
      <c r="D1248" s="256" t="s">
        <v>198</v>
      </c>
      <c r="E1248" s="256" t="s">
        <v>228</v>
      </c>
    </row>
    <row r="1249" spans="1:5" ht="18.75" customHeight="1">
      <c r="A1249" s="258">
        <v>1247</v>
      </c>
      <c r="B1249" s="256" t="s">
        <v>1483</v>
      </c>
      <c r="C1249" s="256" t="s">
        <v>199</v>
      </c>
      <c r="D1249" s="256" t="s">
        <v>198</v>
      </c>
      <c r="E1249" s="256" t="s">
        <v>244</v>
      </c>
    </row>
    <row r="1250" spans="1:5" ht="18.75" customHeight="1">
      <c r="A1250" s="258">
        <v>1248</v>
      </c>
      <c r="B1250" s="256" t="s">
        <v>1484</v>
      </c>
      <c r="C1250" s="256" t="s">
        <v>222</v>
      </c>
      <c r="D1250" s="256" t="s">
        <v>190</v>
      </c>
      <c r="E1250" s="256" t="s">
        <v>197</v>
      </c>
    </row>
    <row r="1251" spans="1:5" ht="18.75" customHeight="1">
      <c r="A1251" s="258">
        <v>1249</v>
      </c>
      <c r="B1251" s="256" t="s">
        <v>1485</v>
      </c>
      <c r="C1251" s="256" t="s">
        <v>199</v>
      </c>
      <c r="D1251" s="256" t="s">
        <v>198</v>
      </c>
      <c r="E1251" s="256" t="s">
        <v>217</v>
      </c>
    </row>
    <row r="1252" spans="1:5" ht="18.75" customHeight="1">
      <c r="A1252" s="258">
        <v>1250</v>
      </c>
      <c r="B1252" s="256" t="s">
        <v>1486</v>
      </c>
      <c r="C1252" s="256" t="s">
        <v>199</v>
      </c>
      <c r="D1252" s="256" t="s">
        <v>198</v>
      </c>
      <c r="E1252" s="256" t="s">
        <v>200</v>
      </c>
    </row>
    <row r="1253" spans="1:5" ht="18.75" customHeight="1">
      <c r="A1253" s="258">
        <v>1251</v>
      </c>
      <c r="B1253" s="256" t="s">
        <v>1487</v>
      </c>
      <c r="C1253" s="256" t="s">
        <v>191</v>
      </c>
      <c r="D1253" s="256" t="s">
        <v>190</v>
      </c>
      <c r="E1253" s="256" t="s">
        <v>232</v>
      </c>
    </row>
    <row r="1254" spans="1:5" ht="18.75" customHeight="1">
      <c r="A1254" s="258">
        <v>1252</v>
      </c>
      <c r="B1254" s="256" t="s">
        <v>1488</v>
      </c>
      <c r="C1254" s="256" t="s">
        <v>195</v>
      </c>
      <c r="D1254" s="256" t="s">
        <v>190</v>
      </c>
      <c r="E1254" s="256" t="s">
        <v>239</v>
      </c>
    </row>
    <row r="1255" spans="1:5" ht="18.75" customHeight="1">
      <c r="A1255" s="258">
        <v>1253</v>
      </c>
      <c r="B1255" s="256" t="s">
        <v>1489</v>
      </c>
      <c r="C1255" s="256" t="s">
        <v>199</v>
      </c>
      <c r="D1255" s="256" t="s">
        <v>198</v>
      </c>
      <c r="E1255" s="256" t="s">
        <v>200</v>
      </c>
    </row>
    <row r="1256" spans="1:5" ht="18.75" customHeight="1">
      <c r="A1256" s="258">
        <v>1254</v>
      </c>
      <c r="B1256" s="256" t="s">
        <v>1490</v>
      </c>
      <c r="C1256" s="256" t="s">
        <v>203</v>
      </c>
      <c r="D1256" s="256" t="s">
        <v>198</v>
      </c>
      <c r="E1256" s="256" t="s">
        <v>223</v>
      </c>
    </row>
    <row r="1257" spans="1:5" ht="18.75" customHeight="1">
      <c r="A1257" s="258">
        <v>1255</v>
      </c>
      <c r="B1257" s="256" t="s">
        <v>1491</v>
      </c>
      <c r="C1257" s="256" t="s">
        <v>199</v>
      </c>
      <c r="D1257" s="256" t="s">
        <v>198</v>
      </c>
      <c r="E1257" s="256" t="s">
        <v>202</v>
      </c>
    </row>
    <row r="1258" spans="1:5" ht="18.75" customHeight="1">
      <c r="A1258" s="258">
        <v>1256</v>
      </c>
      <c r="B1258" s="256" t="s">
        <v>1492</v>
      </c>
      <c r="C1258" s="256" t="s">
        <v>203</v>
      </c>
      <c r="D1258" s="256" t="s">
        <v>198</v>
      </c>
      <c r="E1258" s="256" t="s">
        <v>228</v>
      </c>
    </row>
    <row r="1259" spans="1:5" ht="18.75" customHeight="1">
      <c r="A1259" s="258">
        <v>1257</v>
      </c>
      <c r="B1259" s="256" t="s">
        <v>1493</v>
      </c>
      <c r="C1259" s="256" t="s">
        <v>203</v>
      </c>
      <c r="D1259" s="256" t="s">
        <v>198</v>
      </c>
      <c r="E1259" s="256" t="s">
        <v>209</v>
      </c>
    </row>
    <row r="1260" spans="1:5" ht="18.75" customHeight="1">
      <c r="A1260" s="258">
        <v>1258</v>
      </c>
      <c r="B1260" s="256" t="s">
        <v>1494</v>
      </c>
      <c r="C1260" s="256" t="s">
        <v>199</v>
      </c>
      <c r="D1260" s="256" t="s">
        <v>198</v>
      </c>
      <c r="E1260" s="256" t="s">
        <v>244</v>
      </c>
    </row>
    <row r="1261" spans="1:5" ht="18.75" customHeight="1">
      <c r="A1261" s="258">
        <v>1259</v>
      </c>
      <c r="B1261" s="256" t="s">
        <v>1495</v>
      </c>
      <c r="C1261" s="256" t="s">
        <v>191</v>
      </c>
      <c r="D1261" s="256" t="s">
        <v>190</v>
      </c>
      <c r="E1261" s="256" t="s">
        <v>192</v>
      </c>
    </row>
    <row r="1262" spans="1:5" ht="18.75" customHeight="1">
      <c r="A1262" s="258">
        <v>1260</v>
      </c>
      <c r="B1262" s="256" t="s">
        <v>1496</v>
      </c>
      <c r="C1262" s="256" t="s">
        <v>199</v>
      </c>
      <c r="D1262" s="256" t="s">
        <v>198</v>
      </c>
      <c r="E1262" s="256" t="s">
        <v>212</v>
      </c>
    </row>
    <row r="1263" spans="1:5" ht="18.75" customHeight="1">
      <c r="A1263" s="258">
        <v>1261</v>
      </c>
      <c r="B1263" s="256" t="s">
        <v>1497</v>
      </c>
      <c r="C1263" s="256" t="s">
        <v>191</v>
      </c>
      <c r="D1263" s="256" t="s">
        <v>190</v>
      </c>
      <c r="E1263" s="256" t="s">
        <v>229</v>
      </c>
    </row>
    <row r="1264" spans="1:5" ht="18.75" customHeight="1">
      <c r="A1264" s="258">
        <v>1262</v>
      </c>
      <c r="B1264" s="256" t="s">
        <v>1498</v>
      </c>
      <c r="C1264" s="256" t="s">
        <v>199</v>
      </c>
      <c r="D1264" s="256" t="s">
        <v>198</v>
      </c>
      <c r="E1264" s="256" t="s">
        <v>200</v>
      </c>
    </row>
    <row r="1265" spans="1:5" ht="18.75" customHeight="1">
      <c r="A1265" s="258">
        <v>1263</v>
      </c>
      <c r="B1265" s="256" t="s">
        <v>1499</v>
      </c>
      <c r="C1265" s="256" t="s">
        <v>199</v>
      </c>
      <c r="D1265" s="256" t="s">
        <v>198</v>
      </c>
      <c r="E1265" s="256" t="s">
        <v>200</v>
      </c>
    </row>
    <row r="1266" spans="1:5" ht="18.75" customHeight="1">
      <c r="A1266" s="258">
        <v>1264</v>
      </c>
      <c r="B1266" s="256" t="s">
        <v>1500</v>
      </c>
      <c r="C1266" s="256" t="s">
        <v>199</v>
      </c>
      <c r="D1266" s="256" t="s">
        <v>198</v>
      </c>
      <c r="E1266" s="256" t="s">
        <v>244</v>
      </c>
    </row>
    <row r="1267" spans="1:5" ht="18.75" customHeight="1">
      <c r="A1267" s="258">
        <v>1265</v>
      </c>
      <c r="B1267" s="256" t="s">
        <v>1501</v>
      </c>
      <c r="C1267" s="256" t="s">
        <v>203</v>
      </c>
      <c r="D1267" s="256" t="s">
        <v>198</v>
      </c>
      <c r="E1267" s="256" t="s">
        <v>238</v>
      </c>
    </row>
    <row r="1268" spans="1:5" ht="18.75" customHeight="1">
      <c r="A1268" s="258">
        <v>1266</v>
      </c>
      <c r="B1268" s="256" t="s">
        <v>1502</v>
      </c>
      <c r="C1268" s="256" t="s">
        <v>199</v>
      </c>
      <c r="D1268" s="256" t="s">
        <v>198</v>
      </c>
      <c r="E1268" s="256" t="s">
        <v>217</v>
      </c>
    </row>
    <row r="1269" spans="1:5" ht="18.75" customHeight="1">
      <c r="A1269" s="258">
        <v>1267</v>
      </c>
      <c r="B1269" s="256" t="s">
        <v>1503</v>
      </c>
      <c r="C1269" s="256" t="s">
        <v>199</v>
      </c>
      <c r="D1269" s="256" t="s">
        <v>198</v>
      </c>
      <c r="E1269" s="256" t="s">
        <v>244</v>
      </c>
    </row>
    <row r="1270" spans="1:5" ht="18.75" customHeight="1">
      <c r="A1270" s="258">
        <v>1268</v>
      </c>
      <c r="B1270" s="256" t="s">
        <v>1504</v>
      </c>
      <c r="C1270" s="256" t="s">
        <v>191</v>
      </c>
      <c r="D1270" s="256" t="s">
        <v>190</v>
      </c>
      <c r="E1270" s="256" t="s">
        <v>229</v>
      </c>
    </row>
    <row r="1271" spans="1:5" ht="18.75" customHeight="1">
      <c r="A1271" s="258">
        <v>1269</v>
      </c>
      <c r="B1271" s="256" t="s">
        <v>1505</v>
      </c>
      <c r="C1271" s="256" t="s">
        <v>199</v>
      </c>
      <c r="D1271" s="256" t="s">
        <v>198</v>
      </c>
      <c r="E1271" s="256" t="s">
        <v>202</v>
      </c>
    </row>
    <row r="1272" spans="1:5" ht="18.75" customHeight="1">
      <c r="A1272" s="258">
        <v>1270</v>
      </c>
      <c r="B1272" s="256" t="s">
        <v>1506</v>
      </c>
      <c r="C1272" s="256" t="s">
        <v>203</v>
      </c>
      <c r="D1272" s="256" t="s">
        <v>198</v>
      </c>
      <c r="E1272" s="256" t="s">
        <v>223</v>
      </c>
    </row>
    <row r="1273" spans="1:5" ht="18.75" customHeight="1">
      <c r="A1273" s="258">
        <v>1271</v>
      </c>
      <c r="B1273" s="256" t="s">
        <v>1507</v>
      </c>
      <c r="C1273" s="256" t="s">
        <v>199</v>
      </c>
      <c r="D1273" s="256" t="s">
        <v>198</v>
      </c>
      <c r="E1273" s="256" t="s">
        <v>241</v>
      </c>
    </row>
    <row r="1274" spans="1:5" ht="18.75" customHeight="1">
      <c r="A1274" s="258">
        <v>1272</v>
      </c>
      <c r="B1274" s="256" t="s">
        <v>1508</v>
      </c>
      <c r="C1274" s="256" t="s">
        <v>199</v>
      </c>
      <c r="D1274" s="256" t="s">
        <v>198</v>
      </c>
      <c r="E1274" s="256" t="s">
        <v>213</v>
      </c>
    </row>
    <row r="1275" spans="1:5" ht="18.75" customHeight="1">
      <c r="A1275" s="258">
        <v>1273</v>
      </c>
      <c r="B1275" s="256" t="s">
        <v>1509</v>
      </c>
      <c r="C1275" s="256" t="s">
        <v>199</v>
      </c>
      <c r="D1275" s="256" t="s">
        <v>198</v>
      </c>
      <c r="E1275" s="256" t="s">
        <v>202</v>
      </c>
    </row>
    <row r="1276" spans="1:5" ht="18.75" customHeight="1">
      <c r="A1276" s="258">
        <v>1274</v>
      </c>
      <c r="B1276" s="256" t="s">
        <v>1510</v>
      </c>
      <c r="C1276" s="256" t="s">
        <v>203</v>
      </c>
      <c r="D1276" s="256" t="s">
        <v>198</v>
      </c>
      <c r="E1276" s="256" t="s">
        <v>218</v>
      </c>
    </row>
    <row r="1277" spans="1:5" ht="18.75" customHeight="1">
      <c r="A1277" s="258">
        <v>1275</v>
      </c>
      <c r="B1277" s="256" t="s">
        <v>1511</v>
      </c>
      <c r="C1277" s="256" t="s">
        <v>203</v>
      </c>
      <c r="D1277" s="256" t="s">
        <v>198</v>
      </c>
      <c r="E1277" s="256" t="s">
        <v>220</v>
      </c>
    </row>
    <row r="1278" spans="1:5" ht="18.75" customHeight="1">
      <c r="A1278" s="258">
        <v>1276</v>
      </c>
      <c r="B1278" s="256" t="s">
        <v>1512</v>
      </c>
      <c r="C1278" s="256" t="s">
        <v>203</v>
      </c>
      <c r="D1278" s="256" t="s">
        <v>198</v>
      </c>
      <c r="E1278" s="256" t="s">
        <v>220</v>
      </c>
    </row>
    <row r="1279" spans="1:5" ht="18.75" customHeight="1">
      <c r="A1279" s="258">
        <v>1277</v>
      </c>
      <c r="B1279" s="256" t="s">
        <v>1513</v>
      </c>
      <c r="C1279" s="256" t="s">
        <v>195</v>
      </c>
      <c r="D1279" s="256" t="s">
        <v>190</v>
      </c>
      <c r="E1279" s="256" t="s">
        <v>230</v>
      </c>
    </row>
    <row r="1280" spans="1:5" ht="18.75" customHeight="1">
      <c r="A1280" s="258">
        <v>1278</v>
      </c>
      <c r="B1280" s="256" t="s">
        <v>1514</v>
      </c>
      <c r="C1280" s="256" t="s">
        <v>199</v>
      </c>
      <c r="D1280" s="256" t="s">
        <v>198</v>
      </c>
      <c r="E1280" s="256" t="s">
        <v>236</v>
      </c>
    </row>
    <row r="1281" spans="1:5" ht="18.75" customHeight="1">
      <c r="A1281" s="258">
        <v>1279</v>
      </c>
      <c r="B1281" s="256" t="s">
        <v>1515</v>
      </c>
      <c r="C1281" s="256" t="s">
        <v>222</v>
      </c>
      <c r="D1281" s="256" t="s">
        <v>190</v>
      </c>
      <c r="E1281" s="256" t="s">
        <v>221</v>
      </c>
    </row>
    <row r="1282" spans="1:5" ht="18.75" customHeight="1">
      <c r="A1282" s="258">
        <v>1280</v>
      </c>
      <c r="B1282" s="256" t="s">
        <v>1516</v>
      </c>
      <c r="C1282" s="256" t="s">
        <v>199</v>
      </c>
      <c r="D1282" s="256" t="s">
        <v>198</v>
      </c>
      <c r="E1282" s="256" t="s">
        <v>244</v>
      </c>
    </row>
    <row r="1283" spans="1:5" ht="18.75" customHeight="1">
      <c r="A1283" s="258">
        <v>1281</v>
      </c>
      <c r="B1283" s="256" t="s">
        <v>1517</v>
      </c>
      <c r="C1283" s="256" t="s">
        <v>203</v>
      </c>
      <c r="D1283" s="256" t="s">
        <v>198</v>
      </c>
      <c r="E1283" s="256" t="s">
        <v>216</v>
      </c>
    </row>
    <row r="1284" spans="1:5" ht="18.75" customHeight="1">
      <c r="A1284" s="258">
        <v>1282</v>
      </c>
      <c r="B1284" s="256" t="s">
        <v>1518</v>
      </c>
      <c r="C1284" s="256" t="s">
        <v>199</v>
      </c>
      <c r="D1284" s="256" t="s">
        <v>198</v>
      </c>
      <c r="E1284" s="256" t="s">
        <v>217</v>
      </c>
    </row>
    <row r="1285" spans="1:5" ht="18.75" customHeight="1">
      <c r="A1285" s="258">
        <v>1283</v>
      </c>
      <c r="B1285" s="256" t="s">
        <v>1519</v>
      </c>
      <c r="C1285" s="256" t="s">
        <v>191</v>
      </c>
      <c r="D1285" s="256" t="s">
        <v>190</v>
      </c>
      <c r="E1285" s="256" t="s">
        <v>214</v>
      </c>
    </row>
    <row r="1286" spans="1:5" ht="18.75" customHeight="1">
      <c r="A1286" s="258">
        <v>1284</v>
      </c>
      <c r="B1286" s="256" t="s">
        <v>1520</v>
      </c>
      <c r="C1286" s="256" t="s">
        <v>191</v>
      </c>
      <c r="D1286" s="256" t="s">
        <v>190</v>
      </c>
      <c r="E1286" s="256" t="s">
        <v>219</v>
      </c>
    </row>
    <row r="1287" spans="1:5" ht="18.75" customHeight="1">
      <c r="A1287" s="258">
        <v>1285</v>
      </c>
      <c r="B1287" s="256" t="s">
        <v>1521</v>
      </c>
      <c r="C1287" s="256" t="s">
        <v>203</v>
      </c>
      <c r="D1287" s="256" t="s">
        <v>198</v>
      </c>
      <c r="E1287" s="256" t="s">
        <v>240</v>
      </c>
    </row>
    <row r="1288" spans="1:5" ht="18.75" customHeight="1">
      <c r="A1288" s="258">
        <v>1286</v>
      </c>
      <c r="B1288" s="256" t="s">
        <v>1522</v>
      </c>
      <c r="C1288" s="256" t="s">
        <v>206</v>
      </c>
      <c r="D1288" s="256" t="s">
        <v>190</v>
      </c>
      <c r="E1288" s="256" t="s">
        <v>197</v>
      </c>
    </row>
    <row r="1289" spans="1:5" ht="18.75" customHeight="1">
      <c r="A1289" s="258">
        <v>1287</v>
      </c>
      <c r="B1289" s="256" t="s">
        <v>1523</v>
      </c>
      <c r="C1289" s="256" t="s">
        <v>191</v>
      </c>
      <c r="D1289" s="256" t="s">
        <v>190</v>
      </c>
      <c r="E1289" s="256" t="s">
        <v>192</v>
      </c>
    </row>
    <row r="1290" spans="1:5" ht="18.75" customHeight="1">
      <c r="A1290" s="258">
        <v>1288</v>
      </c>
      <c r="B1290" s="256" t="s">
        <v>1524</v>
      </c>
      <c r="C1290" s="256" t="s">
        <v>191</v>
      </c>
      <c r="D1290" s="256" t="s">
        <v>190</v>
      </c>
      <c r="E1290" s="256" t="s">
        <v>214</v>
      </c>
    </row>
    <row r="1291" spans="1:5" ht="18.75" customHeight="1">
      <c r="A1291" s="258">
        <v>1289</v>
      </c>
      <c r="B1291" s="256" t="s">
        <v>1525</v>
      </c>
      <c r="C1291" s="256" t="s">
        <v>199</v>
      </c>
      <c r="D1291" s="256" t="s">
        <v>198</v>
      </c>
      <c r="E1291" s="256" t="s">
        <v>201</v>
      </c>
    </row>
    <row r="1292" spans="1:5" ht="18.75" customHeight="1">
      <c r="A1292" s="258">
        <v>1290</v>
      </c>
      <c r="B1292" s="256" t="s">
        <v>1526</v>
      </c>
      <c r="C1292" s="256" t="s">
        <v>199</v>
      </c>
      <c r="D1292" s="256" t="s">
        <v>198</v>
      </c>
      <c r="E1292" s="256" t="s">
        <v>248</v>
      </c>
    </row>
    <row r="1293" spans="1:5" ht="18.75" customHeight="1">
      <c r="A1293" s="258">
        <v>1291</v>
      </c>
      <c r="B1293" s="256" t="s">
        <v>1527</v>
      </c>
      <c r="C1293" s="256" t="s">
        <v>191</v>
      </c>
      <c r="D1293" s="256" t="s">
        <v>190</v>
      </c>
      <c r="E1293" s="256" t="s">
        <v>214</v>
      </c>
    </row>
    <row r="1294" spans="1:5" ht="18.75" customHeight="1">
      <c r="A1294" s="258">
        <v>1292</v>
      </c>
      <c r="B1294" s="256" t="s">
        <v>1528</v>
      </c>
      <c r="C1294" s="256" t="s">
        <v>195</v>
      </c>
      <c r="D1294" s="256" t="s">
        <v>190</v>
      </c>
      <c r="E1294" s="256" t="s">
        <v>196</v>
      </c>
    </row>
    <row r="1295" spans="1:5" ht="18.75" customHeight="1">
      <c r="A1295" s="258">
        <v>1293</v>
      </c>
      <c r="B1295" s="256" t="s">
        <v>1529</v>
      </c>
      <c r="C1295" s="256" t="s">
        <v>203</v>
      </c>
      <c r="D1295" s="256" t="s">
        <v>198</v>
      </c>
      <c r="E1295" s="256" t="s">
        <v>228</v>
      </c>
    </row>
    <row r="1296" spans="1:5" ht="18.75" customHeight="1">
      <c r="A1296" s="258">
        <v>1294</v>
      </c>
      <c r="B1296" s="256" t="s">
        <v>1530</v>
      </c>
      <c r="C1296" s="256" t="s">
        <v>203</v>
      </c>
      <c r="D1296" s="256" t="s">
        <v>198</v>
      </c>
      <c r="E1296" s="256" t="s">
        <v>205</v>
      </c>
    </row>
    <row r="1297" spans="1:5" ht="18.75" customHeight="1">
      <c r="A1297" s="258">
        <v>1295</v>
      </c>
      <c r="B1297" s="256" t="s">
        <v>1531</v>
      </c>
      <c r="C1297" s="256" t="s">
        <v>203</v>
      </c>
      <c r="D1297" s="256" t="s">
        <v>198</v>
      </c>
      <c r="E1297" s="256" t="s">
        <v>225</v>
      </c>
    </row>
    <row r="1298" spans="1:5" ht="18.75" customHeight="1">
      <c r="A1298" s="258">
        <v>1296</v>
      </c>
      <c r="B1298" s="256" t="s">
        <v>1532</v>
      </c>
      <c r="C1298" s="256" t="s">
        <v>199</v>
      </c>
      <c r="D1298" s="256" t="s">
        <v>198</v>
      </c>
      <c r="E1298" s="256" t="s">
        <v>244</v>
      </c>
    </row>
    <row r="1299" spans="1:5" ht="18.75" customHeight="1">
      <c r="A1299" s="258">
        <v>1297</v>
      </c>
      <c r="B1299" s="256" t="s">
        <v>1533</v>
      </c>
      <c r="C1299" s="256" t="s">
        <v>199</v>
      </c>
      <c r="D1299" s="256" t="s">
        <v>198</v>
      </c>
      <c r="E1299" s="256" t="s">
        <v>236</v>
      </c>
    </row>
    <row r="1300" spans="1:5" ht="18.75" customHeight="1">
      <c r="A1300" s="258">
        <v>1298</v>
      </c>
      <c r="B1300" s="256" t="s">
        <v>1534</v>
      </c>
      <c r="C1300" s="256" t="s">
        <v>199</v>
      </c>
      <c r="D1300" s="256" t="s">
        <v>198</v>
      </c>
      <c r="E1300" s="256" t="s">
        <v>213</v>
      </c>
    </row>
    <row r="1301" spans="1:5" ht="18.75" customHeight="1">
      <c r="A1301" s="258">
        <v>1299</v>
      </c>
      <c r="B1301" s="256" t="s">
        <v>1535</v>
      </c>
      <c r="C1301" s="256" t="s">
        <v>199</v>
      </c>
      <c r="D1301" s="256" t="s">
        <v>198</v>
      </c>
      <c r="E1301" s="256" t="s">
        <v>237</v>
      </c>
    </row>
    <row r="1302" spans="1:5" ht="18.75" customHeight="1">
      <c r="A1302" s="258">
        <v>1300</v>
      </c>
      <c r="B1302" s="256" t="s">
        <v>1536</v>
      </c>
      <c r="C1302" s="256" t="s">
        <v>199</v>
      </c>
      <c r="D1302" s="256" t="s">
        <v>198</v>
      </c>
      <c r="E1302" s="256" t="s">
        <v>213</v>
      </c>
    </row>
    <row r="1303" spans="1:5" ht="18.75" customHeight="1">
      <c r="A1303" s="258">
        <v>1301</v>
      </c>
      <c r="B1303" s="256" t="s">
        <v>1537</v>
      </c>
      <c r="C1303" s="256" t="s">
        <v>191</v>
      </c>
      <c r="D1303" s="256" t="s">
        <v>190</v>
      </c>
      <c r="E1303" s="256" t="s">
        <v>219</v>
      </c>
    </row>
    <row r="1304" spans="1:5" ht="18.75" customHeight="1">
      <c r="A1304" s="258">
        <v>1302</v>
      </c>
      <c r="B1304" s="256" t="s">
        <v>1538</v>
      </c>
      <c r="C1304" s="256" t="s">
        <v>191</v>
      </c>
      <c r="D1304" s="256" t="s">
        <v>190</v>
      </c>
      <c r="E1304" s="256" t="s">
        <v>214</v>
      </c>
    </row>
    <row r="1305" spans="1:5" ht="18.75" customHeight="1">
      <c r="A1305" s="258">
        <v>1303</v>
      </c>
      <c r="B1305" s="256" t="s">
        <v>1539</v>
      </c>
      <c r="C1305" s="256" t="s">
        <v>193</v>
      </c>
      <c r="D1305" s="256" t="s">
        <v>190</v>
      </c>
      <c r="E1305" s="256" t="s">
        <v>215</v>
      </c>
    </row>
    <row r="1306" spans="1:5" ht="18.75" customHeight="1">
      <c r="A1306" s="258">
        <v>1304</v>
      </c>
      <c r="B1306" s="256" t="s">
        <v>1540</v>
      </c>
      <c r="C1306" s="256" t="s">
        <v>203</v>
      </c>
      <c r="D1306" s="256" t="s">
        <v>198</v>
      </c>
      <c r="E1306" s="256" t="s">
        <v>245</v>
      </c>
    </row>
    <row r="1307" spans="1:5" ht="18.75" customHeight="1">
      <c r="A1307" s="258">
        <v>1305</v>
      </c>
      <c r="B1307" s="256" t="s">
        <v>1541</v>
      </c>
      <c r="C1307" s="256" t="s">
        <v>191</v>
      </c>
      <c r="D1307" s="256" t="s">
        <v>190</v>
      </c>
      <c r="E1307" s="256" t="s">
        <v>192</v>
      </c>
    </row>
    <row r="1308" spans="1:5" ht="18.75" customHeight="1">
      <c r="A1308" s="258">
        <v>1306</v>
      </c>
      <c r="B1308" s="256" t="s">
        <v>1542</v>
      </c>
      <c r="C1308" s="256" t="s">
        <v>199</v>
      </c>
      <c r="D1308" s="256" t="s">
        <v>198</v>
      </c>
      <c r="E1308" s="256" t="s">
        <v>200</v>
      </c>
    </row>
    <row r="1309" spans="1:5" ht="18.75" customHeight="1">
      <c r="A1309" s="258">
        <v>1307</v>
      </c>
      <c r="B1309" s="256" t="s">
        <v>1543</v>
      </c>
      <c r="C1309" s="256" t="s">
        <v>199</v>
      </c>
      <c r="D1309" s="256" t="s">
        <v>198</v>
      </c>
      <c r="E1309" s="256" t="s">
        <v>213</v>
      </c>
    </row>
    <row r="1310" spans="1:5" ht="18.75" customHeight="1">
      <c r="A1310" s="258">
        <v>1308</v>
      </c>
      <c r="B1310" s="256" t="s">
        <v>1544</v>
      </c>
      <c r="C1310" s="256" t="s">
        <v>203</v>
      </c>
      <c r="D1310" s="256" t="s">
        <v>198</v>
      </c>
      <c r="E1310" s="256" t="s">
        <v>223</v>
      </c>
    </row>
    <row r="1311" spans="1:5" ht="18.75" customHeight="1">
      <c r="A1311" s="258">
        <v>1309</v>
      </c>
      <c r="B1311" s="256" t="s">
        <v>1545</v>
      </c>
      <c r="C1311" s="256" t="s">
        <v>203</v>
      </c>
      <c r="D1311" s="256" t="s">
        <v>198</v>
      </c>
      <c r="E1311" s="256" t="s">
        <v>223</v>
      </c>
    </row>
    <row r="1312" spans="1:5" ht="18.75" customHeight="1">
      <c r="A1312" s="258">
        <v>1310</v>
      </c>
      <c r="B1312" s="256" t="s">
        <v>1546</v>
      </c>
      <c r="C1312" s="256" t="s">
        <v>199</v>
      </c>
      <c r="D1312" s="256" t="s">
        <v>198</v>
      </c>
      <c r="E1312" s="256" t="s">
        <v>200</v>
      </c>
    </row>
    <row r="1313" spans="1:5" ht="18.75" customHeight="1">
      <c r="A1313" s="258">
        <v>1311</v>
      </c>
      <c r="B1313" s="256" t="s">
        <v>1547</v>
      </c>
      <c r="C1313" s="256" t="s">
        <v>203</v>
      </c>
      <c r="D1313" s="256" t="s">
        <v>198</v>
      </c>
      <c r="E1313" s="256" t="s">
        <v>228</v>
      </c>
    </row>
    <row r="1314" spans="1:5" ht="18.75" customHeight="1">
      <c r="A1314" s="258">
        <v>1312</v>
      </c>
      <c r="B1314" s="256" t="s">
        <v>1548</v>
      </c>
      <c r="C1314" s="256" t="s">
        <v>199</v>
      </c>
      <c r="D1314" s="256" t="s">
        <v>198</v>
      </c>
      <c r="E1314" s="256" t="s">
        <v>244</v>
      </c>
    </row>
    <row r="1315" spans="1:5" ht="18.75" customHeight="1">
      <c r="A1315" s="258">
        <v>1313</v>
      </c>
      <c r="B1315" s="256" t="s">
        <v>1549</v>
      </c>
      <c r="C1315" s="256" t="s">
        <v>199</v>
      </c>
      <c r="D1315" s="256" t="s">
        <v>198</v>
      </c>
      <c r="E1315" s="256" t="s">
        <v>212</v>
      </c>
    </row>
    <row r="1316" spans="1:5" ht="18.75" customHeight="1">
      <c r="A1316" s="258">
        <v>1314</v>
      </c>
      <c r="B1316" s="256" t="s">
        <v>1550</v>
      </c>
      <c r="C1316" s="256" t="s">
        <v>191</v>
      </c>
      <c r="D1316" s="256" t="s">
        <v>190</v>
      </c>
      <c r="E1316" s="256" t="s">
        <v>219</v>
      </c>
    </row>
    <row r="1317" spans="1:5" ht="18.75" customHeight="1">
      <c r="A1317" s="258">
        <v>1315</v>
      </c>
      <c r="B1317" s="256" t="s">
        <v>1551</v>
      </c>
      <c r="C1317" s="256" t="s">
        <v>191</v>
      </c>
      <c r="D1317" s="256" t="s">
        <v>190</v>
      </c>
      <c r="E1317" s="256" t="s">
        <v>219</v>
      </c>
    </row>
    <row r="1318" spans="1:5" ht="18.75" customHeight="1">
      <c r="A1318" s="258">
        <v>1316</v>
      </c>
      <c r="B1318" s="256" t="s">
        <v>1552</v>
      </c>
      <c r="C1318" s="256" t="s">
        <v>222</v>
      </c>
      <c r="D1318" s="256" t="s">
        <v>190</v>
      </c>
      <c r="E1318" s="256" t="s">
        <v>215</v>
      </c>
    </row>
    <row r="1319" spans="1:5" ht="18.75" customHeight="1">
      <c r="A1319" s="258">
        <v>1317</v>
      </c>
      <c r="B1319" s="256" t="s">
        <v>1553</v>
      </c>
      <c r="C1319" s="256" t="s">
        <v>199</v>
      </c>
      <c r="D1319" s="256" t="s">
        <v>198</v>
      </c>
      <c r="E1319" s="256" t="s">
        <v>233</v>
      </c>
    </row>
    <row r="1320" spans="1:5" ht="18.75" customHeight="1">
      <c r="A1320" s="258">
        <v>1318</v>
      </c>
      <c r="B1320" s="256" t="s">
        <v>1554</v>
      </c>
      <c r="C1320" s="256" t="s">
        <v>199</v>
      </c>
      <c r="D1320" s="256" t="s">
        <v>198</v>
      </c>
      <c r="E1320" s="256" t="s">
        <v>241</v>
      </c>
    </row>
    <row r="1321" spans="1:5" ht="18.75" customHeight="1">
      <c r="A1321" s="258">
        <v>1319</v>
      </c>
      <c r="B1321" s="256" t="s">
        <v>1555</v>
      </c>
      <c r="C1321" s="256" t="s">
        <v>222</v>
      </c>
      <c r="D1321" s="256" t="s">
        <v>190</v>
      </c>
      <c r="E1321" s="256" t="s">
        <v>197</v>
      </c>
    </row>
    <row r="1322" spans="1:5" ht="18.75" customHeight="1">
      <c r="A1322" s="258">
        <v>1320</v>
      </c>
      <c r="B1322" s="256" t="s">
        <v>1556</v>
      </c>
      <c r="C1322" s="256" t="s">
        <v>203</v>
      </c>
      <c r="D1322" s="256" t="s">
        <v>198</v>
      </c>
      <c r="E1322" s="256" t="s">
        <v>238</v>
      </c>
    </row>
    <row r="1323" spans="1:5" ht="18.75" customHeight="1">
      <c r="A1323" s="258">
        <v>1321</v>
      </c>
      <c r="B1323" s="256" t="s">
        <v>1557</v>
      </c>
      <c r="C1323" s="256" t="s">
        <v>199</v>
      </c>
      <c r="D1323" s="256" t="s">
        <v>198</v>
      </c>
      <c r="E1323" s="256" t="s">
        <v>233</v>
      </c>
    </row>
    <row r="1324" spans="1:5" ht="18.75" customHeight="1">
      <c r="A1324" s="258">
        <v>1322</v>
      </c>
      <c r="B1324" s="256" t="s">
        <v>1558</v>
      </c>
      <c r="C1324" s="256" t="s">
        <v>195</v>
      </c>
      <c r="D1324" s="256" t="s">
        <v>190</v>
      </c>
      <c r="E1324" s="256" t="s">
        <v>227</v>
      </c>
    </row>
    <row r="1325" spans="1:5" ht="18.75" customHeight="1">
      <c r="A1325" s="258">
        <v>1323</v>
      </c>
      <c r="B1325" s="256" t="s">
        <v>1559</v>
      </c>
      <c r="C1325" s="256" t="s">
        <v>199</v>
      </c>
      <c r="D1325" s="256" t="s">
        <v>198</v>
      </c>
      <c r="E1325" s="256" t="s">
        <v>237</v>
      </c>
    </row>
    <row r="1326" spans="1:5" ht="18.75" customHeight="1">
      <c r="A1326" s="258">
        <v>1324</v>
      </c>
      <c r="B1326" s="256" t="s">
        <v>1560</v>
      </c>
      <c r="C1326" s="256" t="s">
        <v>199</v>
      </c>
      <c r="D1326" s="256" t="s">
        <v>198</v>
      </c>
      <c r="E1326" s="256" t="s">
        <v>244</v>
      </c>
    </row>
    <row r="1327" spans="1:5" ht="18.75" customHeight="1">
      <c r="A1327" s="258">
        <v>1325</v>
      </c>
      <c r="B1327" s="256" t="s">
        <v>1561</v>
      </c>
      <c r="C1327" s="256" t="s">
        <v>199</v>
      </c>
      <c r="D1327" s="256" t="s">
        <v>198</v>
      </c>
      <c r="E1327" s="256" t="s">
        <v>246</v>
      </c>
    </row>
    <row r="1328" spans="1:5" ht="18.75" customHeight="1">
      <c r="A1328" s="258">
        <v>1326</v>
      </c>
      <c r="B1328" s="256" t="s">
        <v>1562</v>
      </c>
      <c r="C1328" s="256" t="s">
        <v>199</v>
      </c>
      <c r="D1328" s="256" t="s">
        <v>198</v>
      </c>
      <c r="E1328" s="256" t="s">
        <v>243</v>
      </c>
    </row>
    <row r="1329" spans="1:5" ht="18.75" customHeight="1">
      <c r="A1329" s="258">
        <v>1327</v>
      </c>
      <c r="B1329" s="256" t="s">
        <v>1563</v>
      </c>
      <c r="C1329" s="256" t="s">
        <v>222</v>
      </c>
      <c r="D1329" s="256" t="s">
        <v>190</v>
      </c>
      <c r="E1329" s="256" t="s">
        <v>215</v>
      </c>
    </row>
    <row r="1330" spans="1:5" ht="18.75" customHeight="1">
      <c r="A1330" s="258">
        <v>1328</v>
      </c>
      <c r="B1330" s="256" t="s">
        <v>1564</v>
      </c>
      <c r="C1330" s="256" t="s">
        <v>195</v>
      </c>
      <c r="D1330" s="256" t="s">
        <v>190</v>
      </c>
      <c r="E1330" s="256" t="s">
        <v>224</v>
      </c>
    </row>
    <row r="1331" spans="1:5" ht="18.75" customHeight="1">
      <c r="A1331" s="258">
        <v>1329</v>
      </c>
      <c r="B1331" s="256" t="s">
        <v>1565</v>
      </c>
      <c r="C1331" s="256" t="s">
        <v>191</v>
      </c>
      <c r="D1331" s="256" t="s">
        <v>190</v>
      </c>
      <c r="E1331" s="256" t="s">
        <v>192</v>
      </c>
    </row>
    <row r="1332" spans="1:5" ht="18.75" customHeight="1">
      <c r="A1332" s="258">
        <v>1330</v>
      </c>
      <c r="B1332" s="256" t="s">
        <v>1566</v>
      </c>
      <c r="C1332" s="256" t="s">
        <v>195</v>
      </c>
      <c r="D1332" s="256" t="s">
        <v>190</v>
      </c>
      <c r="E1332" s="256" t="s">
        <v>239</v>
      </c>
    </row>
    <row r="1333" spans="1:5" ht="18.75" customHeight="1">
      <c r="A1333" s="258">
        <v>1331</v>
      </c>
      <c r="B1333" s="256" t="s">
        <v>1567</v>
      </c>
      <c r="C1333" s="256" t="s">
        <v>199</v>
      </c>
      <c r="D1333" s="256" t="s">
        <v>198</v>
      </c>
      <c r="E1333" s="256" t="s">
        <v>236</v>
      </c>
    </row>
    <row r="1334" spans="1:5" ht="18.75" customHeight="1">
      <c r="A1334" s="258">
        <v>1332</v>
      </c>
      <c r="B1334" s="256" t="s">
        <v>1568</v>
      </c>
      <c r="C1334" s="256" t="s">
        <v>203</v>
      </c>
      <c r="D1334" s="256" t="s">
        <v>198</v>
      </c>
      <c r="E1334" s="256" t="s">
        <v>220</v>
      </c>
    </row>
    <row r="1335" spans="1:5" ht="18.75" customHeight="1">
      <c r="A1335" s="257"/>
      <c r="B1335" s="257"/>
      <c r="C1335" s="257"/>
    </row>
  </sheetData>
  <autoFilter ref="A2:E2"/>
  <mergeCells count="1">
    <mergeCell ref="A1:E1"/>
  </mergeCells>
  <conditionalFormatting sqref="C1 C1335:C1048576">
    <cfRule type="duplicateValues" dxfId="57" priority="58"/>
  </conditionalFormatting>
  <conditionalFormatting sqref="F1:F1048576">
    <cfRule type="duplicateValues" dxfId="56" priority="57"/>
  </conditionalFormatting>
  <conditionalFormatting sqref="C1067:C1087">
    <cfRule type="duplicateValues" dxfId="55" priority="56" stopIfTrue="1"/>
  </conditionalFormatting>
  <conditionalFormatting sqref="C1088">
    <cfRule type="duplicateValues" dxfId="54" priority="55" stopIfTrue="1"/>
  </conditionalFormatting>
  <conditionalFormatting sqref="C1088">
    <cfRule type="duplicateValues" dxfId="53" priority="53" stopIfTrue="1"/>
    <cfRule type="duplicateValues" dxfId="52" priority="54" stopIfTrue="1"/>
  </conditionalFormatting>
  <conditionalFormatting sqref="C1089:C1094">
    <cfRule type="duplicateValues" dxfId="51" priority="52" stopIfTrue="1"/>
  </conditionalFormatting>
  <conditionalFormatting sqref="C1089:C1094">
    <cfRule type="duplicateValues" dxfId="50" priority="50" stopIfTrue="1"/>
    <cfRule type="duplicateValues" dxfId="49" priority="51" stopIfTrue="1"/>
  </conditionalFormatting>
  <conditionalFormatting sqref="C1095:C1096">
    <cfRule type="duplicateValues" dxfId="48" priority="49" stopIfTrue="1"/>
  </conditionalFormatting>
  <conditionalFormatting sqref="C1095:C1096">
    <cfRule type="duplicateValues" dxfId="47" priority="47" stopIfTrue="1"/>
    <cfRule type="duplicateValues" dxfId="46" priority="48" stopIfTrue="1"/>
  </conditionalFormatting>
  <conditionalFormatting sqref="C1097:C1098">
    <cfRule type="duplicateValues" dxfId="45" priority="46" stopIfTrue="1"/>
  </conditionalFormatting>
  <conditionalFormatting sqref="C1097:C1098">
    <cfRule type="duplicateValues" dxfId="44" priority="44" stopIfTrue="1"/>
    <cfRule type="duplicateValues" dxfId="43" priority="45" stopIfTrue="1"/>
  </conditionalFormatting>
  <conditionalFormatting sqref="C1099:C1100">
    <cfRule type="duplicateValues" dxfId="42" priority="43" stopIfTrue="1"/>
  </conditionalFormatting>
  <conditionalFormatting sqref="C1099:C1100">
    <cfRule type="duplicateValues" dxfId="41" priority="41" stopIfTrue="1"/>
    <cfRule type="duplicateValues" dxfId="40" priority="42" stopIfTrue="1"/>
  </conditionalFormatting>
  <conditionalFormatting sqref="C1101:C1103">
    <cfRule type="duplicateValues" dxfId="39" priority="40" stopIfTrue="1"/>
  </conditionalFormatting>
  <conditionalFormatting sqref="C1101:C1103">
    <cfRule type="duplicateValues" dxfId="38" priority="37" stopIfTrue="1"/>
    <cfRule type="duplicateValues" dxfId="37" priority="38" stopIfTrue="1"/>
    <cfRule type="duplicateValues" dxfId="36" priority="39" stopIfTrue="1"/>
  </conditionalFormatting>
  <conditionalFormatting sqref="C1101:C1103">
    <cfRule type="duplicateValues" dxfId="35" priority="35" stopIfTrue="1"/>
    <cfRule type="duplicateValues" dxfId="34" priority="36" stopIfTrue="1"/>
  </conditionalFormatting>
  <conditionalFormatting sqref="C1104:C1106">
    <cfRule type="duplicateValues" dxfId="33" priority="34" stopIfTrue="1"/>
  </conditionalFormatting>
  <conditionalFormatting sqref="C1104">
    <cfRule type="duplicateValues" dxfId="32" priority="33" stopIfTrue="1"/>
  </conditionalFormatting>
  <conditionalFormatting sqref="C1104:C1106">
    <cfRule type="duplicateValues" dxfId="31" priority="30" stopIfTrue="1"/>
    <cfRule type="duplicateValues" dxfId="30" priority="31" stopIfTrue="1"/>
    <cfRule type="duplicateValues" dxfId="29" priority="32" stopIfTrue="1"/>
  </conditionalFormatting>
  <conditionalFormatting sqref="C1104:C1106">
    <cfRule type="duplicateValues" dxfId="28" priority="28" stopIfTrue="1"/>
    <cfRule type="duplicateValues" dxfId="27" priority="29" stopIfTrue="1"/>
  </conditionalFormatting>
  <conditionalFormatting sqref="C1107:C1110">
    <cfRule type="duplicateValues" dxfId="26" priority="27" stopIfTrue="1"/>
  </conditionalFormatting>
  <conditionalFormatting sqref="C1107:C1110">
    <cfRule type="duplicateValues" dxfId="25" priority="24" stopIfTrue="1"/>
    <cfRule type="duplicateValues" dxfId="24" priority="25" stopIfTrue="1"/>
    <cfRule type="duplicateValues" dxfId="23" priority="26" stopIfTrue="1"/>
  </conditionalFormatting>
  <conditionalFormatting sqref="C1107:C1110">
    <cfRule type="duplicateValues" dxfId="22" priority="22" stopIfTrue="1"/>
    <cfRule type="duplicateValues" dxfId="21" priority="23" stopIfTrue="1"/>
  </conditionalFormatting>
  <conditionalFormatting sqref="C1111">
    <cfRule type="duplicateValues" dxfId="20" priority="21" stopIfTrue="1"/>
  </conditionalFormatting>
  <conditionalFormatting sqref="C1111">
    <cfRule type="duplicateValues" dxfId="19" priority="18" stopIfTrue="1"/>
    <cfRule type="duplicateValues" dxfId="18" priority="19" stopIfTrue="1"/>
    <cfRule type="duplicateValues" dxfId="17" priority="20" stopIfTrue="1"/>
  </conditionalFormatting>
  <conditionalFormatting sqref="C1111">
    <cfRule type="duplicateValues" dxfId="16" priority="16" stopIfTrue="1"/>
    <cfRule type="duplicateValues" dxfId="15" priority="17" stopIfTrue="1"/>
  </conditionalFormatting>
  <conditionalFormatting sqref="C1112:C1115">
    <cfRule type="duplicateValues" dxfId="14" priority="15" stopIfTrue="1"/>
  </conditionalFormatting>
  <conditionalFormatting sqref="C1112:C1113">
    <cfRule type="duplicateValues" dxfId="13" priority="14" stopIfTrue="1"/>
  </conditionalFormatting>
  <conditionalFormatting sqref="C1112:C1115">
    <cfRule type="duplicateValues" dxfId="12" priority="12" stopIfTrue="1"/>
    <cfRule type="duplicateValues" dxfId="11" priority="13" stopIfTrue="1"/>
  </conditionalFormatting>
  <conditionalFormatting sqref="C1116:C1120">
    <cfRule type="duplicateValues" dxfId="10" priority="10" stopIfTrue="1"/>
    <cfRule type="duplicateValues" dxfId="9" priority="11" stopIfTrue="1"/>
  </conditionalFormatting>
  <conditionalFormatting sqref="C1116:C1120">
    <cfRule type="duplicateValues" dxfId="8" priority="9" stopIfTrue="1"/>
  </conditionalFormatting>
  <conditionalFormatting sqref="C1121:C1128">
    <cfRule type="duplicateValues" dxfId="7" priority="8" stopIfTrue="1"/>
  </conditionalFormatting>
  <conditionalFormatting sqref="C1129:C1131">
    <cfRule type="duplicateValues" dxfId="6" priority="7" stopIfTrue="1"/>
  </conditionalFormatting>
  <conditionalFormatting sqref="C1132:C1133">
    <cfRule type="duplicateValues" dxfId="5" priority="6" stopIfTrue="1"/>
  </conditionalFormatting>
  <conditionalFormatting sqref="C1132:C1133">
    <cfRule type="duplicateValues" dxfId="4" priority="3" stopIfTrue="1"/>
    <cfRule type="duplicateValues" dxfId="3" priority="4" stopIfTrue="1"/>
    <cfRule type="duplicateValues" dxfId="2" priority="5" stopIfTrue="1"/>
  </conditionalFormatting>
  <conditionalFormatting sqref="C1132:C1133">
    <cfRule type="duplicateValues" dxfId="1" priority="1" stopIfTrue="1"/>
    <cfRule type="duplicateValues" dxfId="0" priority="2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07.2022</vt:lpstr>
      <vt:lpstr>Anh Thạch</vt:lpstr>
      <vt:lpstr>Tâm - Online</vt:lpstr>
      <vt:lpstr>Win207</vt:lpstr>
      <vt:lpstr>'07.2022'!Print_Area</vt:lpstr>
    </vt:vector>
  </TitlesOfParts>
  <Company>PV Drilling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Bao Thach</dc:creator>
  <cp:lastModifiedBy>NTPC01</cp:lastModifiedBy>
  <cp:lastPrinted>2022-05-20T02:26:33Z</cp:lastPrinted>
  <dcterms:created xsi:type="dcterms:W3CDTF">2020-03-11T02:48:00Z</dcterms:created>
  <dcterms:modified xsi:type="dcterms:W3CDTF">2022-10-04T08:40:30Z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1033-11.2.0.10382</vt:lpwstr>
  </property>
  <property fmtid="{D5CDD505-2E9C-101B-9397-08002B2CF9AE}" pid="3" name="ICV">
    <vt:lpwstr>BB5D16C5B4AF443584AF04B94C416362</vt:lpwstr>
  </property>
</Properties>
</file>