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 HONG ANH\HOA HỒNG SALE T08\"/>
    </mc:Choice>
  </mc:AlternateContent>
  <bookViews>
    <workbookView xWindow="1005" yWindow="1005" windowWidth="15000" windowHeight="10005"/>
  </bookViews>
  <sheets>
    <sheet name="BÁN HÀNG MY" sheetId="5" r:id="rId1"/>
    <sheet name="BÁN HÀNG THƠ" sheetId="1" r:id="rId2"/>
    <sheet name="BÁN HÀNG PHONG" sheetId="2" r:id="rId3"/>
    <sheet name="BÁN HÀNG HẢI" sheetId="3" r:id="rId4"/>
    <sheet name="Sheet3" sheetId="4" r:id="rId5"/>
  </sheets>
  <calcPr calcId="162913"/>
</workbook>
</file>

<file path=xl/calcChain.xml><?xml version="1.0" encoding="utf-8"?>
<calcChain xmlns="http://schemas.openxmlformats.org/spreadsheetml/2006/main">
  <c r="E62" i="5" l="1"/>
  <c r="D62" i="5"/>
  <c r="H62" i="5" s="1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9" i="4" l="1"/>
  <c r="H19" i="3"/>
  <c r="E19" i="3"/>
  <c r="D19" i="3"/>
  <c r="H20" i="2"/>
  <c r="G20" i="2"/>
  <c r="F20" i="2"/>
  <c r="E20" i="2"/>
  <c r="D20" i="2"/>
  <c r="G7" i="4"/>
  <c r="G27" i="1"/>
  <c r="F27" i="1"/>
  <c r="E27" i="1"/>
  <c r="D27" i="1"/>
  <c r="H26" i="1"/>
  <c r="H27" i="1" s="1"/>
  <c r="D8" i="4" l="1"/>
  <c r="E8" i="4" s="1"/>
  <c r="G8" i="4" s="1"/>
  <c r="G9" i="4" l="1"/>
  <c r="D6" i="4" l="1"/>
  <c r="E6" i="4" s="1"/>
  <c r="G6" i="4" s="1"/>
  <c r="D7" i="4"/>
  <c r="E7" i="4" s="1"/>
  <c r="H7" i="4" s="1"/>
  <c r="D5" i="4"/>
  <c r="E5" i="4" s="1"/>
  <c r="G5" i="4" s="1"/>
</calcChain>
</file>

<file path=xl/sharedStrings.xml><?xml version="1.0" encoding="utf-8"?>
<sst xmlns="http://schemas.openxmlformats.org/spreadsheetml/2006/main" count="308" uniqueCount="96">
  <si>
    <t>Phường Tân Hưng</t>
  </si>
  <si>
    <t>TỔNG HỢP BÁN HÀNG THEO ĐỊA PHƯƠNG</t>
  </si>
  <si>
    <t>Giá trị giảm giá</t>
  </si>
  <si>
    <t>Quận/Huyện</t>
  </si>
  <si>
    <t>Phường Phú Mỹ</t>
  </si>
  <si>
    <t>Huyện Nhà Bè</t>
  </si>
  <si>
    <t>Quận Bình Tân</t>
  </si>
  <si>
    <t>Hồ Chí Minh</t>
  </si>
  <si>
    <t>Quận Tân Phú</t>
  </si>
  <si>
    <t>Quận 4</t>
  </si>
  <si>
    <t>Phường 14</t>
  </si>
  <si>
    <t>Quận 7</t>
  </si>
  <si>
    <t>Doanh thu thuần</t>
  </si>
  <si>
    <t>Xã Phú Xuân</t>
  </si>
  <si>
    <t>Phường Tân Quy</t>
  </si>
  <si>
    <t>Doanh số bán</t>
  </si>
  <si>
    <t>Tỉnh/Thành phố</t>
  </si>
  <si>
    <t>Phường 07</t>
  </si>
  <si>
    <t>Giá trị trả lại</t>
  </si>
  <si>
    <t>Quận Gò Vấp</t>
  </si>
  <si>
    <t>Xã/Phường</t>
  </si>
  <si>
    <t>Quận 10</t>
  </si>
  <si>
    <t>Chiết khấu</t>
  </si>
  <si>
    <t>Huyện Bình Chánh</t>
  </si>
  <si>
    <t>Xã Bình Hưng</t>
  </si>
  <si>
    <t>Quận 11</t>
  </si>
  <si>
    <t>Quận 6</t>
  </si>
  <si>
    <t>Phường 13</t>
  </si>
  <si>
    <t>Quận 8</t>
  </si>
  <si>
    <t>Phường 8</t>
  </si>
  <si>
    <t>Phường Bình Trị Đông A</t>
  </si>
  <si>
    <t>Phường Bình Trị Đông B</t>
  </si>
  <si>
    <t>Quận Bình Thạnh</t>
  </si>
  <si>
    <t>Phường 25</t>
  </si>
  <si>
    <t>Quận Tân Bình</t>
  </si>
  <si>
    <t>Huyện Củ Chi</t>
  </si>
  <si>
    <t>Xã Tân Thông Hội</t>
  </si>
  <si>
    <t>Huyện Hóc Môn</t>
  </si>
  <si>
    <t>Quận 12</t>
  </si>
  <si>
    <t>phường Hiệp Thành</t>
  </si>
  <si>
    <t>phường Tân Thới Nhất</t>
  </si>
  <si>
    <t>phường Trung Mỹ Tây</t>
  </si>
  <si>
    <t>Quận Tân phú</t>
  </si>
  <si>
    <t>Phường Hiệp Tân</t>
  </si>
  <si>
    <t>Doanh số chưa thuế</t>
  </si>
  <si>
    <t>Hàng trả</t>
  </si>
  <si>
    <t>Doanh số tính hoa hồng</t>
  </si>
  <si>
    <t>Tỷ lệ</t>
  </si>
  <si>
    <t>Tiền hoa hồng</t>
  </si>
  <si>
    <t>Thơ</t>
  </si>
  <si>
    <t>Phong</t>
  </si>
  <si>
    <t>Hải</t>
  </si>
  <si>
    <t>Thưởng doanh số</t>
  </si>
  <si>
    <t>Phần trăm doanh số</t>
  </si>
  <si>
    <t>0.7%</t>
  </si>
  <si>
    <t>1.2%</t>
  </si>
  <si>
    <t>1.5%</t>
  </si>
  <si>
    <t>không đạt</t>
  </si>
  <si>
    <t>&gt;= 100%</t>
  </si>
  <si>
    <t>&gt;= 120%</t>
  </si>
  <si>
    <t>&gt;= 150%</t>
  </si>
  <si>
    <t>THÁNG 8/9/10/11-2022
 1.215.000.000 vnd /THÁNG/1 NVKD</t>
  </si>
  <si>
    <t>CƠ CẤU THƯỞNG</t>
  </si>
  <si>
    <t>TIỀN THƯỞNG THÁNG 08.2022</t>
  </si>
  <si>
    <t>Tên nhân viên</t>
  </si>
  <si>
    <t xml:space="preserve">Doanh số </t>
  </si>
  <si>
    <t>TỔNG</t>
  </si>
  <si>
    <t>Lý do Hải làm từ 16/08-30/08</t>
  </si>
  <si>
    <t>Thực nhận</t>
  </si>
  <si>
    <t>MY</t>
  </si>
  <si>
    <t>MY LÀM TỪ 01/08-15/08</t>
  </si>
  <si>
    <t>Nhân viên: SG009; Tháng 8 năm 2022</t>
  </si>
  <si>
    <t>Thành phố Thủ Đức</t>
  </si>
  <si>
    <t>bình an</t>
  </si>
  <si>
    <t>Phường An Phú</t>
  </si>
  <si>
    <t>Phường Bình Trưng Đông</t>
  </si>
  <si>
    <t>Phường Bình Trưng Tây</t>
  </si>
  <si>
    <t>Phường Cát Lái</t>
  </si>
  <si>
    <t>Phường Thảo Điền</t>
  </si>
  <si>
    <t>HỆ THỐNG BIG C(HCM)</t>
  </si>
  <si>
    <t>Nhân viên: SG004; Tháng 8 năm 2022</t>
  </si>
  <si>
    <t>Nhân viên: SG005; Tháng 8 năm 2022</t>
  </si>
  <si>
    <t>Chi nhánh: 207 PHẠM VĂN HAI; Nhân viên: Z002; Từ ngày 01/8/2022 đến ngày 15/8/2022</t>
  </si>
  <si>
    <t>Quận 1</t>
  </si>
  <si>
    <t>Phường Bến Nghé</t>
  </si>
  <si>
    <t>Phường Đa Kao</t>
  </si>
  <si>
    <t>Phường Nguyễn Cư Trinh</t>
  </si>
  <si>
    <t>Phường Nguyễn Thái Bình</t>
  </si>
  <si>
    <t>Phường Phạm Ngũ Lão</t>
  </si>
  <si>
    <t>Quận 3</t>
  </si>
  <si>
    <t>Phường 12</t>
  </si>
  <si>
    <t>Phường Võ Thị Sáu</t>
  </si>
  <si>
    <t>Quận 5</t>
  </si>
  <si>
    <t>Quận Phú Nhuận</t>
  </si>
  <si>
    <t>Phường 09</t>
  </si>
  <si>
    <t>Phường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</si>
</sst>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5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1"/>
      <color rgb="FFFF0000"/>
      <name val="Calibri"/>
      <family val="2"/>
      <scheme val="minor"/>
    </font>
    <font>
      <b/>
      <sz val="8"/>
      <name val="Microsoft Sans Serif"/>
      <family val="2"/>
    </font>
    <font>
      <sz val="11"/>
      <color theme="1"/>
      <name val="Times New Roman"/>
      <family val="1"/>
    </font>
    <font>
      <sz val="13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0" fillId="0" borderId="3" xfId="0" applyBorder="1"/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7" fillId="6" borderId="6" xfId="2" applyNumberFormat="1" applyFont="1" applyFill="1" applyBorder="1"/>
    <xf numFmtId="9" fontId="7" fillId="6" borderId="6" xfId="2" applyFont="1" applyFill="1" applyBorder="1"/>
    <xf numFmtId="164" fontId="0" fillId="0" borderId="0" xfId="0" applyNumberFormat="1"/>
    <xf numFmtId="0" fontId="9" fillId="0" borderId="3" xfId="0" applyFont="1" applyBorder="1"/>
    <xf numFmtId="164" fontId="9" fillId="0" borderId="3" xfId="1" applyNumberFormat="1" applyFont="1" applyBorder="1"/>
    <xf numFmtId="164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9" fontId="9" fillId="0" borderId="3" xfId="0" applyNumberFormat="1" applyFont="1" applyBorder="1" applyAlignment="1">
      <alignment horizontal="center"/>
    </xf>
    <xf numFmtId="165" fontId="7" fillId="6" borderId="8" xfId="2" applyNumberFormat="1" applyFont="1" applyFill="1" applyBorder="1"/>
    <xf numFmtId="38" fontId="10" fillId="8" borderId="3" xfId="0" applyNumberFormat="1" applyFont="1" applyFill="1" applyBorder="1" applyAlignment="1">
      <alignment horizontal="right" vertical="center"/>
    </xf>
    <xf numFmtId="0" fontId="11" fillId="0" borderId="0" xfId="0" applyFont="1"/>
    <xf numFmtId="164" fontId="9" fillId="0" borderId="5" xfId="1" applyNumberFormat="1" applyFont="1" applyBorder="1"/>
    <xf numFmtId="0" fontId="9" fillId="7" borderId="3" xfId="0" applyFont="1" applyFill="1" applyBorder="1" applyAlignment="1">
      <alignment horizontal="center"/>
    </xf>
    <xf numFmtId="0" fontId="0" fillId="8" borderId="0" xfId="0" applyFill="1"/>
    <xf numFmtId="0" fontId="3" fillId="0" borderId="0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38" fontId="12" fillId="3" borderId="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164" fontId="6" fillId="4" borderId="4" xfId="1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/>
    </xf>
    <xf numFmtId="164" fontId="6" fillId="4" borderId="5" xfId="1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9" fillId="7" borderId="3" xfId="0" applyFont="1" applyFill="1" applyBorder="1"/>
    <xf numFmtId="38" fontId="10" fillId="3" borderId="1" xfId="0" applyNumberFormat="1" applyFont="1" applyFill="1" applyBorder="1" applyAlignment="1">
      <alignment horizontal="right" vertical="center"/>
    </xf>
    <xf numFmtId="38" fontId="10" fillId="3" borderId="3" xfId="0" applyNumberFormat="1" applyFont="1" applyFill="1" applyBorder="1" applyAlignment="1">
      <alignment horizontal="right" vertical="center"/>
    </xf>
    <xf numFmtId="164" fontId="14" fillId="0" borderId="3" xfId="0" applyNumberFormat="1" applyFont="1" applyBorder="1"/>
    <xf numFmtId="38" fontId="10" fillId="3" borderId="3" xfId="0" applyNumberFormat="1" applyFont="1" applyFill="1" applyBorder="1" applyAlignment="1">
      <alignment vertical="center"/>
    </xf>
    <xf numFmtId="9" fontId="10" fillId="3" borderId="3" xfId="2" applyFont="1" applyFill="1" applyBorder="1" applyAlignment="1">
      <alignment horizontal="center" vertical="center"/>
    </xf>
    <xf numFmtId="38" fontId="9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2"/>
  <sheetViews>
    <sheetView tabSelected="1" workbookViewId="0">
      <selection activeCell="J14" sqref="J14"/>
    </sheetView>
  </sheetViews>
  <sheetFormatPr defaultRowHeight="15" x14ac:dyDescent="0.25"/>
  <cols>
    <col min="1" max="1" width="20.7109375" customWidth="1"/>
    <col min="2" max="2" width="17.42578125" customWidth="1"/>
    <col min="3" max="3" width="18.85546875" customWidth="1"/>
    <col min="4" max="4" width="19.140625" customWidth="1"/>
    <col min="5" max="5" width="11.7109375" customWidth="1"/>
    <col min="8" max="8" width="20" customWidth="1"/>
    <col min="10" max="10" width="11.85546875" bestFit="1" customWidth="1"/>
  </cols>
  <sheetData>
    <row r="2" spans="1:10" ht="18.75" x14ac:dyDescent="0.3">
      <c r="A2" s="27" t="s">
        <v>1</v>
      </c>
      <c r="B2" s="27"/>
      <c r="C2" s="27"/>
      <c r="D2" s="27"/>
      <c r="E2" s="27"/>
      <c r="F2" s="27"/>
      <c r="G2" s="27"/>
      <c r="H2" s="27"/>
    </row>
    <row r="3" spans="1:10" x14ac:dyDescent="0.25">
      <c r="A3" s="28" t="s">
        <v>82</v>
      </c>
      <c r="B3" s="28"/>
      <c r="C3" s="28"/>
      <c r="D3" s="28"/>
      <c r="E3" s="28"/>
      <c r="F3" s="28"/>
      <c r="G3" s="28"/>
      <c r="H3" s="28"/>
    </row>
    <row r="4" spans="1:10" ht="21" x14ac:dyDescent="0.25">
      <c r="A4" s="3" t="s">
        <v>16</v>
      </c>
      <c r="B4" s="3" t="s">
        <v>3</v>
      </c>
      <c r="C4" s="3" t="s">
        <v>20</v>
      </c>
      <c r="D4" s="4" t="s">
        <v>15</v>
      </c>
      <c r="E4" s="4" t="s">
        <v>22</v>
      </c>
      <c r="F4" s="4" t="s">
        <v>18</v>
      </c>
      <c r="G4" s="4" t="s">
        <v>2</v>
      </c>
      <c r="H4" s="4" t="s">
        <v>12</v>
      </c>
    </row>
    <row r="5" spans="1:10" x14ac:dyDescent="0.25">
      <c r="A5" s="2" t="s">
        <v>7</v>
      </c>
      <c r="B5" s="2" t="s">
        <v>83</v>
      </c>
      <c r="C5" s="2"/>
      <c r="D5" s="5">
        <v>9052294</v>
      </c>
      <c r="E5" s="5">
        <v>305143</v>
      </c>
      <c r="F5" s="5">
        <v>0</v>
      </c>
      <c r="G5" s="5">
        <v>0</v>
      </c>
      <c r="H5" s="5">
        <v>8747151</v>
      </c>
    </row>
    <row r="6" spans="1:10" x14ac:dyDescent="0.25">
      <c r="A6" s="2" t="s">
        <v>7</v>
      </c>
      <c r="B6" s="2" t="s">
        <v>83</v>
      </c>
      <c r="C6" s="2" t="s">
        <v>84</v>
      </c>
      <c r="D6" s="5">
        <v>1173355</v>
      </c>
      <c r="E6" s="5">
        <v>58669</v>
      </c>
      <c r="F6" s="5">
        <v>0</v>
      </c>
      <c r="G6" s="5">
        <v>0</v>
      </c>
      <c r="H6" s="5">
        <v>1114686</v>
      </c>
    </row>
    <row r="7" spans="1:10" x14ac:dyDescent="0.25">
      <c r="A7" s="2" t="s">
        <v>7</v>
      </c>
      <c r="B7" s="2" t="s">
        <v>83</v>
      </c>
      <c r="C7" s="2" t="s">
        <v>85</v>
      </c>
      <c r="D7" s="5">
        <v>1440504</v>
      </c>
      <c r="E7" s="5">
        <v>0</v>
      </c>
      <c r="F7" s="5">
        <v>0</v>
      </c>
      <c r="G7" s="5">
        <v>0</v>
      </c>
      <c r="H7" s="5">
        <v>1440504</v>
      </c>
    </row>
    <row r="8" spans="1:10" x14ac:dyDescent="0.25">
      <c r="A8" s="2" t="s">
        <v>7</v>
      </c>
      <c r="B8" s="2" t="s">
        <v>83</v>
      </c>
      <c r="C8" s="2" t="s">
        <v>86</v>
      </c>
      <c r="D8" s="5">
        <v>15111750</v>
      </c>
      <c r="E8" s="5">
        <v>228947</v>
      </c>
      <c r="F8" s="5">
        <v>0</v>
      </c>
      <c r="G8" s="5">
        <v>0</v>
      </c>
      <c r="H8" s="5">
        <v>14882803</v>
      </c>
      <c r="J8" s="1"/>
    </row>
    <row r="9" spans="1:10" x14ac:dyDescent="0.25">
      <c r="A9" s="2" t="s">
        <v>7</v>
      </c>
      <c r="B9" s="2" t="s">
        <v>83</v>
      </c>
      <c r="C9" s="2" t="s">
        <v>87</v>
      </c>
      <c r="D9" s="5">
        <v>1823020</v>
      </c>
      <c r="E9" s="5">
        <v>91152</v>
      </c>
      <c r="F9" s="5">
        <v>0</v>
      </c>
      <c r="G9" s="5">
        <v>0</v>
      </c>
      <c r="H9" s="5">
        <v>1731868</v>
      </c>
    </row>
    <row r="10" spans="1:10" x14ac:dyDescent="0.25">
      <c r="A10" s="2" t="s">
        <v>7</v>
      </c>
      <c r="B10" s="2" t="s">
        <v>83</v>
      </c>
      <c r="C10" s="2" t="s">
        <v>88</v>
      </c>
      <c r="D10" s="5">
        <v>7942419</v>
      </c>
      <c r="E10" s="5">
        <v>371774</v>
      </c>
      <c r="F10" s="5">
        <v>0</v>
      </c>
      <c r="G10" s="5">
        <v>0</v>
      </c>
      <c r="H10" s="5">
        <v>7570645</v>
      </c>
    </row>
    <row r="11" spans="1:10" x14ac:dyDescent="0.25">
      <c r="A11" s="2" t="s">
        <v>7</v>
      </c>
      <c r="B11" s="2" t="s">
        <v>89</v>
      </c>
      <c r="C11" s="2"/>
      <c r="D11" s="5">
        <v>12999662</v>
      </c>
      <c r="E11" s="5">
        <v>351240</v>
      </c>
      <c r="F11" s="5">
        <v>0</v>
      </c>
      <c r="G11" s="5">
        <v>0</v>
      </c>
      <c r="H11" s="5">
        <v>12648422</v>
      </c>
    </row>
    <row r="12" spans="1:10" x14ac:dyDescent="0.25">
      <c r="A12" s="2" t="s">
        <v>7</v>
      </c>
      <c r="B12" s="2" t="s">
        <v>89</v>
      </c>
      <c r="C12" s="2" t="s">
        <v>90</v>
      </c>
      <c r="D12" s="5">
        <v>4358275</v>
      </c>
      <c r="E12" s="5">
        <v>68063</v>
      </c>
      <c r="F12" s="5">
        <v>0</v>
      </c>
      <c r="G12" s="5">
        <v>0</v>
      </c>
      <c r="H12" s="5">
        <v>4290212</v>
      </c>
    </row>
    <row r="13" spans="1:10" x14ac:dyDescent="0.25">
      <c r="A13" s="2" t="s">
        <v>7</v>
      </c>
      <c r="B13" s="2" t="s">
        <v>89</v>
      </c>
      <c r="C13" s="2" t="s">
        <v>91</v>
      </c>
      <c r="D13" s="5">
        <v>5901825</v>
      </c>
      <c r="E13" s="5">
        <v>165220</v>
      </c>
      <c r="F13" s="5">
        <v>0</v>
      </c>
      <c r="G13" s="5">
        <v>0</v>
      </c>
      <c r="H13" s="5">
        <v>5736605</v>
      </c>
    </row>
    <row r="14" spans="1:10" x14ac:dyDescent="0.25">
      <c r="A14" s="2" t="s">
        <v>7</v>
      </c>
      <c r="B14" s="2" t="s">
        <v>92</v>
      </c>
      <c r="C14" s="2"/>
      <c r="D14" s="5">
        <v>6328016</v>
      </c>
      <c r="E14" s="5">
        <v>75530</v>
      </c>
      <c r="F14" s="5">
        <v>0</v>
      </c>
      <c r="G14" s="5">
        <v>0</v>
      </c>
      <c r="H14" s="5">
        <v>6252486</v>
      </c>
    </row>
    <row r="15" spans="1:10" x14ac:dyDescent="0.25">
      <c r="A15" s="2" t="s">
        <v>7</v>
      </c>
      <c r="B15" s="39" t="s">
        <v>93</v>
      </c>
      <c r="D15" s="40">
        <v>1077018</v>
      </c>
      <c r="E15" s="40">
        <v>39230</v>
      </c>
      <c r="F15" s="5">
        <v>0</v>
      </c>
      <c r="G15" s="5">
        <v>0</v>
      </c>
      <c r="H15" s="25">
        <f>D15-E15</f>
        <v>1037788</v>
      </c>
    </row>
    <row r="16" spans="1:10" x14ac:dyDescent="0.25">
      <c r="A16" s="2" t="s">
        <v>7</v>
      </c>
      <c r="B16" s="39" t="s">
        <v>93</v>
      </c>
      <c r="D16" s="40">
        <v>422844</v>
      </c>
      <c r="E16" s="40">
        <v>0</v>
      </c>
      <c r="F16" s="5">
        <v>0</v>
      </c>
      <c r="G16" s="5">
        <v>0</v>
      </c>
      <c r="H16" s="25">
        <f t="shared" ref="H16:H61" si="0">D16-E16</f>
        <v>422844</v>
      </c>
    </row>
    <row r="17" spans="1:8" x14ac:dyDescent="0.25">
      <c r="A17" s="2" t="s">
        <v>7</v>
      </c>
      <c r="B17" s="39" t="s">
        <v>93</v>
      </c>
      <c r="D17" s="40">
        <v>1364905</v>
      </c>
      <c r="E17" s="40">
        <v>39230</v>
      </c>
      <c r="F17" s="5">
        <v>0</v>
      </c>
      <c r="G17" s="5">
        <v>0</v>
      </c>
      <c r="H17" s="25">
        <f t="shared" si="0"/>
        <v>1325675</v>
      </c>
    </row>
    <row r="18" spans="1:8" x14ac:dyDescent="0.25">
      <c r="A18" s="2" t="s">
        <v>7</v>
      </c>
      <c r="B18" s="39" t="s">
        <v>93</v>
      </c>
      <c r="D18" s="40">
        <v>433626</v>
      </c>
      <c r="E18" s="40">
        <v>0</v>
      </c>
      <c r="F18" s="5">
        <v>0</v>
      </c>
      <c r="G18" s="5">
        <v>0</v>
      </c>
      <c r="H18" s="25">
        <f t="shared" si="0"/>
        <v>433626</v>
      </c>
    </row>
    <row r="19" spans="1:8" x14ac:dyDescent="0.25">
      <c r="A19" s="2" t="s">
        <v>7</v>
      </c>
      <c r="B19" s="39" t="s">
        <v>93</v>
      </c>
      <c r="D19" s="40">
        <v>210800</v>
      </c>
      <c r="E19" s="40">
        <v>21080</v>
      </c>
      <c r="F19" s="5">
        <v>0</v>
      </c>
      <c r="G19" s="5">
        <v>0</v>
      </c>
      <c r="H19" s="25">
        <f t="shared" si="0"/>
        <v>189720</v>
      </c>
    </row>
    <row r="20" spans="1:8" x14ac:dyDescent="0.25">
      <c r="A20" s="2" t="s">
        <v>7</v>
      </c>
      <c r="B20" s="39" t="s">
        <v>93</v>
      </c>
      <c r="D20" s="40">
        <v>286764</v>
      </c>
      <c r="E20" s="40">
        <v>0</v>
      </c>
      <c r="F20" s="5">
        <v>0</v>
      </c>
      <c r="G20" s="5">
        <v>0</v>
      </c>
      <c r="H20" s="25">
        <f t="shared" si="0"/>
        <v>286764</v>
      </c>
    </row>
    <row r="21" spans="1:8" x14ac:dyDescent="0.25">
      <c r="A21" s="2" t="s">
        <v>7</v>
      </c>
      <c r="B21" s="39" t="s">
        <v>93</v>
      </c>
      <c r="D21" s="40">
        <v>247226</v>
      </c>
      <c r="E21" s="40">
        <v>0</v>
      </c>
      <c r="F21" s="5">
        <v>0</v>
      </c>
      <c r="G21" s="5">
        <v>0</v>
      </c>
      <c r="H21" s="25">
        <f t="shared" si="0"/>
        <v>247226</v>
      </c>
    </row>
    <row r="22" spans="1:8" x14ac:dyDescent="0.25">
      <c r="A22" s="2" t="s">
        <v>7</v>
      </c>
      <c r="B22" s="39" t="s">
        <v>93</v>
      </c>
      <c r="D22" s="40">
        <v>111190</v>
      </c>
      <c r="E22" s="40">
        <v>0</v>
      </c>
      <c r="F22" s="5">
        <v>0</v>
      </c>
      <c r="G22" s="5">
        <v>0</v>
      </c>
      <c r="H22" s="25">
        <f t="shared" si="0"/>
        <v>111190</v>
      </c>
    </row>
    <row r="23" spans="1:8" x14ac:dyDescent="0.25">
      <c r="A23" s="2" t="s">
        <v>7</v>
      </c>
      <c r="B23" s="39" t="s">
        <v>93</v>
      </c>
      <c r="D23" s="40">
        <v>749102</v>
      </c>
      <c r="E23" s="40">
        <v>0</v>
      </c>
      <c r="F23" s="5">
        <v>0</v>
      </c>
      <c r="G23" s="5">
        <v>0</v>
      </c>
      <c r="H23" s="25">
        <f t="shared" si="0"/>
        <v>749102</v>
      </c>
    </row>
    <row r="24" spans="1:8" x14ac:dyDescent="0.25">
      <c r="A24" s="2" t="s">
        <v>7</v>
      </c>
      <c r="B24" s="39" t="s">
        <v>93</v>
      </c>
      <c r="D24" s="40">
        <v>286764</v>
      </c>
      <c r="E24" s="40">
        <v>0</v>
      </c>
      <c r="F24" s="5">
        <v>0</v>
      </c>
      <c r="G24" s="5">
        <v>0</v>
      </c>
      <c r="H24" s="25">
        <f t="shared" si="0"/>
        <v>286764</v>
      </c>
    </row>
    <row r="25" spans="1:8" x14ac:dyDescent="0.25">
      <c r="A25" s="2" t="s">
        <v>7</v>
      </c>
      <c r="B25" s="39" t="s">
        <v>93</v>
      </c>
      <c r="D25" s="40">
        <v>222116</v>
      </c>
      <c r="E25" s="40">
        <v>0</v>
      </c>
      <c r="F25" s="5">
        <v>0</v>
      </c>
      <c r="G25" s="5">
        <v>0</v>
      </c>
      <c r="H25" s="25">
        <f t="shared" si="0"/>
        <v>222116</v>
      </c>
    </row>
    <row r="26" spans="1:8" x14ac:dyDescent="0.25">
      <c r="A26" s="2" t="s">
        <v>7</v>
      </c>
      <c r="B26" s="39" t="s">
        <v>93</v>
      </c>
      <c r="D26" s="40">
        <v>444232</v>
      </c>
      <c r="E26" s="40">
        <v>0</v>
      </c>
      <c r="F26" s="5">
        <v>0</v>
      </c>
      <c r="G26" s="5">
        <v>0</v>
      </c>
      <c r="H26" s="25">
        <f t="shared" si="0"/>
        <v>444232</v>
      </c>
    </row>
    <row r="27" spans="1:8" x14ac:dyDescent="0.25">
      <c r="A27" s="2" t="s">
        <v>7</v>
      </c>
      <c r="B27" s="39" t="s">
        <v>93</v>
      </c>
      <c r="D27" s="40">
        <v>960072</v>
      </c>
      <c r="E27" s="40">
        <v>0</v>
      </c>
      <c r="F27" s="5">
        <v>0</v>
      </c>
      <c r="G27" s="5">
        <v>0</v>
      </c>
      <c r="H27" s="25">
        <f t="shared" si="0"/>
        <v>960072</v>
      </c>
    </row>
    <row r="28" spans="1:8" x14ac:dyDescent="0.25">
      <c r="A28" s="2" t="s">
        <v>7</v>
      </c>
      <c r="B28" s="39" t="s">
        <v>93</v>
      </c>
      <c r="D28" s="40">
        <v>432916</v>
      </c>
      <c r="E28" s="40">
        <v>21080</v>
      </c>
      <c r="F28" s="5">
        <v>0</v>
      </c>
      <c r="G28" s="5">
        <v>0</v>
      </c>
      <c r="H28" s="25">
        <f t="shared" si="0"/>
        <v>411836</v>
      </c>
    </row>
    <row r="29" spans="1:8" x14ac:dyDescent="0.25">
      <c r="A29" s="2" t="s">
        <v>7</v>
      </c>
      <c r="B29" s="39" t="s">
        <v>93</v>
      </c>
      <c r="D29" s="40">
        <v>579190</v>
      </c>
      <c r="E29" s="40">
        <v>18150</v>
      </c>
      <c r="F29" s="5">
        <v>0</v>
      </c>
      <c r="G29" s="5">
        <v>0</v>
      </c>
      <c r="H29" s="25">
        <f t="shared" si="0"/>
        <v>561040</v>
      </c>
    </row>
    <row r="30" spans="1:8" x14ac:dyDescent="0.25">
      <c r="A30" s="2" t="s">
        <v>7</v>
      </c>
      <c r="B30" s="39" t="s">
        <v>93</v>
      </c>
      <c r="D30" s="40">
        <v>293724</v>
      </c>
      <c r="E30" s="40">
        <v>0</v>
      </c>
      <c r="F30" s="5">
        <v>0</v>
      </c>
      <c r="G30" s="5">
        <v>0</v>
      </c>
      <c r="H30" s="25">
        <f t="shared" si="0"/>
        <v>293724</v>
      </c>
    </row>
    <row r="31" spans="1:8" x14ac:dyDescent="0.25">
      <c r="A31" s="2" t="s">
        <v>7</v>
      </c>
      <c r="B31" s="39" t="s">
        <v>93</v>
      </c>
      <c r="D31" s="40">
        <v>368978</v>
      </c>
      <c r="E31" s="40">
        <v>0</v>
      </c>
      <c r="F31" s="5">
        <v>0</v>
      </c>
      <c r="G31" s="5">
        <v>0</v>
      </c>
      <c r="H31" s="25">
        <f t="shared" si="0"/>
        <v>368978</v>
      </c>
    </row>
    <row r="32" spans="1:8" x14ac:dyDescent="0.25">
      <c r="A32" s="2" t="s">
        <v>7</v>
      </c>
      <c r="B32" s="39" t="s">
        <v>93</v>
      </c>
      <c r="D32" s="40">
        <v>1814015</v>
      </c>
      <c r="E32" s="40">
        <v>98075</v>
      </c>
      <c r="F32" s="5">
        <v>0</v>
      </c>
      <c r="G32" s="5">
        <v>0</v>
      </c>
      <c r="H32" s="25">
        <f t="shared" si="0"/>
        <v>1715940</v>
      </c>
    </row>
    <row r="33" spans="1:8" x14ac:dyDescent="0.25">
      <c r="A33" s="2" t="s">
        <v>7</v>
      </c>
      <c r="B33" s="39" t="s">
        <v>93</v>
      </c>
      <c r="D33" s="40">
        <v>1370566</v>
      </c>
      <c r="E33" s="40">
        <v>39230</v>
      </c>
      <c r="F33" s="5">
        <v>0</v>
      </c>
      <c r="G33" s="5">
        <v>0</v>
      </c>
      <c r="H33" s="25">
        <f t="shared" si="0"/>
        <v>1331336</v>
      </c>
    </row>
    <row r="34" spans="1:8" x14ac:dyDescent="0.25">
      <c r="A34" s="2" t="s">
        <v>7</v>
      </c>
      <c r="B34" s="39" t="s">
        <v>93</v>
      </c>
      <c r="D34" s="40">
        <v>392300</v>
      </c>
      <c r="E34" s="40">
        <v>39230</v>
      </c>
      <c r="F34" s="5">
        <v>0</v>
      </c>
      <c r="G34" s="5">
        <v>0</v>
      </c>
      <c r="H34" s="25">
        <f t="shared" si="0"/>
        <v>353070</v>
      </c>
    </row>
    <row r="35" spans="1:8" x14ac:dyDescent="0.25">
      <c r="A35" s="2" t="s">
        <v>7</v>
      </c>
      <c r="B35" s="39" t="s">
        <v>93</v>
      </c>
      <c r="D35" s="40">
        <v>111190</v>
      </c>
      <c r="E35" s="40">
        <v>0</v>
      </c>
      <c r="F35" s="5">
        <v>0</v>
      </c>
      <c r="G35" s="5">
        <v>0</v>
      </c>
      <c r="H35" s="25">
        <f t="shared" si="0"/>
        <v>111190</v>
      </c>
    </row>
    <row r="36" spans="1:8" x14ac:dyDescent="0.25">
      <c r="A36" s="2" t="s">
        <v>7</v>
      </c>
      <c r="B36" s="39" t="s">
        <v>93</v>
      </c>
      <c r="D36" s="40">
        <v>111190</v>
      </c>
      <c r="E36" s="40">
        <v>0</v>
      </c>
      <c r="F36" s="5">
        <v>0</v>
      </c>
      <c r="G36" s="5">
        <v>0</v>
      </c>
      <c r="H36" s="25">
        <f t="shared" si="0"/>
        <v>111190</v>
      </c>
    </row>
    <row r="37" spans="1:8" x14ac:dyDescent="0.25">
      <c r="A37" s="2" t="s">
        <v>7</v>
      </c>
      <c r="B37" s="39" t="s">
        <v>93</v>
      </c>
      <c r="D37" s="40">
        <v>503490</v>
      </c>
      <c r="E37" s="40">
        <v>39230</v>
      </c>
      <c r="F37" s="5">
        <v>0</v>
      </c>
      <c r="G37" s="5">
        <v>0</v>
      </c>
      <c r="H37" s="25">
        <f t="shared" si="0"/>
        <v>464260</v>
      </c>
    </row>
    <row r="38" spans="1:8" x14ac:dyDescent="0.25">
      <c r="A38" s="2" t="s">
        <v>7</v>
      </c>
      <c r="B38" s="39" t="s">
        <v>93</v>
      </c>
      <c r="D38" s="40">
        <v>955656</v>
      </c>
      <c r="E38" s="40">
        <v>18150</v>
      </c>
      <c r="F38" s="5">
        <v>0</v>
      </c>
      <c r="G38" s="5">
        <v>0</v>
      </c>
      <c r="H38" s="25">
        <f t="shared" si="0"/>
        <v>937506</v>
      </c>
    </row>
    <row r="39" spans="1:8" x14ac:dyDescent="0.25">
      <c r="A39" s="2" t="s">
        <v>7</v>
      </c>
      <c r="B39" s="39" t="s">
        <v>93</v>
      </c>
      <c r="D39" s="40">
        <v>737956</v>
      </c>
      <c r="E39" s="40">
        <v>0</v>
      </c>
      <c r="F39" s="5">
        <v>0</v>
      </c>
      <c r="G39" s="5">
        <v>0</v>
      </c>
      <c r="H39" s="25">
        <f t="shared" si="0"/>
        <v>737956</v>
      </c>
    </row>
    <row r="40" spans="1:8" x14ac:dyDescent="0.25">
      <c r="A40" s="2" t="s">
        <v>7</v>
      </c>
      <c r="B40" s="39" t="s">
        <v>93</v>
      </c>
      <c r="D40" s="40">
        <v>1539080</v>
      </c>
      <c r="E40" s="40">
        <v>39230</v>
      </c>
      <c r="F40" s="5">
        <v>0</v>
      </c>
      <c r="G40" s="5">
        <v>0</v>
      </c>
      <c r="H40" s="25">
        <f t="shared" si="0"/>
        <v>1499850</v>
      </c>
    </row>
    <row r="41" spans="1:8" x14ac:dyDescent="0.25">
      <c r="A41" s="2" t="s">
        <v>7</v>
      </c>
      <c r="B41" s="39" t="s">
        <v>93</v>
      </c>
      <c r="D41" s="40">
        <v>368978</v>
      </c>
      <c r="E41" s="40">
        <v>0</v>
      </c>
      <c r="F41" s="5">
        <v>0</v>
      </c>
      <c r="G41" s="5">
        <v>0</v>
      </c>
      <c r="H41" s="25">
        <f t="shared" si="0"/>
        <v>368978</v>
      </c>
    </row>
    <row r="42" spans="1:8" x14ac:dyDescent="0.25">
      <c r="A42" s="2" t="s">
        <v>7</v>
      </c>
      <c r="B42" s="39" t="s">
        <v>93</v>
      </c>
      <c r="D42" s="40">
        <v>836532</v>
      </c>
      <c r="E42" s="40">
        <v>39230</v>
      </c>
      <c r="F42" s="5">
        <v>0</v>
      </c>
      <c r="G42" s="5">
        <v>0</v>
      </c>
      <c r="H42" s="25">
        <f t="shared" si="0"/>
        <v>797302</v>
      </c>
    </row>
    <row r="43" spans="1:8" x14ac:dyDescent="0.25">
      <c r="A43" s="2" t="s">
        <v>7</v>
      </c>
      <c r="B43" s="39" t="s">
        <v>93</v>
      </c>
      <c r="D43" s="40">
        <v>258052</v>
      </c>
      <c r="E43" s="40">
        <v>0</v>
      </c>
      <c r="F43" s="5">
        <v>0</v>
      </c>
      <c r="G43" s="5">
        <v>0</v>
      </c>
      <c r="H43" s="25">
        <f t="shared" si="0"/>
        <v>258052</v>
      </c>
    </row>
    <row r="44" spans="1:8" x14ac:dyDescent="0.25">
      <c r="A44" s="2" t="s">
        <v>7</v>
      </c>
      <c r="B44" s="39" t="s">
        <v>93</v>
      </c>
      <c r="D44" s="40">
        <v>146862</v>
      </c>
      <c r="E44" s="40">
        <v>0</v>
      </c>
      <c r="F44" s="5">
        <v>0</v>
      </c>
      <c r="G44" s="5">
        <v>0</v>
      </c>
      <c r="H44" s="25">
        <f t="shared" si="0"/>
        <v>146862</v>
      </c>
    </row>
    <row r="45" spans="1:8" x14ac:dyDescent="0.25">
      <c r="A45" s="2" t="s">
        <v>7</v>
      </c>
      <c r="B45" s="39" t="s">
        <v>93</v>
      </c>
      <c r="D45" s="40">
        <v>1110580</v>
      </c>
      <c r="E45" s="40">
        <v>55529</v>
      </c>
      <c r="F45" s="5">
        <v>0</v>
      </c>
      <c r="G45" s="5">
        <v>0</v>
      </c>
      <c r="H45" s="25">
        <f t="shared" si="0"/>
        <v>1055051</v>
      </c>
    </row>
    <row r="46" spans="1:8" x14ac:dyDescent="0.25">
      <c r="A46" s="2" t="s">
        <v>7</v>
      </c>
      <c r="B46" s="39" t="s">
        <v>93</v>
      </c>
      <c r="C46" s="39" t="s">
        <v>94</v>
      </c>
      <c r="D46" s="40">
        <v>1612400</v>
      </c>
      <c r="E46" s="40">
        <v>0</v>
      </c>
      <c r="F46" s="5">
        <v>0</v>
      </c>
      <c r="G46" s="5">
        <v>0</v>
      </c>
      <c r="H46" s="25">
        <f t="shared" si="0"/>
        <v>1612400</v>
      </c>
    </row>
    <row r="47" spans="1:8" x14ac:dyDescent="0.25">
      <c r="A47" s="2" t="s">
        <v>7</v>
      </c>
      <c r="B47" s="39" t="s">
        <v>93</v>
      </c>
      <c r="C47" s="39" t="s">
        <v>94</v>
      </c>
      <c r="D47" s="40">
        <v>3849940</v>
      </c>
      <c r="E47" s="40">
        <v>0</v>
      </c>
      <c r="F47" s="5">
        <v>0</v>
      </c>
      <c r="G47" s="5">
        <v>0</v>
      </c>
      <c r="H47" s="25">
        <f t="shared" si="0"/>
        <v>3849940</v>
      </c>
    </row>
    <row r="48" spans="1:8" x14ac:dyDescent="0.25">
      <c r="A48" s="2" t="s">
        <v>7</v>
      </c>
      <c r="B48" s="39" t="s">
        <v>93</v>
      </c>
      <c r="C48" s="39" t="s">
        <v>94</v>
      </c>
      <c r="D48" s="40">
        <v>1612400</v>
      </c>
      <c r="E48" s="40">
        <v>0</v>
      </c>
      <c r="F48" s="5">
        <v>0</v>
      </c>
      <c r="G48" s="5">
        <v>0</v>
      </c>
      <c r="H48" s="25">
        <f t="shared" si="0"/>
        <v>1612400</v>
      </c>
    </row>
    <row r="49" spans="1:8" x14ac:dyDescent="0.25">
      <c r="A49" s="2" t="s">
        <v>7</v>
      </c>
      <c r="B49" s="39" t="s">
        <v>93</v>
      </c>
      <c r="C49" s="39" t="s">
        <v>17</v>
      </c>
      <c r="D49" s="40">
        <v>2438890</v>
      </c>
      <c r="E49" s="40">
        <v>118800</v>
      </c>
      <c r="F49" s="5">
        <v>0</v>
      </c>
      <c r="G49" s="5">
        <v>0</v>
      </c>
      <c r="H49" s="25">
        <f t="shared" si="0"/>
        <v>2320090</v>
      </c>
    </row>
    <row r="50" spans="1:8" x14ac:dyDescent="0.25">
      <c r="A50" s="2" t="s">
        <v>7</v>
      </c>
      <c r="B50" s="39" t="s">
        <v>93</v>
      </c>
      <c r="C50" s="39" t="s">
        <v>17</v>
      </c>
      <c r="D50" s="40">
        <v>1244320</v>
      </c>
      <c r="E50" s="40">
        <v>0</v>
      </c>
      <c r="F50" s="5">
        <v>0</v>
      </c>
      <c r="G50" s="5">
        <v>0</v>
      </c>
      <c r="H50" s="25">
        <f t="shared" si="0"/>
        <v>1244320</v>
      </c>
    </row>
    <row r="51" spans="1:8" x14ac:dyDescent="0.25">
      <c r="A51" s="2" t="s">
        <v>7</v>
      </c>
      <c r="B51" s="39" t="s">
        <v>93</v>
      </c>
      <c r="C51" s="39"/>
      <c r="D51" s="40">
        <v>2739300</v>
      </c>
      <c r="E51" s="40">
        <v>229452</v>
      </c>
      <c r="F51" s="5">
        <v>0</v>
      </c>
      <c r="G51" s="5">
        <v>0</v>
      </c>
      <c r="H51" s="25">
        <f t="shared" si="0"/>
        <v>2509848</v>
      </c>
    </row>
    <row r="52" spans="1:8" x14ac:dyDescent="0.25">
      <c r="A52" s="2" t="s">
        <v>7</v>
      </c>
      <c r="B52" s="39" t="s">
        <v>93</v>
      </c>
      <c r="C52" s="39"/>
      <c r="D52" s="40">
        <v>1403355</v>
      </c>
      <c r="E52" s="40">
        <v>122921</v>
      </c>
      <c r="F52" s="5">
        <v>0</v>
      </c>
      <c r="G52" s="5">
        <v>0</v>
      </c>
      <c r="H52" s="25">
        <f t="shared" si="0"/>
        <v>1280434</v>
      </c>
    </row>
    <row r="53" spans="1:8" x14ac:dyDescent="0.25">
      <c r="A53" s="2" t="s">
        <v>7</v>
      </c>
      <c r="B53" s="39" t="s">
        <v>93</v>
      </c>
      <c r="C53" s="39"/>
      <c r="D53" s="40">
        <v>1403355</v>
      </c>
      <c r="E53" s="40">
        <v>70169</v>
      </c>
      <c r="F53" s="5">
        <v>0</v>
      </c>
      <c r="G53" s="5">
        <v>0</v>
      </c>
      <c r="H53" s="25">
        <f t="shared" si="0"/>
        <v>1333186</v>
      </c>
    </row>
    <row r="54" spans="1:8" x14ac:dyDescent="0.25">
      <c r="A54" s="2" t="s">
        <v>7</v>
      </c>
      <c r="B54" s="39" t="s">
        <v>93</v>
      </c>
      <c r="C54" s="39"/>
      <c r="D54" s="40">
        <v>818450</v>
      </c>
      <c r="E54" s="40">
        <v>0</v>
      </c>
      <c r="F54" s="5">
        <v>0</v>
      </c>
      <c r="G54" s="5">
        <v>0</v>
      </c>
      <c r="H54" s="25">
        <f t="shared" si="0"/>
        <v>818450</v>
      </c>
    </row>
    <row r="55" spans="1:8" x14ac:dyDescent="0.25">
      <c r="A55" s="2" t="s">
        <v>7</v>
      </c>
      <c r="B55" s="39" t="s">
        <v>93</v>
      </c>
      <c r="C55" s="39"/>
      <c r="D55" s="40">
        <v>497375</v>
      </c>
      <c r="E55" s="40">
        <v>34816</v>
      </c>
      <c r="F55" s="5">
        <v>0</v>
      </c>
      <c r="G55" s="5">
        <v>0</v>
      </c>
      <c r="H55" s="25">
        <f t="shared" si="0"/>
        <v>462559</v>
      </c>
    </row>
    <row r="56" spans="1:8" x14ac:dyDescent="0.25">
      <c r="A56" s="2" t="s">
        <v>7</v>
      </c>
      <c r="B56" s="39" t="s">
        <v>93</v>
      </c>
      <c r="C56" s="39"/>
      <c r="D56" s="40">
        <v>1125635</v>
      </c>
      <c r="E56" s="40">
        <v>78794</v>
      </c>
      <c r="F56" s="5">
        <v>0</v>
      </c>
      <c r="G56" s="5">
        <v>0</v>
      </c>
      <c r="H56" s="25">
        <f t="shared" si="0"/>
        <v>1046841</v>
      </c>
    </row>
    <row r="57" spans="1:8" x14ac:dyDescent="0.25">
      <c r="A57" s="2" t="s">
        <v>7</v>
      </c>
      <c r="B57" s="39" t="s">
        <v>93</v>
      </c>
      <c r="C57" s="39" t="s">
        <v>94</v>
      </c>
      <c r="D57" s="40">
        <v>1906260</v>
      </c>
      <c r="E57" s="40">
        <v>190627</v>
      </c>
      <c r="F57" s="5">
        <v>0</v>
      </c>
      <c r="G57" s="5">
        <v>0</v>
      </c>
      <c r="H57" s="25">
        <f t="shared" si="0"/>
        <v>1715633</v>
      </c>
    </row>
    <row r="58" spans="1:8" x14ac:dyDescent="0.25">
      <c r="A58" s="2" t="s">
        <v>7</v>
      </c>
      <c r="B58" s="39" t="s">
        <v>93</v>
      </c>
      <c r="C58" s="39" t="s">
        <v>94</v>
      </c>
      <c r="D58" s="40">
        <v>1113018</v>
      </c>
      <c r="E58" s="40">
        <v>111302</v>
      </c>
      <c r="F58" s="5">
        <v>0</v>
      </c>
      <c r="G58" s="5">
        <v>0</v>
      </c>
      <c r="H58" s="25">
        <f t="shared" si="0"/>
        <v>1001716</v>
      </c>
    </row>
    <row r="59" spans="1:8" x14ac:dyDescent="0.25">
      <c r="A59" s="2" t="s">
        <v>7</v>
      </c>
      <c r="B59" s="39" t="s">
        <v>93</v>
      </c>
      <c r="C59" s="39" t="s">
        <v>94</v>
      </c>
      <c r="D59" s="40">
        <v>2311172</v>
      </c>
      <c r="E59" s="40">
        <v>231117</v>
      </c>
      <c r="F59" s="5">
        <v>0</v>
      </c>
      <c r="G59" s="5">
        <v>0</v>
      </c>
      <c r="H59" s="25">
        <f t="shared" si="0"/>
        <v>2080055</v>
      </c>
    </row>
    <row r="60" spans="1:8" x14ac:dyDescent="0.25">
      <c r="A60" s="2" t="s">
        <v>7</v>
      </c>
      <c r="B60" s="39" t="s">
        <v>93</v>
      </c>
      <c r="C60" s="39" t="s">
        <v>94</v>
      </c>
      <c r="D60" s="40">
        <v>1294758</v>
      </c>
      <c r="E60" s="40">
        <v>129476</v>
      </c>
      <c r="F60" s="5">
        <v>0</v>
      </c>
      <c r="G60" s="5">
        <v>0</v>
      </c>
      <c r="H60" s="25">
        <f t="shared" si="0"/>
        <v>1165282</v>
      </c>
    </row>
    <row r="61" spans="1:8" x14ac:dyDescent="0.25">
      <c r="A61" s="2" t="s">
        <v>7</v>
      </c>
      <c r="B61" s="39" t="s">
        <v>93</v>
      </c>
      <c r="C61" s="39" t="s">
        <v>95</v>
      </c>
      <c r="D61" s="40">
        <v>1110580</v>
      </c>
      <c r="E61" s="40">
        <v>0</v>
      </c>
      <c r="F61" s="5">
        <v>0</v>
      </c>
      <c r="G61" s="5">
        <v>0</v>
      </c>
      <c r="H61" s="25">
        <f t="shared" si="0"/>
        <v>1110580</v>
      </c>
    </row>
    <row r="62" spans="1:8" x14ac:dyDescent="0.25">
      <c r="D62" s="1">
        <f>SUM(D5:D61)</f>
        <v>111360242</v>
      </c>
      <c r="E62" s="1">
        <f>SUM(E5:E61)</f>
        <v>3539886</v>
      </c>
      <c r="F62" s="1"/>
      <c r="G62" s="1"/>
      <c r="H62" s="1">
        <f>D62-E62</f>
        <v>107820356</v>
      </c>
    </row>
  </sheetData>
  <mergeCells count="2">
    <mergeCell ref="A2:H2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3:H27"/>
  <sheetViews>
    <sheetView zoomScaleNormal="100" workbookViewId="0">
      <selection activeCell="L21" sqref="L21"/>
    </sheetView>
  </sheetViews>
  <sheetFormatPr defaultColWidth="9.140625" defaultRowHeight="15" x14ac:dyDescent="0.25"/>
  <cols>
    <col min="1" max="3" width="17.140625" customWidth="1"/>
    <col min="4" max="8" width="17.140625" style="1" customWidth="1"/>
  </cols>
  <sheetData>
    <row r="3" spans="1:8" ht="18.75" x14ac:dyDescent="0.3">
      <c r="A3" s="27"/>
      <c r="B3" s="27"/>
      <c r="C3" s="27"/>
      <c r="D3" s="27"/>
      <c r="E3" s="27"/>
      <c r="F3" s="27"/>
      <c r="G3" s="27"/>
      <c r="H3" s="27"/>
    </row>
    <row r="4" spans="1:8" x14ac:dyDescent="0.25">
      <c r="A4" s="28"/>
      <c r="B4" s="28"/>
      <c r="C4" s="28"/>
      <c r="D4" s="28"/>
      <c r="E4" s="28"/>
      <c r="F4" s="28"/>
      <c r="G4" s="28"/>
      <c r="H4" s="28"/>
    </row>
    <row r="5" spans="1:8" s="22" customFormat="1" ht="18.75" x14ac:dyDescent="0.3">
      <c r="A5" s="27" t="s">
        <v>1</v>
      </c>
      <c r="B5" s="27"/>
      <c r="C5" s="27"/>
      <c r="D5" s="27"/>
      <c r="E5" s="27"/>
      <c r="F5" s="27"/>
      <c r="G5" s="27"/>
      <c r="H5" s="27"/>
    </row>
    <row r="6" spans="1:8" x14ac:dyDescent="0.25">
      <c r="A6" s="28" t="s">
        <v>71</v>
      </c>
      <c r="B6" s="28"/>
      <c r="C6" s="28"/>
      <c r="D6" s="28"/>
      <c r="E6" s="28"/>
      <c r="F6" s="28"/>
      <c r="G6" s="28"/>
      <c r="H6" s="28"/>
    </row>
    <row r="7" spans="1:8" x14ac:dyDescent="0.25">
      <c r="A7" s="3" t="s">
        <v>16</v>
      </c>
      <c r="B7" s="3" t="s">
        <v>3</v>
      </c>
      <c r="C7" s="3" t="s">
        <v>20</v>
      </c>
      <c r="D7" s="4" t="s">
        <v>15</v>
      </c>
      <c r="E7" s="4" t="s">
        <v>22</v>
      </c>
      <c r="F7" s="4" t="s">
        <v>18</v>
      </c>
      <c r="G7" s="4" t="s">
        <v>2</v>
      </c>
      <c r="H7" s="4" t="s">
        <v>12</v>
      </c>
    </row>
    <row r="8" spans="1:8" x14ac:dyDescent="0.25">
      <c r="A8" s="2"/>
      <c r="B8" s="2"/>
      <c r="C8" s="2"/>
      <c r="D8" s="5">
        <v>2615324</v>
      </c>
      <c r="E8" s="5">
        <v>132176</v>
      </c>
      <c r="F8" s="5">
        <v>0</v>
      </c>
      <c r="G8" s="5">
        <v>0</v>
      </c>
      <c r="H8" s="5">
        <v>2483148</v>
      </c>
    </row>
    <row r="9" spans="1:8" x14ac:dyDescent="0.25">
      <c r="A9" s="2" t="s">
        <v>7</v>
      </c>
      <c r="B9" s="2" t="s">
        <v>5</v>
      </c>
      <c r="C9" s="2"/>
      <c r="D9" s="5">
        <v>41939732</v>
      </c>
      <c r="E9" s="5">
        <v>1504003</v>
      </c>
      <c r="F9" s="5">
        <v>0</v>
      </c>
      <c r="G9" s="5">
        <v>0</v>
      </c>
      <c r="H9" s="5">
        <v>40435729</v>
      </c>
    </row>
    <row r="10" spans="1:8" x14ac:dyDescent="0.25">
      <c r="A10" s="2" t="s">
        <v>7</v>
      </c>
      <c r="B10" s="2" t="s">
        <v>5</v>
      </c>
      <c r="C10" s="2" t="s">
        <v>13</v>
      </c>
      <c r="D10" s="5">
        <v>6465895</v>
      </c>
      <c r="E10" s="5">
        <v>110146</v>
      </c>
      <c r="F10" s="5">
        <v>0</v>
      </c>
      <c r="G10" s="5">
        <v>0</v>
      </c>
      <c r="H10" s="5">
        <v>6355749</v>
      </c>
    </row>
    <row r="11" spans="1:8" x14ac:dyDescent="0.25">
      <c r="A11" s="2" t="s">
        <v>7</v>
      </c>
      <c r="B11" s="2" t="s">
        <v>21</v>
      </c>
      <c r="C11" s="2"/>
      <c r="D11" s="5">
        <v>54951646</v>
      </c>
      <c r="E11" s="5">
        <v>1303185</v>
      </c>
      <c r="F11" s="5">
        <v>0</v>
      </c>
      <c r="G11" s="5">
        <v>0</v>
      </c>
      <c r="H11" s="5">
        <v>53648461</v>
      </c>
    </row>
    <row r="12" spans="1:8" x14ac:dyDescent="0.25">
      <c r="A12" s="2" t="s">
        <v>7</v>
      </c>
      <c r="B12" s="2" t="s">
        <v>21</v>
      </c>
      <c r="C12" s="2" t="s">
        <v>17</v>
      </c>
      <c r="D12" s="5">
        <v>20212240</v>
      </c>
      <c r="E12" s="5">
        <v>1076689</v>
      </c>
      <c r="F12" s="5">
        <v>0</v>
      </c>
      <c r="G12" s="5">
        <v>0</v>
      </c>
      <c r="H12" s="5">
        <v>19135551</v>
      </c>
    </row>
    <row r="13" spans="1:8" x14ac:dyDescent="0.25">
      <c r="A13" s="2" t="s">
        <v>7</v>
      </c>
      <c r="B13" s="2" t="s">
        <v>21</v>
      </c>
      <c r="C13" s="2" t="s">
        <v>10</v>
      </c>
      <c r="D13" s="5">
        <v>3834273</v>
      </c>
      <c r="E13" s="5">
        <v>0</v>
      </c>
      <c r="F13" s="5">
        <v>0</v>
      </c>
      <c r="G13" s="5">
        <v>0</v>
      </c>
      <c r="H13" s="5">
        <v>3834273</v>
      </c>
    </row>
    <row r="14" spans="1:8" x14ac:dyDescent="0.25">
      <c r="A14" s="2" t="s">
        <v>7</v>
      </c>
      <c r="B14" s="2" t="s">
        <v>9</v>
      </c>
      <c r="C14" s="2"/>
      <c r="D14" s="5">
        <v>27694383</v>
      </c>
      <c r="E14" s="5">
        <v>672464</v>
      </c>
      <c r="F14" s="5">
        <v>0</v>
      </c>
      <c r="G14" s="5">
        <v>0</v>
      </c>
      <c r="H14" s="5">
        <v>27021919</v>
      </c>
    </row>
    <row r="15" spans="1:8" x14ac:dyDescent="0.25">
      <c r="A15" s="2" t="s">
        <v>7</v>
      </c>
      <c r="B15" s="2" t="s">
        <v>11</v>
      </c>
      <c r="C15" s="2"/>
      <c r="D15" s="5">
        <v>216948807</v>
      </c>
      <c r="E15" s="5">
        <v>5869531</v>
      </c>
      <c r="F15" s="5">
        <v>0</v>
      </c>
      <c r="G15" s="5">
        <v>0</v>
      </c>
      <c r="H15" s="5">
        <v>211079276</v>
      </c>
    </row>
    <row r="16" spans="1:8" x14ac:dyDescent="0.25">
      <c r="A16" s="2" t="s">
        <v>7</v>
      </c>
      <c r="B16" s="2" t="s">
        <v>11</v>
      </c>
      <c r="C16" s="2" t="s">
        <v>4</v>
      </c>
      <c r="D16" s="5">
        <v>30127801</v>
      </c>
      <c r="E16" s="5">
        <v>983657</v>
      </c>
      <c r="F16" s="5">
        <v>0</v>
      </c>
      <c r="G16" s="5">
        <v>0</v>
      </c>
      <c r="H16" s="5">
        <v>29144144</v>
      </c>
    </row>
    <row r="17" spans="1:8" x14ac:dyDescent="0.25">
      <c r="A17" s="2" t="s">
        <v>7</v>
      </c>
      <c r="B17" s="2" t="s">
        <v>11</v>
      </c>
      <c r="C17" s="2" t="s">
        <v>0</v>
      </c>
      <c r="D17" s="5">
        <v>30275615</v>
      </c>
      <c r="E17" s="5">
        <v>770839</v>
      </c>
      <c r="F17" s="5">
        <v>0</v>
      </c>
      <c r="G17" s="5">
        <v>0</v>
      </c>
      <c r="H17" s="5">
        <v>29504776</v>
      </c>
    </row>
    <row r="18" spans="1:8" x14ac:dyDescent="0.25">
      <c r="A18" s="2" t="s">
        <v>7</v>
      </c>
      <c r="B18" s="2" t="s">
        <v>11</v>
      </c>
      <c r="C18" s="2" t="s">
        <v>14</v>
      </c>
      <c r="D18" s="5">
        <v>1082144</v>
      </c>
      <c r="E18" s="5">
        <v>0</v>
      </c>
      <c r="F18" s="5">
        <v>0</v>
      </c>
      <c r="G18" s="5">
        <v>0</v>
      </c>
      <c r="H18" s="5">
        <v>1082144</v>
      </c>
    </row>
    <row r="19" spans="1:8" x14ac:dyDescent="0.25">
      <c r="A19" s="2" t="s">
        <v>7</v>
      </c>
      <c r="B19" s="2" t="s">
        <v>72</v>
      </c>
      <c r="C19" s="2"/>
      <c r="D19" s="5">
        <v>92331412</v>
      </c>
      <c r="E19" s="5">
        <v>2807541</v>
      </c>
      <c r="F19" s="5">
        <v>0</v>
      </c>
      <c r="G19" s="5">
        <v>0</v>
      </c>
      <c r="H19" s="5">
        <v>89523871</v>
      </c>
    </row>
    <row r="20" spans="1:8" x14ac:dyDescent="0.25">
      <c r="A20" s="2" t="s">
        <v>7</v>
      </c>
      <c r="B20" s="2" t="s">
        <v>72</v>
      </c>
      <c r="C20" s="2" t="s">
        <v>73</v>
      </c>
      <c r="D20" s="5">
        <v>4993759</v>
      </c>
      <c r="E20" s="5">
        <v>111877</v>
      </c>
      <c r="F20" s="5">
        <v>0</v>
      </c>
      <c r="G20" s="5">
        <v>0</v>
      </c>
      <c r="H20" s="5">
        <v>4881882</v>
      </c>
    </row>
    <row r="21" spans="1:8" x14ac:dyDescent="0.25">
      <c r="A21" s="2" t="s">
        <v>7</v>
      </c>
      <c r="B21" s="2" t="s">
        <v>72</v>
      </c>
      <c r="C21" s="2" t="s">
        <v>74</v>
      </c>
      <c r="D21" s="5">
        <v>87394411</v>
      </c>
      <c r="E21" s="5">
        <v>1766425</v>
      </c>
      <c r="F21" s="5">
        <v>0</v>
      </c>
      <c r="G21" s="5">
        <v>0</v>
      </c>
      <c r="H21" s="5">
        <v>85627986</v>
      </c>
    </row>
    <row r="22" spans="1:8" x14ac:dyDescent="0.25">
      <c r="A22" s="2" t="s">
        <v>7</v>
      </c>
      <c r="B22" s="2" t="s">
        <v>72</v>
      </c>
      <c r="C22" s="2" t="s">
        <v>75</v>
      </c>
      <c r="D22" s="5">
        <v>10831442</v>
      </c>
      <c r="E22" s="5">
        <v>0</v>
      </c>
      <c r="F22" s="5">
        <v>0</v>
      </c>
      <c r="G22" s="5">
        <v>0</v>
      </c>
      <c r="H22" s="5">
        <v>10831442</v>
      </c>
    </row>
    <row r="23" spans="1:8" x14ac:dyDescent="0.25">
      <c r="A23" s="2" t="s">
        <v>7</v>
      </c>
      <c r="B23" s="2" t="s">
        <v>72</v>
      </c>
      <c r="C23" s="2" t="s">
        <v>76</v>
      </c>
      <c r="D23" s="5">
        <v>15156679</v>
      </c>
      <c r="E23" s="5">
        <v>103622</v>
      </c>
      <c r="F23" s="5">
        <v>0</v>
      </c>
      <c r="G23" s="5">
        <v>0</v>
      </c>
      <c r="H23" s="5">
        <v>15053057</v>
      </c>
    </row>
    <row r="24" spans="1:8" x14ac:dyDescent="0.25">
      <c r="A24" s="2" t="s">
        <v>7</v>
      </c>
      <c r="B24" s="2" t="s">
        <v>72</v>
      </c>
      <c r="C24" s="2" t="s">
        <v>77</v>
      </c>
      <c r="D24" s="5">
        <v>1010690</v>
      </c>
      <c r="E24" s="5">
        <v>0</v>
      </c>
      <c r="F24" s="5">
        <v>0</v>
      </c>
      <c r="G24" s="5">
        <v>0</v>
      </c>
      <c r="H24" s="5">
        <v>1010690</v>
      </c>
    </row>
    <row r="25" spans="1:8" x14ac:dyDescent="0.25">
      <c r="A25" s="2" t="s">
        <v>7</v>
      </c>
      <c r="B25" s="2" t="s">
        <v>72</v>
      </c>
      <c r="C25" s="2" t="s">
        <v>78</v>
      </c>
      <c r="D25" s="5">
        <v>18596630</v>
      </c>
      <c r="E25" s="5">
        <v>146862</v>
      </c>
      <c r="F25" s="5">
        <v>0</v>
      </c>
      <c r="G25" s="5">
        <v>0</v>
      </c>
      <c r="H25" s="5">
        <v>18449768</v>
      </c>
    </row>
    <row r="26" spans="1:8" x14ac:dyDescent="0.25">
      <c r="A26" s="2" t="s">
        <v>79</v>
      </c>
      <c r="B26" s="23"/>
      <c r="C26" s="23"/>
      <c r="D26" s="5">
        <v>61093952</v>
      </c>
      <c r="E26" s="5">
        <v>1468622</v>
      </c>
      <c r="F26" s="5"/>
      <c r="G26" s="5"/>
      <c r="H26" s="5">
        <f>D26-E26</f>
        <v>59625330</v>
      </c>
    </row>
    <row r="27" spans="1:8" x14ac:dyDescent="0.25">
      <c r="A27" s="24"/>
      <c r="D27" s="25">
        <f>SUM(D8:D26)</f>
        <v>727556835</v>
      </c>
      <c r="E27" s="25">
        <f t="shared" ref="E27:H27" si="0">SUM(E8:E26)</f>
        <v>18827639</v>
      </c>
      <c r="F27" s="25">
        <f t="shared" si="0"/>
        <v>0</v>
      </c>
      <c r="G27" s="25">
        <f t="shared" si="0"/>
        <v>0</v>
      </c>
      <c r="H27" s="26">
        <f t="shared" si="0"/>
        <v>708729196</v>
      </c>
    </row>
  </sheetData>
  <mergeCells count="4"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C25" sqref="C25"/>
    </sheetView>
  </sheetViews>
  <sheetFormatPr defaultRowHeight="15" x14ac:dyDescent="0.25"/>
  <cols>
    <col min="1" max="1" width="20.140625" customWidth="1"/>
    <col min="2" max="2" width="22.42578125" customWidth="1"/>
    <col min="3" max="3" width="19.140625" customWidth="1"/>
    <col min="4" max="4" width="20" customWidth="1"/>
    <col min="5" max="5" width="18.28515625" customWidth="1"/>
    <col min="8" max="8" width="18.28515625" customWidth="1"/>
  </cols>
  <sheetData>
    <row r="2" spans="1:8" ht="18.75" x14ac:dyDescent="0.3">
      <c r="A2" s="27"/>
      <c r="B2" s="27"/>
      <c r="C2" s="27"/>
      <c r="D2" s="27"/>
      <c r="E2" s="27"/>
      <c r="F2" s="27"/>
      <c r="G2" s="27"/>
      <c r="H2" s="27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s="22" customFormat="1" ht="18.75" x14ac:dyDescent="0.3">
      <c r="A4" s="27" t="s">
        <v>1</v>
      </c>
      <c r="B4" s="27"/>
      <c r="C4" s="27"/>
      <c r="D4" s="27"/>
      <c r="E4" s="27"/>
      <c r="F4" s="27"/>
      <c r="G4" s="27"/>
      <c r="H4" s="27"/>
    </row>
    <row r="5" spans="1:8" x14ac:dyDescent="0.25">
      <c r="A5" s="28" t="s">
        <v>80</v>
      </c>
      <c r="B5" s="28"/>
      <c r="C5" s="28"/>
      <c r="D5" s="28"/>
      <c r="E5" s="28"/>
      <c r="F5" s="28"/>
      <c r="G5" s="28"/>
      <c r="H5" s="28"/>
    </row>
    <row r="6" spans="1:8" ht="21" x14ac:dyDescent="0.25">
      <c r="A6" s="3" t="s">
        <v>16</v>
      </c>
      <c r="B6" s="3" t="s">
        <v>3</v>
      </c>
      <c r="C6" s="3" t="s">
        <v>20</v>
      </c>
      <c r="D6" s="4" t="s">
        <v>15</v>
      </c>
      <c r="E6" s="4" t="s">
        <v>22</v>
      </c>
      <c r="F6" s="4" t="s">
        <v>18</v>
      </c>
      <c r="G6" s="4" t="s">
        <v>2</v>
      </c>
      <c r="H6" s="4" t="s">
        <v>12</v>
      </c>
    </row>
    <row r="7" spans="1:8" x14ac:dyDescent="0.25">
      <c r="A7" s="2" t="s">
        <v>7</v>
      </c>
      <c r="B7" s="2" t="s">
        <v>23</v>
      </c>
      <c r="C7" s="2"/>
      <c r="D7" s="5">
        <v>80871409</v>
      </c>
      <c r="E7" s="5">
        <v>1318198</v>
      </c>
      <c r="F7" s="5">
        <v>0</v>
      </c>
      <c r="G7" s="5">
        <v>0</v>
      </c>
      <c r="H7" s="5">
        <v>79553211</v>
      </c>
    </row>
    <row r="8" spans="1:8" x14ac:dyDescent="0.25">
      <c r="A8" s="2" t="s">
        <v>7</v>
      </c>
      <c r="B8" s="2" t="s">
        <v>23</v>
      </c>
      <c r="C8" s="2" t="s">
        <v>24</v>
      </c>
      <c r="D8" s="5">
        <v>10940192</v>
      </c>
      <c r="E8" s="5">
        <v>190781</v>
      </c>
      <c r="F8" s="5">
        <v>0</v>
      </c>
      <c r="G8" s="5">
        <v>0</v>
      </c>
      <c r="H8" s="5">
        <v>10749411</v>
      </c>
    </row>
    <row r="9" spans="1:8" x14ac:dyDescent="0.25">
      <c r="A9" s="2" t="s">
        <v>7</v>
      </c>
      <c r="B9" s="2" t="s">
        <v>25</v>
      </c>
      <c r="C9" s="2"/>
      <c r="D9" s="5">
        <v>21434093</v>
      </c>
      <c r="E9" s="5">
        <v>629005</v>
      </c>
      <c r="F9" s="5">
        <v>0</v>
      </c>
      <c r="G9" s="5">
        <v>0</v>
      </c>
      <c r="H9" s="5">
        <v>20805088</v>
      </c>
    </row>
    <row r="10" spans="1:8" x14ac:dyDescent="0.25">
      <c r="A10" s="2" t="s">
        <v>7</v>
      </c>
      <c r="B10" s="2" t="s">
        <v>26</v>
      </c>
      <c r="C10" s="2"/>
      <c r="D10" s="5">
        <v>44075879</v>
      </c>
      <c r="E10" s="5">
        <v>1068086</v>
      </c>
      <c r="F10" s="5">
        <v>0</v>
      </c>
      <c r="G10" s="5">
        <v>0</v>
      </c>
      <c r="H10" s="5">
        <v>43007793</v>
      </c>
    </row>
    <row r="11" spans="1:8" x14ac:dyDescent="0.25">
      <c r="A11" s="2" t="s">
        <v>7</v>
      </c>
      <c r="B11" s="2" t="s">
        <v>26</v>
      </c>
      <c r="C11" s="2" t="s">
        <v>27</v>
      </c>
      <c r="D11" s="5">
        <v>16165010</v>
      </c>
      <c r="E11" s="5">
        <v>110147</v>
      </c>
      <c r="F11" s="5">
        <v>0</v>
      </c>
      <c r="G11" s="5">
        <v>0</v>
      </c>
      <c r="H11" s="5">
        <v>16054863</v>
      </c>
    </row>
    <row r="12" spans="1:8" x14ac:dyDescent="0.25">
      <c r="A12" s="2" t="s">
        <v>7</v>
      </c>
      <c r="B12" s="2" t="s">
        <v>28</v>
      </c>
      <c r="C12" s="2"/>
      <c r="D12" s="5">
        <v>63043665</v>
      </c>
      <c r="E12" s="5">
        <v>1270883</v>
      </c>
      <c r="F12" s="5">
        <v>0</v>
      </c>
      <c r="G12" s="5">
        <v>0</v>
      </c>
      <c r="H12" s="5">
        <v>61772782</v>
      </c>
    </row>
    <row r="13" spans="1:8" x14ac:dyDescent="0.25">
      <c r="A13" s="2" t="s">
        <v>7</v>
      </c>
      <c r="B13" s="2" t="s">
        <v>28</v>
      </c>
      <c r="C13" s="2" t="s">
        <v>27</v>
      </c>
      <c r="D13" s="5">
        <v>14453225</v>
      </c>
      <c r="E13" s="5">
        <v>669534</v>
      </c>
      <c r="F13" s="5">
        <v>0</v>
      </c>
      <c r="G13" s="5">
        <v>0</v>
      </c>
      <c r="H13" s="5">
        <v>13783691</v>
      </c>
    </row>
    <row r="14" spans="1:8" x14ac:dyDescent="0.25">
      <c r="A14" s="2" t="s">
        <v>7</v>
      </c>
      <c r="B14" s="2" t="s">
        <v>28</v>
      </c>
      <c r="C14" s="2" t="s">
        <v>29</v>
      </c>
      <c r="D14" s="5">
        <v>4878671</v>
      </c>
      <c r="E14" s="5">
        <v>0</v>
      </c>
      <c r="F14" s="5">
        <v>0</v>
      </c>
      <c r="G14" s="5">
        <v>0</v>
      </c>
      <c r="H14" s="5">
        <v>4878671</v>
      </c>
    </row>
    <row r="15" spans="1:8" x14ac:dyDescent="0.25">
      <c r="A15" s="2" t="s">
        <v>7</v>
      </c>
      <c r="B15" s="2" t="s">
        <v>6</v>
      </c>
      <c r="C15" s="2"/>
      <c r="D15" s="5">
        <v>106630246</v>
      </c>
      <c r="E15" s="5">
        <v>1802718</v>
      </c>
      <c r="F15" s="5">
        <v>0</v>
      </c>
      <c r="G15" s="5">
        <v>0</v>
      </c>
      <c r="H15" s="5">
        <v>104827528</v>
      </c>
    </row>
    <row r="16" spans="1:8" x14ac:dyDescent="0.25">
      <c r="A16" s="2" t="s">
        <v>7</v>
      </c>
      <c r="B16" s="2" t="s">
        <v>6</v>
      </c>
      <c r="C16" s="2" t="s">
        <v>30</v>
      </c>
      <c r="D16" s="5">
        <v>3779100</v>
      </c>
      <c r="E16" s="5">
        <v>212135</v>
      </c>
      <c r="F16" s="5">
        <v>0</v>
      </c>
      <c r="G16" s="5">
        <v>0</v>
      </c>
      <c r="H16" s="5">
        <v>3566965</v>
      </c>
    </row>
    <row r="17" spans="1:8" x14ac:dyDescent="0.25">
      <c r="A17" s="2" t="s">
        <v>7</v>
      </c>
      <c r="B17" s="2" t="s">
        <v>6</v>
      </c>
      <c r="C17" s="2" t="s">
        <v>31</v>
      </c>
      <c r="D17" s="5">
        <v>12731564</v>
      </c>
      <c r="E17" s="5">
        <v>404776</v>
      </c>
      <c r="F17" s="5">
        <v>0</v>
      </c>
      <c r="G17" s="5">
        <v>0</v>
      </c>
      <c r="H17" s="5">
        <v>12326788</v>
      </c>
    </row>
    <row r="18" spans="1:8" x14ac:dyDescent="0.25">
      <c r="A18" s="2" t="s">
        <v>7</v>
      </c>
      <c r="B18" s="2" t="s">
        <v>32</v>
      </c>
      <c r="C18" s="2"/>
      <c r="D18" s="5">
        <v>147715775</v>
      </c>
      <c r="E18" s="5">
        <v>1609509</v>
      </c>
      <c r="F18" s="5">
        <v>0</v>
      </c>
      <c r="G18" s="5">
        <v>0</v>
      </c>
      <c r="H18" s="5">
        <v>146106266</v>
      </c>
    </row>
    <row r="19" spans="1:8" x14ac:dyDescent="0.25">
      <c r="A19" s="2" t="s">
        <v>7</v>
      </c>
      <c r="B19" s="2" t="s">
        <v>32</v>
      </c>
      <c r="C19" s="2" t="s">
        <v>33</v>
      </c>
      <c r="D19" s="5">
        <v>3362665</v>
      </c>
      <c r="E19" s="5">
        <v>110147</v>
      </c>
      <c r="F19" s="5">
        <v>0</v>
      </c>
      <c r="G19" s="5">
        <v>0</v>
      </c>
      <c r="H19" s="5">
        <v>3252518</v>
      </c>
    </row>
    <row r="20" spans="1:8" x14ac:dyDescent="0.25">
      <c r="A20" s="24"/>
      <c r="D20" s="25">
        <f>SUM(D7:D19)</f>
        <v>530081494</v>
      </c>
      <c r="E20" s="25">
        <f t="shared" ref="E20:H20" si="0">SUM(E7:E19)</f>
        <v>9395919</v>
      </c>
      <c r="F20" s="25">
        <f t="shared" si="0"/>
        <v>0</v>
      </c>
      <c r="G20" s="25">
        <f t="shared" si="0"/>
        <v>0</v>
      </c>
      <c r="H20" s="25">
        <f t="shared" si="0"/>
        <v>520685575</v>
      </c>
    </row>
    <row r="21" spans="1:8" x14ac:dyDescent="0.25">
      <c r="D21" s="1"/>
      <c r="E21" s="1"/>
      <c r="F21" s="1"/>
      <c r="G21" s="1"/>
      <c r="H21" s="1"/>
    </row>
    <row r="22" spans="1:8" x14ac:dyDescent="0.25">
      <c r="A22" s="2"/>
      <c r="B22" s="2"/>
      <c r="C22" s="2"/>
      <c r="D22" s="5"/>
      <c r="E22" s="5"/>
      <c r="F22" s="5"/>
      <c r="G22" s="5"/>
      <c r="H22" s="5"/>
    </row>
    <row r="23" spans="1:8" x14ac:dyDescent="0.25">
      <c r="A23" s="2"/>
      <c r="B23" s="2"/>
      <c r="C23" s="2"/>
      <c r="D23" s="5"/>
      <c r="E23" s="5"/>
      <c r="F23" s="5"/>
      <c r="G23" s="5"/>
      <c r="H23" s="5"/>
    </row>
    <row r="24" spans="1:8" x14ac:dyDescent="0.25">
      <c r="A24" s="2"/>
      <c r="B24" s="2"/>
      <c r="C24" s="2"/>
      <c r="D24" s="5"/>
      <c r="E24" s="5"/>
      <c r="F24" s="5"/>
      <c r="G24" s="5"/>
      <c r="H24" s="5"/>
    </row>
    <row r="25" spans="1:8" x14ac:dyDescent="0.25">
      <c r="D25" s="1"/>
      <c r="E25" s="1"/>
      <c r="F25" s="1"/>
      <c r="G25" s="1"/>
      <c r="H25" s="1"/>
    </row>
    <row r="26" spans="1:8" x14ac:dyDescent="0.25">
      <c r="D26" s="1"/>
      <c r="E26" s="1"/>
      <c r="F26" s="1"/>
      <c r="G26" s="1"/>
      <c r="H26" s="1"/>
    </row>
    <row r="27" spans="1:8" x14ac:dyDescent="0.25">
      <c r="D27" s="1"/>
      <c r="E27" s="1"/>
      <c r="F27" s="1"/>
      <c r="G27" s="1"/>
      <c r="H27" s="1"/>
    </row>
    <row r="28" spans="1:8" x14ac:dyDescent="0.25">
      <c r="D28" s="1"/>
      <c r="E28" s="1"/>
      <c r="F28" s="1"/>
      <c r="G28" s="1"/>
      <c r="H28" s="1"/>
    </row>
    <row r="29" spans="1:8" x14ac:dyDescent="0.25">
      <c r="D29" s="1"/>
      <c r="E29" s="1"/>
      <c r="F29" s="1"/>
      <c r="G29" s="1"/>
      <c r="H29" s="1"/>
    </row>
  </sheetData>
  <mergeCells count="4">
    <mergeCell ref="A2:H2"/>
    <mergeCell ref="A3:H3"/>
    <mergeCell ref="A4:H4"/>
    <mergeCell ref="A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0"/>
  <sheetViews>
    <sheetView workbookViewId="0">
      <selection activeCell="L22" sqref="L22"/>
    </sheetView>
  </sheetViews>
  <sheetFormatPr defaultRowHeight="15" x14ac:dyDescent="0.25"/>
  <cols>
    <col min="1" max="1" width="20.7109375" customWidth="1"/>
    <col min="2" max="2" width="17.42578125" customWidth="1"/>
    <col min="3" max="3" width="18.85546875" customWidth="1"/>
    <col min="4" max="4" width="19.140625" customWidth="1"/>
    <col min="5" max="5" width="11.7109375" customWidth="1"/>
    <col min="8" max="8" width="20" customWidth="1"/>
  </cols>
  <sheetData>
    <row r="4" spans="1:8" ht="18.75" x14ac:dyDescent="0.3">
      <c r="A4" s="27" t="s">
        <v>1</v>
      </c>
      <c r="B4" s="27"/>
      <c r="C4" s="27"/>
      <c r="D4" s="27"/>
      <c r="E4" s="27"/>
      <c r="F4" s="27"/>
      <c r="G4" s="27"/>
      <c r="H4" s="27"/>
    </row>
    <row r="5" spans="1:8" x14ac:dyDescent="0.25">
      <c r="A5" s="28" t="s">
        <v>81</v>
      </c>
      <c r="B5" s="28"/>
      <c r="C5" s="28"/>
      <c r="D5" s="28"/>
      <c r="E5" s="28"/>
      <c r="F5" s="28"/>
      <c r="G5" s="28"/>
      <c r="H5" s="28"/>
    </row>
    <row r="6" spans="1:8" ht="21" x14ac:dyDescent="0.25">
      <c r="A6" s="3" t="s">
        <v>16</v>
      </c>
      <c r="B6" s="3" t="s">
        <v>3</v>
      </c>
      <c r="C6" s="3" t="s">
        <v>20</v>
      </c>
      <c r="D6" s="4" t="s">
        <v>15</v>
      </c>
      <c r="E6" s="4" t="s">
        <v>22</v>
      </c>
      <c r="F6" s="4" t="s">
        <v>18</v>
      </c>
      <c r="G6" s="4" t="s">
        <v>2</v>
      </c>
      <c r="H6" s="4" t="s">
        <v>12</v>
      </c>
    </row>
    <row r="7" spans="1:8" x14ac:dyDescent="0.25">
      <c r="A7" s="2" t="s">
        <v>7</v>
      </c>
      <c r="B7" s="2" t="s">
        <v>35</v>
      </c>
      <c r="C7" s="2"/>
      <c r="D7" s="5">
        <v>47950973</v>
      </c>
      <c r="E7" s="5">
        <v>1031689</v>
      </c>
      <c r="F7" s="5">
        <v>0</v>
      </c>
      <c r="G7" s="5">
        <v>0</v>
      </c>
      <c r="H7" s="5">
        <v>46919284</v>
      </c>
    </row>
    <row r="8" spans="1:8" x14ac:dyDescent="0.25">
      <c r="A8" s="2" t="s">
        <v>7</v>
      </c>
      <c r="B8" s="2" t="s">
        <v>35</v>
      </c>
      <c r="C8" s="2" t="s">
        <v>36</v>
      </c>
      <c r="D8" s="5">
        <v>34877210</v>
      </c>
      <c r="E8" s="5">
        <v>110147</v>
      </c>
      <c r="F8" s="5">
        <v>0</v>
      </c>
      <c r="G8" s="5">
        <v>0</v>
      </c>
      <c r="H8" s="5">
        <v>34767063</v>
      </c>
    </row>
    <row r="9" spans="1:8" x14ac:dyDescent="0.25">
      <c r="A9" s="2" t="s">
        <v>7</v>
      </c>
      <c r="B9" s="2" t="s">
        <v>37</v>
      </c>
      <c r="C9" s="2"/>
      <c r="D9" s="5">
        <v>55424648</v>
      </c>
      <c r="E9" s="5">
        <v>860370</v>
      </c>
      <c r="F9" s="5">
        <v>0</v>
      </c>
      <c r="G9" s="5">
        <v>0</v>
      </c>
      <c r="H9" s="5">
        <v>54564278</v>
      </c>
    </row>
    <row r="10" spans="1:8" x14ac:dyDescent="0.25">
      <c r="A10" s="2" t="s">
        <v>7</v>
      </c>
      <c r="B10" s="2" t="s">
        <v>38</v>
      </c>
      <c r="C10" s="2"/>
      <c r="D10" s="5">
        <v>171048233</v>
      </c>
      <c r="E10" s="5">
        <v>2977690</v>
      </c>
      <c r="F10" s="5">
        <v>0</v>
      </c>
      <c r="G10" s="5">
        <v>0</v>
      </c>
      <c r="H10" s="5">
        <v>168070543</v>
      </c>
    </row>
    <row r="11" spans="1:8" x14ac:dyDescent="0.25">
      <c r="A11" s="2" t="s">
        <v>7</v>
      </c>
      <c r="B11" s="2" t="s">
        <v>38</v>
      </c>
      <c r="C11" s="2" t="s">
        <v>39</v>
      </c>
      <c r="D11" s="5">
        <v>10719680</v>
      </c>
      <c r="E11" s="5">
        <v>660879</v>
      </c>
      <c r="F11" s="5">
        <v>0</v>
      </c>
      <c r="G11" s="5">
        <v>0</v>
      </c>
      <c r="H11" s="5">
        <v>10058801</v>
      </c>
    </row>
    <row r="12" spans="1:8" x14ac:dyDescent="0.25">
      <c r="A12" s="2" t="s">
        <v>7</v>
      </c>
      <c r="B12" s="2" t="s">
        <v>38</v>
      </c>
      <c r="C12" s="2" t="s">
        <v>40</v>
      </c>
      <c r="D12" s="5">
        <v>11450600</v>
      </c>
      <c r="E12" s="5">
        <v>220293</v>
      </c>
      <c r="F12" s="5">
        <v>0</v>
      </c>
      <c r="G12" s="5">
        <v>0</v>
      </c>
      <c r="H12" s="5">
        <v>11230307</v>
      </c>
    </row>
    <row r="13" spans="1:8" x14ac:dyDescent="0.25">
      <c r="A13" s="2" t="s">
        <v>7</v>
      </c>
      <c r="B13" s="2" t="s">
        <v>38</v>
      </c>
      <c r="C13" s="2" t="s">
        <v>41</v>
      </c>
      <c r="D13" s="5">
        <v>15546020</v>
      </c>
      <c r="E13" s="5">
        <v>440587</v>
      </c>
      <c r="F13" s="5">
        <v>0</v>
      </c>
      <c r="G13" s="5">
        <v>0</v>
      </c>
      <c r="H13" s="5">
        <v>15105433</v>
      </c>
    </row>
    <row r="14" spans="1:8" x14ac:dyDescent="0.25">
      <c r="A14" s="2" t="s">
        <v>7</v>
      </c>
      <c r="B14" s="2" t="s">
        <v>19</v>
      </c>
      <c r="C14" s="2"/>
      <c r="D14" s="5">
        <v>4093455</v>
      </c>
      <c r="E14" s="5">
        <v>165219</v>
      </c>
      <c r="F14" s="5">
        <v>0</v>
      </c>
      <c r="G14" s="5">
        <v>0</v>
      </c>
      <c r="H14" s="5">
        <v>3928236</v>
      </c>
    </row>
    <row r="15" spans="1:8" x14ac:dyDescent="0.25">
      <c r="A15" s="2" t="s">
        <v>7</v>
      </c>
      <c r="B15" s="2" t="s">
        <v>34</v>
      </c>
      <c r="C15" s="2"/>
      <c r="D15" s="5">
        <v>133347730</v>
      </c>
      <c r="E15" s="5">
        <v>1582916</v>
      </c>
      <c r="F15" s="5">
        <v>0</v>
      </c>
      <c r="G15" s="5">
        <v>0</v>
      </c>
      <c r="H15" s="5">
        <v>131764814</v>
      </c>
    </row>
    <row r="16" spans="1:8" x14ac:dyDescent="0.25">
      <c r="A16" s="2" t="s">
        <v>7</v>
      </c>
      <c r="B16" s="2" t="s">
        <v>8</v>
      </c>
      <c r="C16" s="2"/>
      <c r="D16" s="5">
        <v>96484103</v>
      </c>
      <c r="E16" s="5">
        <v>1501483</v>
      </c>
      <c r="F16" s="5">
        <v>0</v>
      </c>
      <c r="G16" s="5">
        <v>0</v>
      </c>
      <c r="H16" s="5">
        <v>94982620</v>
      </c>
    </row>
    <row r="17" spans="1:8" x14ac:dyDescent="0.25">
      <c r="A17" s="2" t="s">
        <v>7</v>
      </c>
      <c r="B17" s="2" t="s">
        <v>42</v>
      </c>
      <c r="C17" s="2" t="s">
        <v>43</v>
      </c>
      <c r="D17" s="5">
        <v>23102940</v>
      </c>
      <c r="E17" s="5">
        <v>1025951</v>
      </c>
      <c r="F17" s="5">
        <v>0</v>
      </c>
      <c r="G17" s="5">
        <v>0</v>
      </c>
      <c r="H17" s="5">
        <v>22076989</v>
      </c>
    </row>
    <row r="18" spans="1:8" x14ac:dyDescent="0.25">
      <c r="A18" s="2" t="s">
        <v>7</v>
      </c>
      <c r="B18" s="2" t="s">
        <v>34</v>
      </c>
      <c r="C18" s="2"/>
      <c r="D18" s="5">
        <v>146862</v>
      </c>
      <c r="E18" s="5">
        <v>0</v>
      </c>
      <c r="F18" s="5">
        <v>0</v>
      </c>
      <c r="G18" s="5">
        <v>0</v>
      </c>
      <c r="H18" s="5">
        <v>146862</v>
      </c>
    </row>
    <row r="19" spans="1:8" x14ac:dyDescent="0.25">
      <c r="D19" s="1">
        <f>SUM(D7:D18)</f>
        <v>604192454</v>
      </c>
      <c r="E19" s="1">
        <f>SUM(E7:E18)</f>
        <v>10577224</v>
      </c>
      <c r="F19" s="1"/>
      <c r="G19" s="1"/>
      <c r="H19" s="1">
        <f>SUM(H7:H18)</f>
        <v>593615230</v>
      </c>
    </row>
    <row r="20" spans="1:8" x14ac:dyDescent="0.25">
      <c r="D20" s="1"/>
      <c r="E20" s="1"/>
      <c r="F20" s="1"/>
      <c r="G20" s="1"/>
      <c r="H20" s="1"/>
    </row>
  </sheetData>
  <mergeCells count="2">
    <mergeCell ref="A4:H4"/>
    <mergeCell ref="A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G18" sqref="G18"/>
    </sheetView>
  </sheetViews>
  <sheetFormatPr defaultRowHeight="15" x14ac:dyDescent="0.25"/>
  <cols>
    <col min="1" max="1" width="20.7109375" customWidth="1"/>
    <col min="2" max="2" width="25.7109375" customWidth="1"/>
    <col min="3" max="3" width="23.28515625" customWidth="1"/>
    <col min="4" max="5" width="26.5703125" customWidth="1"/>
    <col min="6" max="6" width="20.5703125" customWidth="1"/>
    <col min="7" max="7" width="22" customWidth="1"/>
    <col min="8" max="8" width="21.42578125" customWidth="1"/>
    <col min="9" max="9" width="14.28515625" bestFit="1" customWidth="1"/>
  </cols>
  <sheetData>
    <row r="2" spans="1:11" ht="19.5" x14ac:dyDescent="0.3">
      <c r="A2" s="41"/>
      <c r="B2" s="41"/>
      <c r="C2" s="35" t="s">
        <v>63</v>
      </c>
      <c r="D2" s="35"/>
      <c r="E2" s="35"/>
      <c r="F2" s="35"/>
      <c r="G2" s="41"/>
      <c r="H2" s="41"/>
    </row>
    <row r="3" spans="1:11" x14ac:dyDescent="0.25">
      <c r="A3" s="41"/>
      <c r="B3" s="41"/>
      <c r="C3" s="41"/>
      <c r="D3" s="41"/>
      <c r="E3" s="41"/>
      <c r="F3" s="41"/>
      <c r="G3" s="41"/>
      <c r="H3" s="41"/>
    </row>
    <row r="4" spans="1:11" ht="16.5" x14ac:dyDescent="0.25">
      <c r="A4" s="21" t="s">
        <v>64</v>
      </c>
      <c r="B4" s="21" t="s">
        <v>44</v>
      </c>
      <c r="C4" s="21" t="s">
        <v>22</v>
      </c>
      <c r="D4" s="21" t="s">
        <v>45</v>
      </c>
      <c r="E4" s="21" t="s">
        <v>46</v>
      </c>
      <c r="F4" s="21" t="s">
        <v>47</v>
      </c>
      <c r="G4" s="21" t="s">
        <v>48</v>
      </c>
      <c r="H4" s="42" t="s">
        <v>68</v>
      </c>
    </row>
    <row r="5" spans="1:11" ht="16.5" x14ac:dyDescent="0.25">
      <c r="A5" s="13" t="s">
        <v>49</v>
      </c>
      <c r="B5" s="43">
        <v>727556835</v>
      </c>
      <c r="C5" s="18">
        <v>18827639</v>
      </c>
      <c r="D5" s="13">
        <f>B5*10%</f>
        <v>72755683.5</v>
      </c>
      <c r="E5" s="14">
        <f>B5-C5-D5</f>
        <v>635973512.5</v>
      </c>
      <c r="F5" s="16">
        <v>0.52</v>
      </c>
      <c r="G5" s="13">
        <f>IF(E5&lt;1215000000,E5*0.7%,IF(E5&lt;1458000000,E5*1%,IF(E5&lt;1822500000,E5*1.2%,E5*1.5%)))</f>
        <v>4451814.5874999994</v>
      </c>
      <c r="H5" s="13">
        <v>4451814.5874999994</v>
      </c>
    </row>
    <row r="6" spans="1:11" ht="16.5" x14ac:dyDescent="0.25">
      <c r="A6" s="13" t="s">
        <v>50</v>
      </c>
      <c r="B6" s="44">
        <v>530081494</v>
      </c>
      <c r="C6" s="18">
        <v>9395919</v>
      </c>
      <c r="D6" s="13">
        <f t="shared" ref="D6:D8" si="0">B6*10%</f>
        <v>53008149.400000006</v>
      </c>
      <c r="E6" s="14">
        <f t="shared" ref="E6:E8" si="1">B6-C6-D6</f>
        <v>467677425.60000002</v>
      </c>
      <c r="F6" s="16">
        <v>0.38</v>
      </c>
      <c r="G6" s="13">
        <f t="shared" ref="G6:G9" si="2">IF(E6&lt;1215000000,E6*0.7%,IF(E6&lt;1458000000,E6*1%,IF(E6&lt;1822500000,E6*1.2%,E6*1.5%)))</f>
        <v>3273741.9791999999</v>
      </c>
      <c r="H6" s="13">
        <v>3273741.9791999999</v>
      </c>
    </row>
    <row r="7" spans="1:11" ht="16.5" x14ac:dyDescent="0.25">
      <c r="A7" s="13" t="s">
        <v>51</v>
      </c>
      <c r="B7" s="44">
        <v>604192454</v>
      </c>
      <c r="C7" s="18">
        <v>10577224</v>
      </c>
      <c r="D7" s="13">
        <f t="shared" si="0"/>
        <v>60419245.400000006</v>
      </c>
      <c r="E7" s="14">
        <f t="shared" si="1"/>
        <v>533195984.60000002</v>
      </c>
      <c r="F7" s="16">
        <v>0.43</v>
      </c>
      <c r="G7" s="13">
        <f>IF(E7&lt;1215000000,E7*0.7%,IF(E7&lt;1458000000,E7*1%,IF(E7&lt;1822500000,E7*1.2%,E7*1.5%)))</f>
        <v>3732371.8921999997</v>
      </c>
      <c r="H7" s="45">
        <f>G7/2</f>
        <v>1866185.9460999998</v>
      </c>
      <c r="I7" s="19" t="s">
        <v>67</v>
      </c>
      <c r="J7" s="19"/>
      <c r="K7" s="19"/>
    </row>
    <row r="8" spans="1:11" ht="16.5" x14ac:dyDescent="0.25">
      <c r="A8" s="20" t="s">
        <v>69</v>
      </c>
      <c r="B8" s="46">
        <v>111360242</v>
      </c>
      <c r="C8" s="48">
        <v>3539886</v>
      </c>
      <c r="D8" s="13">
        <f t="shared" si="0"/>
        <v>11136024.200000001</v>
      </c>
      <c r="E8" s="14">
        <f t="shared" si="1"/>
        <v>96684331.799999997</v>
      </c>
      <c r="F8" s="47">
        <v>7.0000000000000007E-2</v>
      </c>
      <c r="G8" s="13">
        <f t="shared" si="2"/>
        <v>676790.32259999996</v>
      </c>
      <c r="H8" s="45">
        <v>676790.32259999996</v>
      </c>
      <c r="I8" s="19" t="s">
        <v>70</v>
      </c>
      <c r="J8" s="19"/>
      <c r="K8" s="19"/>
    </row>
    <row r="9" spans="1:11" ht="16.5" x14ac:dyDescent="0.25">
      <c r="A9" s="36" t="s">
        <v>66</v>
      </c>
      <c r="B9" s="37"/>
      <c r="C9" s="37"/>
      <c r="D9" s="37"/>
      <c r="E9" s="37"/>
      <c r="F9" s="38"/>
      <c r="G9" s="13">
        <f t="shared" si="2"/>
        <v>0</v>
      </c>
      <c r="H9" s="14">
        <f>SUM(H5:H8)</f>
        <v>10268532.835399998</v>
      </c>
    </row>
    <row r="10" spans="1:11" x14ac:dyDescent="0.25">
      <c r="A10" s="41"/>
      <c r="B10" s="41"/>
      <c r="C10" s="41"/>
      <c r="D10" s="41"/>
      <c r="E10" s="41"/>
      <c r="F10" s="41"/>
      <c r="G10" s="41"/>
      <c r="H10" s="41"/>
      <c r="I10" s="11"/>
    </row>
    <row r="12" spans="1:11" ht="16.5" x14ac:dyDescent="0.25">
      <c r="B12" s="29" t="s">
        <v>52</v>
      </c>
      <c r="C12" s="29"/>
      <c r="E12" s="33" t="s">
        <v>62</v>
      </c>
      <c r="F12" s="34"/>
      <c r="G12" s="34"/>
      <c r="H12" s="34"/>
    </row>
    <row r="13" spans="1:11" ht="35.25" customHeight="1" x14ac:dyDescent="0.25">
      <c r="B13" s="15" t="s">
        <v>65</v>
      </c>
      <c r="C13" s="12" t="s">
        <v>53</v>
      </c>
      <c r="E13" s="30" t="s">
        <v>61</v>
      </c>
      <c r="F13" s="31"/>
      <c r="G13" s="31"/>
      <c r="H13" s="32"/>
    </row>
    <row r="14" spans="1:11" ht="16.5" x14ac:dyDescent="0.25">
      <c r="B14" s="12">
        <v>0</v>
      </c>
      <c r="C14" s="15" t="s">
        <v>54</v>
      </c>
      <c r="E14" s="7" t="s">
        <v>57</v>
      </c>
      <c r="F14" s="7" t="s">
        <v>58</v>
      </c>
      <c r="G14" s="8" t="s">
        <v>59</v>
      </c>
      <c r="H14" s="8" t="s">
        <v>60</v>
      </c>
    </row>
    <row r="15" spans="1:11" ht="16.5" x14ac:dyDescent="0.25">
      <c r="B15" s="13">
        <v>1215000000</v>
      </c>
      <c r="C15" s="16">
        <v>0.01</v>
      </c>
      <c r="E15" s="9">
        <v>7.0000000000000001E-3</v>
      </c>
      <c r="F15" s="10">
        <v>1.2E-2</v>
      </c>
      <c r="G15" s="9">
        <v>1.2E-2</v>
      </c>
      <c r="H15" s="17">
        <v>1.4999999999999999E-2</v>
      </c>
    </row>
    <row r="16" spans="1:11" ht="16.5" x14ac:dyDescent="0.25">
      <c r="B16" s="13">
        <v>1458000000</v>
      </c>
      <c r="C16" s="15" t="s">
        <v>55</v>
      </c>
    </row>
    <row r="17" spans="2:6" ht="16.5" x14ac:dyDescent="0.25">
      <c r="B17" s="13">
        <v>1822500000</v>
      </c>
      <c r="C17" s="15" t="s">
        <v>56</v>
      </c>
    </row>
    <row r="18" spans="2:6" x14ac:dyDescent="0.25">
      <c r="B18" s="6"/>
      <c r="C18" s="6"/>
      <c r="F18" s="11"/>
    </row>
  </sheetData>
  <mergeCells count="5">
    <mergeCell ref="B12:C12"/>
    <mergeCell ref="E13:H13"/>
    <mergeCell ref="E12:H12"/>
    <mergeCell ref="C2:F2"/>
    <mergeCell ref="A9:F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BÁN HÀNG MY</vt:lpstr>
      <vt:lpstr>BÁN HÀNG THƠ</vt:lpstr>
      <vt:lpstr>BÁN HÀNG PHONG</vt:lpstr>
      <vt:lpstr>BÁN HÀNG HẢI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Administrator</cp:lastModifiedBy>
  <dcterms:created xsi:type="dcterms:W3CDTF">2022-10-07T10:04:48Z</dcterms:created>
  <dcterms:modified xsi:type="dcterms:W3CDTF">2022-10-20T06:23:45Z</dcterms:modified>
</cp:coreProperties>
</file>