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4DC4A0-C5D7-4EEE-BCD7-C48723789E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7" i="1"/>
  <c r="O20" i="1" l="1"/>
  <c r="M20" i="1"/>
  <c r="O15" i="1"/>
  <c r="M15" i="1"/>
  <c r="O11" i="1"/>
  <c r="M11" i="1"/>
  <c r="O7" i="1"/>
  <c r="M7" i="1"/>
  <c r="Q5" i="1" l="1"/>
  <c r="R5" i="1" s="1"/>
  <c r="Q6" i="1"/>
  <c r="R6" i="1" s="1"/>
  <c r="S6" i="1" l="1"/>
  <c r="S5" i="1"/>
</calcChain>
</file>

<file path=xl/sharedStrings.xml><?xml version="1.0" encoding="utf-8"?>
<sst xmlns="http://schemas.openxmlformats.org/spreadsheetml/2006/main" count="123" uniqueCount="45">
  <si>
    <t>Số hóa đơn</t>
  </si>
  <si>
    <t>BH2206-02680</t>
  </si>
  <si>
    <t>Ngày chứng từ</t>
  </si>
  <si>
    <t>TMART</t>
  </si>
  <si>
    <t>BH2206-02681</t>
  </si>
  <si>
    <t>QUẦY TRỊNH THỊ DỖI</t>
  </si>
  <si>
    <t>CGM300</t>
  </si>
  <si>
    <t>GL250</t>
  </si>
  <si>
    <t>Ngày hóa đơn</t>
  </si>
  <si>
    <t>Diễn giải chung</t>
  </si>
  <si>
    <t>Chi nhánh: 207 PHẠM VĂN HAI; Khách hàng: CÔNG TY CỔ PHẦN T - MARTSTORES; Tháng 7 năm 2022</t>
  </si>
  <si>
    <t>GSG250</t>
  </si>
  <si>
    <t>ĐVT</t>
  </si>
  <si>
    <t>TH200</t>
  </si>
  <si>
    <t>CGM500</t>
  </si>
  <si>
    <t>Giò sụn gà 250g</t>
  </si>
  <si>
    <t>BH2206-03826</t>
  </si>
  <si>
    <t>Mã khách hàng</t>
  </si>
  <si>
    <t>CN300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</si>
  <si>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</si>
  <si>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</si>
  <si>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</si>
  <si>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</si>
  <si>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</si>
  <si>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</si>
  <si>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</si>
  <si>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Số dòng = 13</t>
  </si>
  <si>
    <t>Số chứng từ</t>
  </si>
  <si>
    <t>CÔNG TY CỔ PHẦN T - MARTSTORES</t>
  </si>
  <si>
    <t>Tai heo muối 200g</t>
  </si>
  <si>
    <t>Mã hàng</t>
  </si>
  <si>
    <t>Diễn giải</t>
  </si>
  <si>
    <t>Doanh số bán</t>
  </si>
  <si>
    <t>Tên hàng</t>
  </si>
  <si>
    <t>SỔ CHI TIẾT BÁN HÀNG</t>
  </si>
  <si>
    <t>Bán hàng CÔNG TY CỔ PHẦN T - MARTSTORES</t>
  </si>
  <si>
    <t>Túi</t>
  </si>
  <si>
    <t>QUẦY 1410 TỈNH LỘ 10, QUẬN BÌNH TÂN</t>
  </si>
  <si>
    <t>Chả cốm 300g</t>
  </si>
  <si>
    <t>CC300</t>
  </si>
  <si>
    <t>BH2206-03827</t>
  </si>
  <si>
    <t>GM500</t>
  </si>
  <si>
    <t>Giò lụa cây 250g</t>
  </si>
  <si>
    <t>Chiết khấu</t>
  </si>
  <si>
    <t>Tên khách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</si>
</sst>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40" fontId="3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0" fontId="0" fillId="0" borderId="0" xfId="0" applyNumberFormat="1"/>
    <xf numFmtId="164" fontId="2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0" fontId="2" fillId="0" borderId="4" xfId="0" applyFont="1" applyBorder="1" applyAlignment="1">
      <alignment horizontal="left" vertical="center"/>
    </xf>
    <xf numFmtId="38" fontId="2" fillId="0" borderId="5" xfId="0" applyNumberFormat="1" applyFont="1" applyBorder="1" applyAlignment="1">
      <alignment horizontal="right" vertical="center"/>
    </xf>
    <xf numFmtId="38" fontId="2" fillId="3" borderId="5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0" fontId="2" fillId="0" borderId="3" xfId="0" applyNumberFormat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40" fontId="2" fillId="3" borderId="3" xfId="0" applyNumberFormat="1" applyFont="1" applyFill="1" applyBorder="1" applyAlignment="1">
      <alignment horizontal="right" vertical="center"/>
    </xf>
    <xf numFmtId="38" fontId="0" fillId="0" borderId="3" xfId="0" applyNumberFormat="1" applyBorder="1"/>
    <xf numFmtId="38" fontId="2" fillId="3" borderId="3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8" fontId="3" fillId="2" borderId="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0" fontId="3" fillId="2" borderId="3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0" fontId="6" fillId="0" borderId="3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38" fontId="6" fillId="0" borderId="5" xfId="0" applyNumberFormat="1" applyFont="1" applyBorder="1" applyAlignment="1">
      <alignment horizontal="right" vertical="center"/>
    </xf>
    <xf numFmtId="166" fontId="7" fillId="0" borderId="0" xfId="1" applyNumberFormat="1" applyFont="1"/>
    <xf numFmtId="166" fontId="7" fillId="0" borderId="0" xfId="0" applyNumberFormat="1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21"/>
  <sheetViews>
    <sheetView tabSelected="1" topLeftCell="K1" zoomScaleNormal="100" workbookViewId="0">
      <selection activeCell="Q3" sqref="Q3:Q7"/>
    </sheetView>
  </sheetViews>
  <sheetFormatPr defaultColWidth="9.140625" defaultRowHeight="15" x14ac:dyDescent="0.25"/>
  <cols>
    <col min="1" max="2" width="14.28515625" style="3" customWidth="1"/>
    <col min="3" max="3" width="14.28515625" customWidth="1"/>
    <col min="4" max="4" width="13.5703125" style="3" customWidth="1"/>
    <col min="5" max="5" width="15" customWidth="1"/>
    <col min="6" max="7" width="30" customWidth="1"/>
    <col min="8" max="8" width="15.7109375" customWidth="1"/>
    <col min="9" max="9" width="30" customWidth="1"/>
    <col min="10" max="10" width="15.7109375" hidden="1" customWidth="1"/>
    <col min="11" max="11" width="30" customWidth="1"/>
    <col min="12" max="12" width="14.28515625" customWidth="1"/>
    <col min="13" max="13" width="13.5703125" style="6" customWidth="1"/>
    <col min="14" max="14" width="11.5703125" style="8" customWidth="1"/>
    <col min="15" max="15" width="13.7109375" style="8" customWidth="1"/>
    <col min="16" max="16" width="17.140625" style="8" customWidth="1"/>
    <col min="17" max="17" width="13.5703125" customWidth="1"/>
    <col min="18" max="18" width="10.5703125" customWidth="1"/>
    <col min="19" max="19" width="13.42578125" customWidth="1"/>
  </cols>
  <sheetData>
    <row r="1" spans="1:19" ht="18.75" x14ac:dyDescent="0.3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9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9" ht="24.75" customHeight="1" x14ac:dyDescent="0.25">
      <c r="A3" s="10" t="s">
        <v>23</v>
      </c>
      <c r="B3" s="10" t="s">
        <v>2</v>
      </c>
      <c r="C3" s="5" t="s">
        <v>27</v>
      </c>
      <c r="D3" s="10" t="s">
        <v>8</v>
      </c>
      <c r="E3" s="5" t="s">
        <v>0</v>
      </c>
      <c r="F3" s="5" t="s">
        <v>9</v>
      </c>
      <c r="G3" s="5" t="s">
        <v>31</v>
      </c>
      <c r="H3" s="5" t="s">
        <v>17</v>
      </c>
      <c r="I3" s="5" t="s">
        <v>44</v>
      </c>
      <c r="J3" s="5" t="s">
        <v>30</v>
      </c>
      <c r="K3" s="5" t="s">
        <v>33</v>
      </c>
      <c r="L3" s="5" t="s">
        <v>12</v>
      </c>
      <c r="M3" s="2" t="s">
        <v>25</v>
      </c>
      <c r="N3" s="9" t="s">
        <v>24</v>
      </c>
      <c r="O3" s="9" t="s">
        <v>32</v>
      </c>
      <c r="P3" s="9" t="s">
        <v>43</v>
      </c>
    </row>
    <row r="4" spans="1:19" ht="24.75" hidden="1" customHeight="1" x14ac:dyDescent="0.25">
      <c r="A4" s="25"/>
      <c r="B4" s="25"/>
      <c r="C4" s="26"/>
      <c r="D4" s="25"/>
      <c r="E4" s="26"/>
      <c r="F4" s="26"/>
      <c r="G4" s="26"/>
      <c r="H4" s="26"/>
      <c r="I4" s="26"/>
      <c r="J4" s="18" t="s">
        <v>39</v>
      </c>
      <c r="K4" s="18" t="s">
        <v>38</v>
      </c>
      <c r="L4" s="18" t="s">
        <v>36</v>
      </c>
      <c r="M4" s="19">
        <v>5</v>
      </c>
      <c r="N4" s="20">
        <v>74250</v>
      </c>
      <c r="O4" s="20">
        <v>371250</v>
      </c>
      <c r="P4" s="27"/>
    </row>
    <row r="5" spans="1:19" hidden="1" x14ac:dyDescent="0.25">
      <c r="A5" s="4">
        <v>44748</v>
      </c>
      <c r="B5" s="4">
        <v>44748</v>
      </c>
      <c r="C5" s="1" t="s">
        <v>1</v>
      </c>
      <c r="D5" s="4"/>
      <c r="E5" s="1"/>
      <c r="F5" s="1" t="s">
        <v>37</v>
      </c>
      <c r="G5" s="1" t="s">
        <v>38</v>
      </c>
      <c r="H5" s="1" t="s">
        <v>3</v>
      </c>
      <c r="I5" s="15" t="s">
        <v>28</v>
      </c>
      <c r="J5" s="18" t="s">
        <v>39</v>
      </c>
      <c r="K5" s="18" t="s">
        <v>38</v>
      </c>
      <c r="L5" s="18" t="s">
        <v>36</v>
      </c>
      <c r="M5" s="19">
        <v>5</v>
      </c>
      <c r="N5" s="20">
        <v>74250</v>
      </c>
      <c r="O5" s="20">
        <v>371250</v>
      </c>
      <c r="P5" s="16">
        <v>33413</v>
      </c>
      <c r="Q5" s="13">
        <f>O5-P5</f>
        <v>337837</v>
      </c>
      <c r="R5" s="13">
        <f>Q5*8/100</f>
        <v>27026.959999999999</v>
      </c>
      <c r="S5" s="14">
        <f>Q5+R5</f>
        <v>364863.96</v>
      </c>
    </row>
    <row r="6" spans="1:19" hidden="1" x14ac:dyDescent="0.25">
      <c r="A6" s="4">
        <v>44748</v>
      </c>
      <c r="B6" s="4">
        <v>44748</v>
      </c>
      <c r="C6" s="1" t="s">
        <v>1</v>
      </c>
      <c r="D6" s="4"/>
      <c r="E6" s="1"/>
      <c r="F6" s="1" t="s">
        <v>37</v>
      </c>
      <c r="G6" s="1" t="s">
        <v>20</v>
      </c>
      <c r="H6" s="1" t="s">
        <v>3</v>
      </c>
      <c r="I6" s="15" t="s">
        <v>28</v>
      </c>
      <c r="J6" s="18" t="s">
        <v>39</v>
      </c>
      <c r="L6" s="18" t="s">
        <v>36</v>
      </c>
      <c r="M6" s="19">
        <v>5</v>
      </c>
      <c r="O6" s="20">
        <v>371250</v>
      </c>
      <c r="P6" s="16">
        <v>31928</v>
      </c>
      <c r="Q6" s="13">
        <f t="shared" ref="Q6:Q20" si="0">O6-P6</f>
        <v>339322</v>
      </c>
      <c r="R6" s="13">
        <f t="shared" ref="R6:R20" si="1">Q6*8/100</f>
        <v>27145.759999999998</v>
      </c>
      <c r="S6" s="14">
        <f t="shared" ref="S6:S21" si="2">Q6+R6</f>
        <v>366467.76</v>
      </c>
    </row>
    <row r="7" spans="1:19" s="40" customFormat="1" x14ac:dyDescent="0.25">
      <c r="A7" s="31"/>
      <c r="B7" s="31"/>
      <c r="C7" s="32"/>
      <c r="D7" s="31"/>
      <c r="E7" s="32"/>
      <c r="F7" s="32"/>
      <c r="G7" s="32"/>
      <c r="H7" s="32"/>
      <c r="I7" s="33"/>
      <c r="J7" s="34"/>
      <c r="K7" s="34" t="s">
        <v>38</v>
      </c>
      <c r="L7" s="34"/>
      <c r="M7" s="35">
        <f>SUM(M4:M6)</f>
        <v>15</v>
      </c>
      <c r="N7" s="36">
        <v>74250</v>
      </c>
      <c r="O7" s="36">
        <f>SUM(O4:O6)</f>
        <v>1113750</v>
      </c>
      <c r="P7" s="37">
        <f>O7*9/100</f>
        <v>100237.5</v>
      </c>
      <c r="Q7" s="38">
        <f>O7-P7</f>
        <v>1013512.5</v>
      </c>
      <c r="R7" s="38">
        <f>Q7*8/100</f>
        <v>81081</v>
      </c>
      <c r="S7" s="39">
        <f>Q7+R7</f>
        <v>1094593.5</v>
      </c>
    </row>
    <row r="8" spans="1:19" s="40" customFormat="1" x14ac:dyDescent="0.25">
      <c r="A8" s="31">
        <v>44748</v>
      </c>
      <c r="B8" s="31">
        <v>44748</v>
      </c>
      <c r="C8" s="32" t="s">
        <v>1</v>
      </c>
      <c r="D8" s="31"/>
      <c r="E8" s="32"/>
      <c r="F8" s="32" t="s">
        <v>37</v>
      </c>
      <c r="G8" s="32" t="s">
        <v>15</v>
      </c>
      <c r="H8" s="32" t="s">
        <v>3</v>
      </c>
      <c r="I8" s="33" t="s">
        <v>28</v>
      </c>
      <c r="J8" s="34" t="s">
        <v>18</v>
      </c>
      <c r="K8" s="34" t="s">
        <v>20</v>
      </c>
      <c r="L8" s="34" t="s">
        <v>36</v>
      </c>
      <c r="M8" s="35">
        <v>5</v>
      </c>
      <c r="N8" s="36">
        <v>70950</v>
      </c>
      <c r="O8" s="36">
        <v>354750</v>
      </c>
      <c r="P8" s="37">
        <f t="shared" ref="P8:P20" si="3">O8*9/100</f>
        <v>31927.5</v>
      </c>
      <c r="Q8" s="38">
        <f t="shared" ref="Q8:Q20" si="4">O8-P8</f>
        <v>322822.5</v>
      </c>
      <c r="R8" s="38">
        <f t="shared" ref="R8:R20" si="5">Q8*8/100</f>
        <v>25825.8</v>
      </c>
      <c r="S8" s="39">
        <f t="shared" ref="S8:S20" si="6">Q8+R8</f>
        <v>348648.3</v>
      </c>
    </row>
    <row r="9" spans="1:19" hidden="1" x14ac:dyDescent="0.25">
      <c r="A9" s="4">
        <v>44748</v>
      </c>
      <c r="B9" s="4">
        <v>44748</v>
      </c>
      <c r="C9" s="1" t="s">
        <v>4</v>
      </c>
      <c r="D9" s="4"/>
      <c r="E9" s="1"/>
      <c r="F9" s="1" t="s">
        <v>5</v>
      </c>
      <c r="G9" s="1" t="s">
        <v>38</v>
      </c>
      <c r="H9" s="1" t="s">
        <v>3</v>
      </c>
      <c r="I9" s="15" t="s">
        <v>28</v>
      </c>
      <c r="J9" s="18" t="s">
        <v>6</v>
      </c>
      <c r="K9" s="18" t="s">
        <v>21</v>
      </c>
      <c r="L9" s="18" t="s">
        <v>36</v>
      </c>
      <c r="M9" s="19">
        <v>5</v>
      </c>
      <c r="N9" s="20">
        <v>73431</v>
      </c>
      <c r="O9" s="20">
        <v>367155</v>
      </c>
      <c r="P9" s="37">
        <f t="shared" si="3"/>
        <v>33043.949999999997</v>
      </c>
      <c r="Q9" s="38">
        <f t="shared" si="4"/>
        <v>334111.05</v>
      </c>
      <c r="R9" s="38">
        <f t="shared" si="5"/>
        <v>26728.883999999998</v>
      </c>
      <c r="S9" s="39">
        <f t="shared" si="6"/>
        <v>360839.93400000001</v>
      </c>
    </row>
    <row r="10" spans="1:19" ht="15.75" hidden="1" customHeight="1" x14ac:dyDescent="0.25">
      <c r="A10" s="4">
        <v>44748</v>
      </c>
      <c r="B10" s="4">
        <v>44748</v>
      </c>
      <c r="C10" s="1" t="s">
        <v>4</v>
      </c>
      <c r="D10" s="4"/>
      <c r="E10" s="1"/>
      <c r="F10" s="1" t="s">
        <v>5</v>
      </c>
      <c r="G10" s="1" t="s">
        <v>21</v>
      </c>
      <c r="H10" s="1" t="s">
        <v>3</v>
      </c>
      <c r="I10" s="15" t="s">
        <v>28</v>
      </c>
      <c r="J10" s="18" t="s">
        <v>6</v>
      </c>
      <c r="L10" s="18" t="s">
        <v>36</v>
      </c>
      <c r="M10" s="19">
        <v>5</v>
      </c>
      <c r="O10" s="20">
        <v>367155</v>
      </c>
      <c r="P10" s="37">
        <f t="shared" si="3"/>
        <v>33043.949999999997</v>
      </c>
      <c r="Q10" s="38">
        <f t="shared" si="4"/>
        <v>334111.05</v>
      </c>
      <c r="R10" s="38">
        <f t="shared" si="5"/>
        <v>26728.883999999998</v>
      </c>
      <c r="S10" s="39">
        <f t="shared" si="6"/>
        <v>360839.93400000001</v>
      </c>
    </row>
    <row r="11" spans="1:19" s="40" customFormat="1" ht="15.75" customHeight="1" x14ac:dyDescent="0.25">
      <c r="A11" s="31"/>
      <c r="B11" s="31"/>
      <c r="C11" s="32"/>
      <c r="D11" s="31"/>
      <c r="E11" s="32"/>
      <c r="F11" s="32"/>
      <c r="G11" s="32"/>
      <c r="H11" s="32"/>
      <c r="I11" s="33"/>
      <c r="J11" s="34"/>
      <c r="K11" s="34" t="s">
        <v>21</v>
      </c>
      <c r="L11" s="34"/>
      <c r="M11" s="35">
        <f>SUM(M9:M10)</f>
        <v>10</v>
      </c>
      <c r="N11" s="36">
        <v>73431</v>
      </c>
      <c r="O11" s="36">
        <f>SUM(O9:O10)</f>
        <v>734310</v>
      </c>
      <c r="P11" s="37">
        <f t="shared" si="3"/>
        <v>66087.899999999994</v>
      </c>
      <c r="Q11" s="38">
        <f t="shared" si="4"/>
        <v>668222.1</v>
      </c>
      <c r="R11" s="38">
        <f t="shared" si="5"/>
        <v>53457.767999999996</v>
      </c>
      <c r="S11" s="39">
        <f t="shared" si="6"/>
        <v>721679.86800000002</v>
      </c>
    </row>
    <row r="12" spans="1:19" s="40" customFormat="1" x14ac:dyDescent="0.25">
      <c r="A12" s="31">
        <v>44748</v>
      </c>
      <c r="B12" s="31">
        <v>44748</v>
      </c>
      <c r="C12" s="32" t="s">
        <v>4</v>
      </c>
      <c r="D12" s="31"/>
      <c r="E12" s="32"/>
      <c r="F12" s="32" t="s">
        <v>5</v>
      </c>
      <c r="G12" s="32" t="s">
        <v>19</v>
      </c>
      <c r="H12" s="32" t="s">
        <v>3</v>
      </c>
      <c r="I12" s="33" t="s">
        <v>28</v>
      </c>
      <c r="J12" s="34" t="s">
        <v>14</v>
      </c>
      <c r="K12" s="34" t="s">
        <v>19</v>
      </c>
      <c r="L12" s="34" t="s">
        <v>36</v>
      </c>
      <c r="M12" s="35">
        <v>3</v>
      </c>
      <c r="N12" s="36">
        <v>119066</v>
      </c>
      <c r="O12" s="36">
        <v>357198</v>
      </c>
      <c r="P12" s="37">
        <f t="shared" si="3"/>
        <v>32147.82</v>
      </c>
      <c r="Q12" s="38">
        <f t="shared" si="4"/>
        <v>325050.18</v>
      </c>
      <c r="R12" s="38">
        <f t="shared" si="5"/>
        <v>26004.0144</v>
      </c>
      <c r="S12" s="39">
        <f t="shared" si="6"/>
        <v>351054.19439999998</v>
      </c>
    </row>
    <row r="13" spans="1:19" hidden="1" x14ac:dyDescent="0.25">
      <c r="A13" s="4">
        <v>44748</v>
      </c>
      <c r="B13" s="4">
        <v>44748</v>
      </c>
      <c r="C13" s="1" t="s">
        <v>4</v>
      </c>
      <c r="D13" s="4"/>
      <c r="E13" s="1"/>
      <c r="F13" s="1" t="s">
        <v>5</v>
      </c>
      <c r="G13" s="1" t="s">
        <v>42</v>
      </c>
      <c r="H13" s="1" t="s">
        <v>3</v>
      </c>
      <c r="I13" s="15" t="s">
        <v>28</v>
      </c>
      <c r="J13" s="18" t="s">
        <v>41</v>
      </c>
      <c r="K13" s="18" t="s">
        <v>22</v>
      </c>
      <c r="L13" s="18" t="s">
        <v>36</v>
      </c>
      <c r="M13" s="19">
        <v>7</v>
      </c>
      <c r="N13" s="20">
        <v>111058</v>
      </c>
      <c r="O13" s="20">
        <v>777406</v>
      </c>
      <c r="P13" s="37">
        <f t="shared" si="3"/>
        <v>69966.539999999994</v>
      </c>
      <c r="Q13" s="38">
        <f t="shared" si="4"/>
        <v>707439.46</v>
      </c>
      <c r="R13" s="38">
        <f t="shared" si="5"/>
        <v>56595.156799999997</v>
      </c>
      <c r="S13" s="39">
        <f t="shared" si="6"/>
        <v>764034.61679999996</v>
      </c>
    </row>
    <row r="14" spans="1:19" hidden="1" x14ac:dyDescent="0.25">
      <c r="A14" s="4">
        <v>44748</v>
      </c>
      <c r="B14" s="4">
        <v>44748</v>
      </c>
      <c r="C14" s="1" t="s">
        <v>4</v>
      </c>
      <c r="D14" s="4"/>
      <c r="E14" s="1"/>
      <c r="F14" s="1" t="s">
        <v>5</v>
      </c>
      <c r="G14" s="1" t="s">
        <v>29</v>
      </c>
      <c r="H14" s="1" t="s">
        <v>3</v>
      </c>
      <c r="I14" s="15" t="s">
        <v>28</v>
      </c>
      <c r="J14" s="18" t="s">
        <v>41</v>
      </c>
      <c r="L14" s="18" t="s">
        <v>36</v>
      </c>
      <c r="M14" s="19">
        <v>10</v>
      </c>
      <c r="O14" s="20">
        <v>1110580</v>
      </c>
      <c r="P14" s="37">
        <f t="shared" si="3"/>
        <v>99952.2</v>
      </c>
      <c r="Q14" s="38">
        <f t="shared" si="4"/>
        <v>1010627.8</v>
      </c>
      <c r="R14" s="38">
        <f t="shared" si="5"/>
        <v>80850.224000000002</v>
      </c>
      <c r="S14" s="39">
        <f t="shared" si="6"/>
        <v>1091478.024</v>
      </c>
    </row>
    <row r="15" spans="1:19" s="40" customFormat="1" x14ac:dyDescent="0.25">
      <c r="A15" s="31"/>
      <c r="B15" s="31"/>
      <c r="C15" s="32"/>
      <c r="D15" s="31"/>
      <c r="E15" s="32"/>
      <c r="F15" s="32"/>
      <c r="G15" s="32"/>
      <c r="H15" s="32"/>
      <c r="I15" s="33"/>
      <c r="J15" s="34"/>
      <c r="K15" s="34" t="s">
        <v>22</v>
      </c>
      <c r="L15" s="34"/>
      <c r="M15" s="35">
        <f>SUM(M13:M14)</f>
        <v>17</v>
      </c>
      <c r="N15" s="36">
        <v>111058</v>
      </c>
      <c r="O15" s="36">
        <f>SUM(O13:O14)</f>
        <v>1887986</v>
      </c>
      <c r="P15" s="37">
        <f t="shared" si="3"/>
        <v>169918.74</v>
      </c>
      <c r="Q15" s="38">
        <f t="shared" si="4"/>
        <v>1718067.26</v>
      </c>
      <c r="R15" s="38">
        <f t="shared" si="5"/>
        <v>137445.38080000001</v>
      </c>
      <c r="S15" s="39">
        <f t="shared" si="6"/>
        <v>1855512.6407999999</v>
      </c>
    </row>
    <row r="16" spans="1:19" x14ac:dyDescent="0.25">
      <c r="A16" s="4">
        <v>44755</v>
      </c>
      <c r="B16" s="4">
        <v>44755</v>
      </c>
      <c r="C16" s="1" t="s">
        <v>16</v>
      </c>
      <c r="D16" s="4"/>
      <c r="E16" s="1"/>
      <c r="F16" s="1" t="s">
        <v>35</v>
      </c>
      <c r="G16" s="1" t="s">
        <v>38</v>
      </c>
      <c r="H16" s="1" t="s">
        <v>3</v>
      </c>
      <c r="I16" s="15" t="s">
        <v>28</v>
      </c>
      <c r="J16" s="18" t="s">
        <v>7</v>
      </c>
      <c r="K16" s="18" t="s">
        <v>42</v>
      </c>
      <c r="L16" s="18" t="s">
        <v>36</v>
      </c>
      <c r="M16" s="19">
        <v>5</v>
      </c>
      <c r="N16" s="20">
        <v>59400</v>
      </c>
      <c r="O16" s="20">
        <v>297000</v>
      </c>
      <c r="P16" s="37">
        <f t="shared" si="3"/>
        <v>26730</v>
      </c>
      <c r="Q16" s="38">
        <f t="shared" si="4"/>
        <v>270270</v>
      </c>
      <c r="R16" s="38">
        <f t="shared" si="5"/>
        <v>21621.599999999999</v>
      </c>
      <c r="S16" s="39">
        <f t="shared" si="6"/>
        <v>291891.59999999998</v>
      </c>
    </row>
    <row r="17" spans="1:19" x14ac:dyDescent="0.25">
      <c r="A17" s="4">
        <v>44755</v>
      </c>
      <c r="B17" s="4">
        <v>44755</v>
      </c>
      <c r="C17" s="1" t="s">
        <v>16</v>
      </c>
      <c r="D17" s="4"/>
      <c r="E17" s="1"/>
      <c r="F17" s="1" t="s">
        <v>35</v>
      </c>
      <c r="G17" s="1" t="s">
        <v>22</v>
      </c>
      <c r="H17" s="1" t="s">
        <v>3</v>
      </c>
      <c r="I17" s="15" t="s">
        <v>28</v>
      </c>
      <c r="J17" s="18" t="s">
        <v>11</v>
      </c>
      <c r="K17" s="18" t="s">
        <v>15</v>
      </c>
      <c r="L17" s="18" t="s">
        <v>36</v>
      </c>
      <c r="M17" s="19">
        <v>5</v>
      </c>
      <c r="N17" s="20">
        <v>61050</v>
      </c>
      <c r="O17" s="20">
        <v>305250</v>
      </c>
      <c r="P17" s="37">
        <f t="shared" si="3"/>
        <v>27472.5</v>
      </c>
      <c r="Q17" s="38">
        <f t="shared" si="4"/>
        <v>277777.5</v>
      </c>
      <c r="R17" s="38">
        <f t="shared" si="5"/>
        <v>22222.2</v>
      </c>
      <c r="S17" s="39">
        <f t="shared" si="6"/>
        <v>299999.7</v>
      </c>
    </row>
    <row r="18" spans="1:19" hidden="1" x14ac:dyDescent="0.25">
      <c r="A18" s="4">
        <v>44755</v>
      </c>
      <c r="B18" s="4">
        <v>44755</v>
      </c>
      <c r="C18" s="1" t="s">
        <v>16</v>
      </c>
      <c r="D18" s="4"/>
      <c r="E18" s="1"/>
      <c r="F18" s="1" t="s">
        <v>35</v>
      </c>
      <c r="G18" s="1" t="s">
        <v>29</v>
      </c>
      <c r="H18" s="1" t="s">
        <v>3</v>
      </c>
      <c r="I18" s="15" t="s">
        <v>28</v>
      </c>
      <c r="J18" s="18" t="s">
        <v>13</v>
      </c>
      <c r="K18" s="18" t="s">
        <v>29</v>
      </c>
      <c r="L18" s="18" t="s">
        <v>36</v>
      </c>
      <c r="M18" s="19">
        <v>3</v>
      </c>
      <c r="N18" s="20">
        <v>55595</v>
      </c>
      <c r="O18" s="20">
        <v>166785</v>
      </c>
      <c r="P18" s="37">
        <f t="shared" si="3"/>
        <v>15010.65</v>
      </c>
      <c r="Q18" s="38">
        <f t="shared" si="4"/>
        <v>151774.35</v>
      </c>
      <c r="R18" s="38">
        <f t="shared" si="5"/>
        <v>12141.948</v>
      </c>
      <c r="S18" s="39">
        <f t="shared" si="6"/>
        <v>163916.29800000001</v>
      </c>
    </row>
    <row r="19" spans="1:19" hidden="1" x14ac:dyDescent="0.25">
      <c r="A19" s="4">
        <v>44755</v>
      </c>
      <c r="B19" s="4">
        <v>44755</v>
      </c>
      <c r="C19" s="1" t="s">
        <v>40</v>
      </c>
      <c r="D19" s="4"/>
      <c r="E19" s="1"/>
      <c r="F19" s="1" t="s">
        <v>35</v>
      </c>
      <c r="G19" s="1" t="s">
        <v>22</v>
      </c>
      <c r="H19" s="1" t="s">
        <v>3</v>
      </c>
      <c r="I19" s="15" t="s">
        <v>28</v>
      </c>
      <c r="J19" s="18" t="s">
        <v>13</v>
      </c>
      <c r="L19" s="18" t="s">
        <v>36</v>
      </c>
      <c r="M19" s="19">
        <v>5</v>
      </c>
      <c r="O19" s="20">
        <v>277975</v>
      </c>
      <c r="P19" s="37">
        <f t="shared" si="3"/>
        <v>25017.75</v>
      </c>
      <c r="Q19" s="38">
        <f t="shared" si="4"/>
        <v>252957.25</v>
      </c>
      <c r="R19" s="38">
        <f t="shared" si="5"/>
        <v>20236.580000000002</v>
      </c>
      <c r="S19" s="39">
        <f t="shared" si="6"/>
        <v>273193.83</v>
      </c>
    </row>
    <row r="20" spans="1:19" x14ac:dyDescent="0.25">
      <c r="A20" s="4">
        <v>44755</v>
      </c>
      <c r="B20" s="4">
        <v>44755</v>
      </c>
      <c r="C20" s="1" t="s">
        <v>40</v>
      </c>
      <c r="D20" s="4"/>
      <c r="E20" s="1"/>
      <c r="F20" s="1" t="s">
        <v>35</v>
      </c>
      <c r="G20" s="1" t="s">
        <v>21</v>
      </c>
      <c r="H20" s="1" t="s">
        <v>3</v>
      </c>
      <c r="I20" s="15" t="s">
        <v>28</v>
      </c>
      <c r="J20" s="28"/>
      <c r="K20" s="18" t="s">
        <v>29</v>
      </c>
      <c r="L20" s="28"/>
      <c r="M20" s="29">
        <f>SUM(M18:M19)</f>
        <v>8</v>
      </c>
      <c r="N20" s="20">
        <v>55595</v>
      </c>
      <c r="O20" s="30">
        <f>SUM(O18:O19)</f>
        <v>444760</v>
      </c>
      <c r="P20" s="37">
        <f t="shared" si="3"/>
        <v>40028.400000000001</v>
      </c>
      <c r="Q20" s="38">
        <f t="shared" si="4"/>
        <v>404731.6</v>
      </c>
      <c r="R20" s="38">
        <f t="shared" si="5"/>
        <v>32378.527999999998</v>
      </c>
      <c r="S20" s="39">
        <f t="shared" si="6"/>
        <v>437110.12799999997</v>
      </c>
    </row>
    <row r="21" spans="1:19" x14ac:dyDescent="0.25">
      <c r="A21" s="7" t="s">
        <v>26</v>
      </c>
      <c r="J21" s="21"/>
      <c r="K21" s="21"/>
      <c r="L21" s="21"/>
      <c r="M21" s="22">
        <v>68</v>
      </c>
      <c r="N21" s="23"/>
      <c r="O21" s="24">
        <v>5495004</v>
      </c>
      <c r="P21" s="17">
        <v>494550</v>
      </c>
      <c r="Q21" s="13">
        <v>5000454</v>
      </c>
      <c r="R21" s="14">
        <v>400036</v>
      </c>
      <c r="S21" s="14">
        <v>5400490</v>
      </c>
    </row>
  </sheetData>
  <sortState xmlns:xlrd2="http://schemas.microsoft.com/office/spreadsheetml/2017/richdata2" ref="J4:O21">
    <sortCondition ref="K4:K21"/>
  </sortState>
  <mergeCells count="2">
    <mergeCell ref="A1:P1"/>
    <mergeCell ref="A2:P2"/>
  </mergeCells>
  <pageMargins left="0.2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2022-08-24T01:03:20Z</cp:lastPrinted>
  <dcterms:created xsi:type="dcterms:W3CDTF">2022-08-23T09:51:39Z</dcterms:created>
  <dcterms:modified xsi:type="dcterms:W3CDTF">2022-08-24T01:48:38Z</dcterms:modified>
</cp:coreProperties>
</file>