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SIÊU THỊ CŨ\"/>
    </mc:Choice>
  </mc:AlternateContent>
  <bookViews>
    <workbookView xWindow="10305" yWindow="225" windowWidth="10200" windowHeight="7935" firstSheet="21" activeTab="31"/>
  </bookViews>
  <sheets>
    <sheet name="Gối Đầu" sheetId="5" r:id="rId1"/>
    <sheet name="T11.2016" sheetId="6" r:id="rId2"/>
    <sheet name="T12.2016" sheetId="7" r:id="rId3"/>
    <sheet name="T1.2017" sheetId="4" r:id="rId4"/>
    <sheet name="T03.2017" sheetId="8" r:id="rId5"/>
    <sheet name="T04.2017" sheetId="9" r:id="rId6"/>
    <sheet name="T05.2017" sheetId="10" r:id="rId7"/>
    <sheet name="T7.2017" sheetId="12" r:id="rId8"/>
    <sheet name="T8.2017" sheetId="13" r:id="rId9"/>
    <sheet name="T9.2017" sheetId="14" r:id="rId10"/>
    <sheet name="T10.2017" sheetId="15" r:id="rId11"/>
    <sheet name="T11.2017" sheetId="16" r:id="rId12"/>
    <sheet name="T12" sheetId="17" r:id="rId13"/>
    <sheet name="t1-2018" sheetId="18" r:id="rId14"/>
    <sheet name="T2-2018" sheetId="19" r:id="rId15"/>
    <sheet name="T3-2018" sheetId="20" r:id="rId16"/>
    <sheet name="t4-2018" sheetId="21" r:id="rId17"/>
    <sheet name="T5-2018" sheetId="22" r:id="rId18"/>
    <sheet name="T6-2018" sheetId="23" r:id="rId19"/>
    <sheet name="T7" sheetId="24" r:id="rId20"/>
    <sheet name="T8" sheetId="25" r:id="rId21"/>
    <sheet name="T9" sheetId="26" r:id="rId22"/>
    <sheet name="T10" sheetId="27" r:id="rId23"/>
    <sheet name="T11" sheetId="28" r:id="rId24"/>
    <sheet name="T12-2018" sheetId="29" r:id="rId25"/>
    <sheet name="T1-19" sheetId="30" r:id="rId26"/>
    <sheet name="T2-19" sheetId="31" r:id="rId27"/>
    <sheet name="T3-19" sheetId="32" r:id="rId28"/>
    <sheet name="T4-2019" sheetId="34" r:id="rId29"/>
    <sheet name="T5-2019" sheetId="35" r:id="rId30"/>
    <sheet name="T6-2019" sheetId="36" r:id="rId31"/>
    <sheet name="T7-2019" sheetId="37" r:id="rId32"/>
  </sheets>
  <calcPr calcId="162913"/>
</workbook>
</file>

<file path=xl/calcChain.xml><?xml version="1.0" encoding="utf-8"?>
<calcChain xmlns="http://schemas.openxmlformats.org/spreadsheetml/2006/main">
  <c r="C11" i="37" l="1"/>
  <c r="C7" i="37" l="1"/>
  <c r="D20" i="30" l="1"/>
  <c r="F11" i="36" l="1"/>
  <c r="D20" i="34" l="1"/>
  <c r="D20" i="32" l="1"/>
  <c r="D20" i="31"/>
  <c r="D20" i="29"/>
  <c r="D23" i="25"/>
  <c r="D26" i="25" s="1"/>
  <c r="D20" i="24"/>
  <c r="D20" i="28"/>
  <c r="D20" i="27"/>
  <c r="D18" i="26"/>
  <c r="D20" i="25"/>
  <c r="D19" i="24"/>
  <c r="D19" i="23"/>
  <c r="C16" i="22"/>
  <c r="D19" i="21"/>
  <c r="D15" i="20"/>
  <c r="D18" i="19"/>
  <c r="D18" i="18"/>
  <c r="D21" i="13"/>
  <c r="D19" i="13"/>
  <c r="D18" i="17"/>
  <c r="D21" i="16"/>
  <c r="C16" i="12"/>
  <c r="D18" i="15"/>
  <c r="D16" i="14"/>
  <c r="M2" i="4"/>
  <c r="M1" i="4"/>
  <c r="M3" i="4" s="1"/>
  <c r="C18" i="10"/>
  <c r="C14" i="9"/>
  <c r="K6" i="7"/>
  <c r="K7" i="7"/>
  <c r="K5" i="7"/>
  <c r="K8" i="7" s="1"/>
  <c r="D15" i="8"/>
  <c r="I2" i="6"/>
  <c r="I3" i="6"/>
  <c r="I1" i="6"/>
  <c r="I7" i="6" s="1"/>
  <c r="C17" i="6"/>
  <c r="D20" i="7"/>
  <c r="C14" i="5"/>
  <c r="D13" i="4"/>
</calcChain>
</file>

<file path=xl/sharedStrings.xml><?xml version="1.0" encoding="utf-8"?>
<sst xmlns="http://schemas.openxmlformats.org/spreadsheetml/2006/main" count="770" uniqueCount="259">
  <si>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</si>
  <si>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</si>
  <si>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</si>
  <si>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</si>
  <si>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</si>
  <si>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STT</t>
  </si>
  <si>
    <t>TÊN ST</t>
  </si>
  <si>
    <t>SỐ TIỀN</t>
  </si>
  <si>
    <t>Belleza</t>
  </si>
  <si>
    <t>Silland</t>
  </si>
  <si>
    <t xml:space="preserve">Queenland </t>
  </si>
  <si>
    <t>Queenland Q2</t>
  </si>
  <si>
    <t>11.01.2017</t>
  </si>
  <si>
    <t>13.01.2017</t>
  </si>
  <si>
    <t>20.01.2017</t>
  </si>
  <si>
    <t>NGÀY</t>
  </si>
  <si>
    <t>28.04.2016</t>
  </si>
  <si>
    <t>06.05.2016</t>
  </si>
  <si>
    <t>23.05.2016</t>
  </si>
  <si>
    <t>Queenland q8</t>
  </si>
  <si>
    <t>Queen Land Q2</t>
  </si>
  <si>
    <t>SillLand</t>
  </si>
  <si>
    <t>Lotus Q.7</t>
  </si>
  <si>
    <t>Queenland Q7</t>
  </si>
  <si>
    <t>02.11.2016</t>
  </si>
  <si>
    <t>10.11.2016</t>
  </si>
  <si>
    <t>15.11.2016</t>
  </si>
  <si>
    <t>19.11.2016</t>
  </si>
  <si>
    <t>23.11.2016</t>
  </si>
  <si>
    <t>24.11.2016</t>
  </si>
  <si>
    <t>11.11.2016</t>
  </si>
  <si>
    <t>Queenland Q.2</t>
  </si>
  <si>
    <t>01.12.2016</t>
  </si>
  <si>
    <t>02.12.2016</t>
  </si>
  <si>
    <t>06.12.2016</t>
  </si>
  <si>
    <t>08.12.2016</t>
  </si>
  <si>
    <t>19.12.2016</t>
  </si>
  <si>
    <t>17.12.2016</t>
  </si>
  <si>
    <t>27.12.2016</t>
  </si>
  <si>
    <t>30.12.2016</t>
  </si>
  <si>
    <t>31.12.2016</t>
  </si>
  <si>
    <t>Số HĐ</t>
  </si>
  <si>
    <t>02.03.2017</t>
  </si>
  <si>
    <t>03.03.2017</t>
  </si>
  <si>
    <t>14.03.2017</t>
  </si>
  <si>
    <t>SỐ HĐ</t>
  </si>
  <si>
    <t>TH3</t>
  </si>
  <si>
    <t>DUNG</t>
  </si>
  <si>
    <t>LÊN</t>
  </si>
  <si>
    <t>CTY</t>
  </si>
  <si>
    <t>24.03.2017</t>
  </si>
  <si>
    <t>ĐÃ TT</t>
  </si>
  <si>
    <t>SILLAND</t>
  </si>
  <si>
    <t>07.04.2017</t>
  </si>
  <si>
    <t>BELLEZA</t>
  </si>
  <si>
    <t>QUẬN 2</t>
  </si>
  <si>
    <t>24.04.2017</t>
  </si>
  <si>
    <t>25.04.2017</t>
  </si>
  <si>
    <t>27.04.2017</t>
  </si>
  <si>
    <t>SIÊU THỊ</t>
  </si>
  <si>
    <t>SILLAND TRUNG SƠN</t>
  </si>
  <si>
    <t>Q7</t>
  </si>
  <si>
    <t>Q2</t>
  </si>
  <si>
    <t>NGÀY HĐ</t>
  </si>
  <si>
    <t>ĐÃ TT 20/6</t>
  </si>
  <si>
    <t>TH6</t>
  </si>
  <si>
    <t>TỔNG</t>
  </si>
  <si>
    <t>SALA-QUẬN 2</t>
  </si>
  <si>
    <t>BÔNG SEN QUẬN 2</t>
  </si>
  <si>
    <t>BÔNG SEN BELLEZA</t>
  </si>
  <si>
    <t>SILAND TRUNG SƠN</t>
  </si>
  <si>
    <t>ĐÃ THANH TOÁN 08-08-2017</t>
  </si>
  <si>
    <t>DIAMOND-QUẠN 2</t>
  </si>
  <si>
    <t>BÔNG SEN- QUẬN 2</t>
  </si>
  <si>
    <t>SALLA- QUẬN 2</t>
  </si>
  <si>
    <t>PHẠM VĂN NGHỊ</t>
  </si>
  <si>
    <t xml:space="preserve"> SILLAND TRUNG SƠN</t>
  </si>
  <si>
    <t>BELLEZA PHẠM HỮU LẦU</t>
  </si>
  <si>
    <t>BÔNG SEN-QUẬN 2</t>
  </si>
  <si>
    <t>TT NGÀY 21-09-2017</t>
  </si>
  <si>
    <t>PHẠM HỮU LẦU</t>
  </si>
  <si>
    <t>SALLA-QUẬN 2</t>
  </si>
  <si>
    <t>QUEENLANDMART-Q7-PHẠM VĂN NGHỊ</t>
  </si>
  <si>
    <t>BÔNG SEN -QUẬN 2</t>
  </si>
  <si>
    <t>2263</t>
  </si>
  <si>
    <t>2505</t>
  </si>
  <si>
    <t>2507</t>
  </si>
  <si>
    <t>2508</t>
  </si>
  <si>
    <t>2679</t>
  </si>
  <si>
    <t>THANH TOÁN NGÀY 07-11-2017</t>
  </si>
  <si>
    <t>THANH TOÁN NGÀY 07-12-2017</t>
  </si>
  <si>
    <t>BELLAZA PHẠM HỮU LẦU</t>
  </si>
  <si>
    <t>QUEENLANDMART-Q7</t>
  </si>
  <si>
    <t>SALA-Q2</t>
  </si>
  <si>
    <t>SIILAND</t>
  </si>
  <si>
    <t>queenlandmart-q7 phạm văn nghị</t>
  </si>
  <si>
    <t>silland trung sơn</t>
  </si>
  <si>
    <t>belleza phạm hữu lầu</t>
  </si>
  <si>
    <t>BÔNG SEN QUẬN 2 cao ốc an cư</t>
  </si>
  <si>
    <t>SALLA-Q2</t>
  </si>
  <si>
    <t>QUEENLANDMART-PHẠM VĂN NGHỊ</t>
  </si>
  <si>
    <t>QUEENLANDMART- PHẠM VĂN NGHỊ</t>
  </si>
  <si>
    <t>QUEENLANDMMART- PHẠM VĂN NGHỊ</t>
  </si>
  <si>
    <t>QUEENLANDMART-Q7 PHẠM VĂN NGHỊ</t>
  </si>
  <si>
    <t>chưa thanh toán</t>
  </si>
  <si>
    <t>thanh toán rồi</t>
  </si>
  <si>
    <t>tt ngày 27/04/2018</t>
  </si>
  <si>
    <t>thanh toán 29/05/2018</t>
  </si>
  <si>
    <t>0009534</t>
  </si>
  <si>
    <t>0009538</t>
  </si>
  <si>
    <t>0009539</t>
  </si>
  <si>
    <t>0000472</t>
  </si>
  <si>
    <t>0000473</t>
  </si>
  <si>
    <t>0000474</t>
  </si>
  <si>
    <t>0000475</t>
  </si>
  <si>
    <t>0000649</t>
  </si>
  <si>
    <t>0001360</t>
  </si>
  <si>
    <t>0001412</t>
  </si>
  <si>
    <t>0001413</t>
  </si>
  <si>
    <t>0001414</t>
  </si>
  <si>
    <t>0001415</t>
  </si>
  <si>
    <t>0002171</t>
  </si>
  <si>
    <t>0002170</t>
  </si>
  <si>
    <t>0002172</t>
  </si>
  <si>
    <t>0002169</t>
  </si>
  <si>
    <t>0002192</t>
  </si>
  <si>
    <t>0003018</t>
  </si>
  <si>
    <t>0003019</t>
  </si>
  <si>
    <t>0003021</t>
  </si>
  <si>
    <t>thanh toán 12/07/2018</t>
  </si>
  <si>
    <t>thanh toán 27/07/2018</t>
  </si>
  <si>
    <t>0003721</t>
  </si>
  <si>
    <t>0003722</t>
  </si>
  <si>
    <t>0003723</t>
  </si>
  <si>
    <t>0003784</t>
  </si>
  <si>
    <t>0004703</t>
  </si>
  <si>
    <t>0004817</t>
  </si>
  <si>
    <t>0004818</t>
  </si>
  <si>
    <t>0004819</t>
  </si>
  <si>
    <t>thanh toán 28/08/2018</t>
  </si>
  <si>
    <t>thanh toán 28/09/2018</t>
  </si>
  <si>
    <t>SALA- QUẬN 2</t>
  </si>
  <si>
    <t>QUEENLAND Q7</t>
  </si>
  <si>
    <t>SALA Q2</t>
  </si>
  <si>
    <t>SILLAND- TRUNG SƠN</t>
  </si>
  <si>
    <t>QUEENLANDMART- Q7 PHẠM VĂN NGHỊ</t>
  </si>
  <si>
    <t>salla quan 2</t>
  </si>
  <si>
    <t>SILLANHD- TRUNG SƠN</t>
  </si>
  <si>
    <t>QUEENLANDMART- PHẠM VĂN NGHỊ- QUẬN 7</t>
  </si>
  <si>
    <t>BELLEZA PHẠM HỮU LÀU</t>
  </si>
  <si>
    <t xml:space="preserve"> QUEEN LANDMART - HƯNG PHÚC</t>
  </si>
  <si>
    <t>QUEENLANDMART- PHẠM HỮU NGHỊ</t>
  </si>
  <si>
    <t>bông sen quận 2</t>
  </si>
  <si>
    <t xml:space="preserve">BELLEZA PHẠM HỮU LẦU- </t>
  </si>
  <si>
    <t>siland trung sơn</t>
  </si>
  <si>
    <t>queenlandmart phạm văn nghị</t>
  </si>
  <si>
    <t>HƯNG PHÚC</t>
  </si>
  <si>
    <t>BELLEZA- PHẠM HỮU LẦU</t>
  </si>
  <si>
    <t>SALA -QUẬN 2</t>
  </si>
  <si>
    <t>QUEENLANDMART PHẠM VĂN NGHỊ</t>
  </si>
  <si>
    <t>thanh toan 20/11/2018</t>
  </si>
  <si>
    <t>0004700</t>
  </si>
  <si>
    <t>DIAMOND QUẬN 2</t>
  </si>
  <si>
    <t>0004701</t>
  </si>
  <si>
    <t>QUEENLANDMART QUẬN 7 PHẠM VĂN NGHỊ</t>
  </si>
  <si>
    <t>0004702</t>
  </si>
  <si>
    <t>DIAMOD QUẬN 2</t>
  </si>
  <si>
    <t>DIAMOND-QUẬN 2</t>
  </si>
  <si>
    <t>QUEENLANDMART-QUẬN 7- PHẠM VĂN NGHỊ</t>
  </si>
  <si>
    <t>SILLAND-TRUNG SƠN</t>
  </si>
  <si>
    <t>0007168</t>
  </si>
  <si>
    <t>0007167</t>
  </si>
  <si>
    <t>0007166</t>
  </si>
  <si>
    <t>0007165</t>
  </si>
  <si>
    <t>0007164</t>
  </si>
  <si>
    <t>0004987</t>
  </si>
  <si>
    <t>0005575</t>
  </si>
  <si>
    <t>0005577</t>
  </si>
  <si>
    <t>0005591</t>
  </si>
  <si>
    <t>0005592</t>
  </si>
  <si>
    <t>THANH TOÁN T12</t>
  </si>
  <si>
    <t>tt 18/01/2019</t>
  </si>
  <si>
    <t>tt tháng 1</t>
  </si>
  <si>
    <t xml:space="preserve"> </t>
  </si>
  <si>
    <t>BÔNG SEN Q2</t>
  </si>
  <si>
    <t>DIAMOND</t>
  </si>
  <si>
    <t>BÔNG SEN</t>
  </si>
  <si>
    <t>HƯNG PHỨC</t>
  </si>
  <si>
    <t>thanh toán ngày 22/03/19</t>
  </si>
  <si>
    <t>0004666</t>
  </si>
  <si>
    <t>0005229</t>
  </si>
  <si>
    <t>0006548</t>
  </si>
  <si>
    <t>0006673</t>
  </si>
  <si>
    <t>0007213</t>
  </si>
  <si>
    <t>0007592</t>
  </si>
  <si>
    <t>0007593</t>
  </si>
  <si>
    <t>0007594</t>
  </si>
  <si>
    <t>NEWCITY-QUẬN 2</t>
  </si>
  <si>
    <t>QUEENLANDMART-QUẬN 7</t>
  </si>
  <si>
    <t>belleza- quận 7</t>
  </si>
  <si>
    <t>hưng phúc</t>
  </si>
  <si>
    <t>queenlandmart -q7- phạm văn nghị</t>
  </si>
  <si>
    <t>thanh toán ngày 19/04/19</t>
  </si>
  <si>
    <t>DIAMOND Q2</t>
  </si>
  <si>
    <t>SILLSAND TRUNG SƠN</t>
  </si>
  <si>
    <t>thanh toán 24/5/19</t>
  </si>
  <si>
    <t>Ngày hạch toán</t>
  </si>
  <si>
    <t>Số hóa đơn</t>
  </si>
  <si>
    <t>Giá trị hóa đơn</t>
  </si>
  <si>
    <t>0011437</t>
  </si>
  <si>
    <t>0011438</t>
  </si>
  <si>
    <t>0012366</t>
  </si>
  <si>
    <t>0012408</t>
  </si>
  <si>
    <t>0012409</t>
  </si>
  <si>
    <t>0013182</t>
  </si>
  <si>
    <t>0013842</t>
  </si>
  <si>
    <t>0013843</t>
  </si>
  <si>
    <t>0013844</t>
  </si>
  <si>
    <t>0013845</t>
  </si>
  <si>
    <t>Số dòng = 10</t>
  </si>
  <si>
    <t>BH18106603</t>
  </si>
  <si>
    <t>0016656</t>
  </si>
  <si>
    <t>Bán hàng CÔNG TY CỔ PHẦN THỰC PHẨM BÔNG SEN VIỆT NAM theo hóa đơn 0016656</t>
  </si>
  <si>
    <t>BH18106604</t>
  </si>
  <si>
    <t>0016657</t>
  </si>
  <si>
    <t>Bán hàng CÔNG TY CỔ PHẦN THỰC PHẨM BÔNG SEN VIỆT NAM theo hóa đơn 0016657</t>
  </si>
  <si>
    <t>BH18106975</t>
  </si>
  <si>
    <t>0017024</t>
  </si>
  <si>
    <t>Bán hàng CÔNG TY CỔ PHẦN THỰC PHẨM BÔNG SEN VIỆT NAM theo hóa đơn 0017024</t>
  </si>
  <si>
    <t>BH18107019</t>
  </si>
  <si>
    <t>0017068</t>
  </si>
  <si>
    <t>Bán hàng CÔNG TY CỔ PHẦN THỰC PHẨM BÔNG SEN VIỆT NAM theo hóa đơn 0017068</t>
  </si>
  <si>
    <t>BH18107020</t>
  </si>
  <si>
    <t>0017069</t>
  </si>
  <si>
    <t>Bán hàng CÔNG TY CỔ PHẦN THỰC PHẨM BÔNG SEN VIỆT NAM theo hóa đơn 0017069</t>
  </si>
  <si>
    <t>BH18107021</t>
  </si>
  <si>
    <t>0017070</t>
  </si>
  <si>
    <t>Bán hàng CÔNG TY CỔ PHẦN THỰC PHẨM BÔNG SEN VIỆT NAM theo hóa đơn 0017070</t>
  </si>
  <si>
    <t>BH18107022</t>
  </si>
  <si>
    <t>0017071</t>
  </si>
  <si>
    <t>Bán hàng CÔNG TY CỔ PHẦN THỰC PHẨM BÔNG SEN VIỆT NAM theo hóa đơn 0017071</t>
  </si>
  <si>
    <t>BH18107103</t>
  </si>
  <si>
    <t>0017152</t>
  </si>
  <si>
    <t>Bán hàng CÔNG TY CỔ PHẦN THỰC PHẨM BÔNG SEN VIỆT NAM theo hóa đơn 0017152</t>
  </si>
  <si>
    <t>belleza</t>
  </si>
  <si>
    <t>newciti</t>
  </si>
  <si>
    <t>QUEENLANDMART TRUNG SƠN</t>
  </si>
  <si>
    <t>QUEENLANDMART HƯNG GIA</t>
  </si>
  <si>
    <t>QUEENLANDMART KIM CƯƠNG</t>
  </si>
  <si>
    <t>QUEENLANDMART AN PHÚ</t>
  </si>
  <si>
    <t>QUEENLAND NEWCITY</t>
  </si>
  <si>
    <t>đã thanh toán ngày 18/7/2019</t>
  </si>
  <si>
    <t>đã thanh toán ngày 06/08/2019</t>
  </si>
  <si>
    <t>0000476</t>
  </si>
  <si>
    <t>0001204</t>
  </si>
  <si>
    <t>10/08/2019</t>
  </si>
  <si>
    <t>0002031</t>
  </si>
  <si>
    <t>0002236</t>
  </si>
  <si>
    <t>vin đã thanh toán ngày 22/05/2020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</si>
</sst>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C7E7"/>
      </patternFill>
    </fill>
    <fill>
      <patternFill patternType="solid">
        <fgColor rgb="FFD7D7D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DA2CE"/>
      </left>
      <right style="thin">
        <color rgb="FF7DA2CE"/>
      </right>
      <top style="thin">
        <color rgb="FF7DA2CE"/>
      </top>
      <bottom style="thin">
        <color rgb="FF7DA2C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164" fontId="0" fillId="0" borderId="0" xfId="1" applyNumberFormat="1" applyFont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164" fontId="5" fillId="0" borderId="1" xfId="1" applyNumberFormat="1" applyFont="1" applyBorder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/>
    <xf numFmtId="164" fontId="6" fillId="0" borderId="1" xfId="1" applyNumberFormat="1" applyFont="1" applyBorder="1"/>
    <xf numFmtId="164" fontId="8" fillId="0" borderId="1" xfId="1" applyNumberFormat="1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164" fontId="10" fillId="2" borderId="1" xfId="1" applyNumberFormat="1" applyFont="1" applyFill="1" applyBorder="1"/>
    <xf numFmtId="164" fontId="9" fillId="0" borderId="1" xfId="0" applyNumberFormat="1" applyFont="1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0" xfId="0" applyFont="1" applyAlignment="1"/>
    <xf numFmtId="164" fontId="0" fillId="0" borderId="1" xfId="1" applyNumberFormat="1" applyFont="1" applyBorder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0" fillId="0" borderId="1" xfId="0" applyNumberFormat="1" applyBorder="1"/>
    <xf numFmtId="164" fontId="4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11" fillId="0" borderId="0" xfId="0" applyFont="1"/>
    <xf numFmtId="164" fontId="3" fillId="0" borderId="1" xfId="1" applyNumberFormat="1" applyFont="1" applyFill="1" applyBorder="1"/>
    <xf numFmtId="164" fontId="11" fillId="0" borderId="0" xfId="1" applyNumberFormat="1" applyFont="1"/>
    <xf numFmtId="14" fontId="3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13" fillId="0" borderId="1" xfId="1" applyNumberFormat="1" applyFont="1" applyBorder="1"/>
    <xf numFmtId="14" fontId="13" fillId="0" borderId="1" xfId="0" applyNumberFormat="1" applyFont="1" applyBorder="1"/>
    <xf numFmtId="0" fontId="14" fillId="0" borderId="1" xfId="0" applyFont="1" applyBorder="1"/>
    <xf numFmtId="164" fontId="14" fillId="0" borderId="1" xfId="1" applyNumberFormat="1" applyFont="1" applyBorder="1"/>
    <xf numFmtId="0" fontId="1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164" fontId="13" fillId="0" borderId="1" xfId="1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64" fontId="13" fillId="0" borderId="1" xfId="1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14" fontId="3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14" fontId="8" fillId="0" borderId="1" xfId="0" applyNumberFormat="1" applyFont="1" applyBorder="1"/>
    <xf numFmtId="0" fontId="8" fillId="0" borderId="1" xfId="0" quotePrefix="1" applyFont="1" applyFill="1" applyBorder="1" applyAlignment="1">
      <alignment horizontal="center"/>
    </xf>
    <xf numFmtId="164" fontId="9" fillId="0" borderId="1" xfId="1" applyNumberFormat="1" applyFont="1" applyBorder="1"/>
    <xf numFmtId="0" fontId="8" fillId="0" borderId="0" xfId="0" applyFont="1"/>
    <xf numFmtId="164" fontId="8" fillId="0" borderId="0" xfId="1" applyNumberFormat="1" applyFont="1"/>
    <xf numFmtId="164" fontId="9" fillId="0" borderId="0" xfId="1" applyNumberFormat="1" applyFon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16" fillId="0" borderId="1" xfId="1" applyNumberFormat="1" applyFont="1" applyBorder="1"/>
    <xf numFmtId="0" fontId="0" fillId="0" borderId="1" xfId="0" quotePrefix="1" applyBorder="1"/>
    <xf numFmtId="0" fontId="0" fillId="0" borderId="1" xfId="0" quotePrefix="1" applyFill="1" applyBorder="1"/>
    <xf numFmtId="0" fontId="0" fillId="0" borderId="1" xfId="0" quotePrefix="1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/>
    <xf numFmtId="164" fontId="0" fillId="3" borderId="0" xfId="1" applyNumberFormat="1" applyFont="1" applyFill="1"/>
    <xf numFmtId="14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8" fontId="17" fillId="4" borderId="2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38" fontId="18" fillId="0" borderId="3" xfId="0" applyNumberFormat="1" applyFont="1" applyBorder="1" applyAlignment="1">
      <alignment horizontal="right" vertical="center"/>
    </xf>
    <xf numFmtId="14" fontId="18" fillId="0" borderId="4" xfId="0" applyNumberFormat="1" applyFont="1" applyBorder="1" applyAlignment="1">
      <alignment horizontal="center" vertical="center"/>
    </xf>
    <xf numFmtId="38" fontId="18" fillId="0" borderId="4" xfId="0" applyNumberFormat="1" applyFont="1" applyBorder="1" applyAlignment="1">
      <alignment horizontal="right" vertical="center"/>
    </xf>
    <xf numFmtId="14" fontId="18" fillId="5" borderId="2" xfId="0" applyNumberFormat="1" applyFont="1" applyFill="1" applyBorder="1" applyAlignment="1">
      <alignment horizontal="left" vertical="center"/>
    </xf>
    <xf numFmtId="38" fontId="18" fillId="5" borderId="2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38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quotePrefix="1"/>
    <xf numFmtId="3" fontId="19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6" sqref="A6:XFD14"/>
    </sheetView>
  </sheetViews>
  <sheetFormatPr defaultRowHeight="15" x14ac:dyDescent="0.25"/>
  <cols>
    <col min="2" max="2" width="19" customWidth="1"/>
    <col min="3" max="4" width="14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6" spans="1:4" ht="21" x14ac:dyDescent="0.35">
      <c r="A6" s="98" t="s">
        <v>4</v>
      </c>
      <c r="B6" s="98"/>
      <c r="C6" s="98"/>
      <c r="D6" s="98"/>
    </row>
    <row r="7" spans="1:4" ht="21" x14ac:dyDescent="0.35">
      <c r="A7" s="8"/>
      <c r="B7" s="8"/>
      <c r="C7" s="8"/>
      <c r="D7" s="8"/>
    </row>
    <row r="8" spans="1:4" ht="15.75" x14ac:dyDescent="0.25">
      <c r="A8" s="5" t="s">
        <v>5</v>
      </c>
      <c r="B8" s="5" t="s">
        <v>45</v>
      </c>
      <c r="C8" s="5" t="s">
        <v>7</v>
      </c>
      <c r="D8" s="10" t="s">
        <v>15</v>
      </c>
    </row>
    <row r="9" spans="1:4" ht="15.75" x14ac:dyDescent="0.25">
      <c r="A9" s="2">
        <v>1</v>
      </c>
      <c r="B9" s="3">
        <v>4692</v>
      </c>
      <c r="C9" s="4">
        <v>1085534</v>
      </c>
      <c r="D9" s="9" t="s">
        <v>16</v>
      </c>
    </row>
    <row r="10" spans="1:4" ht="15.75" x14ac:dyDescent="0.25">
      <c r="A10" s="2">
        <v>2</v>
      </c>
      <c r="B10" s="3">
        <v>4711</v>
      </c>
      <c r="C10" s="4">
        <v>1075991</v>
      </c>
      <c r="D10" s="9" t="s">
        <v>16</v>
      </c>
    </row>
    <row r="11" spans="1:4" ht="15.75" x14ac:dyDescent="0.25">
      <c r="A11" s="2">
        <v>3</v>
      </c>
      <c r="B11" s="3">
        <v>4900</v>
      </c>
      <c r="C11" s="4">
        <v>563864</v>
      </c>
      <c r="D11" s="9" t="s">
        <v>17</v>
      </c>
    </row>
    <row r="12" spans="1:4" ht="15.75" x14ac:dyDescent="0.25">
      <c r="A12" s="2">
        <v>4</v>
      </c>
      <c r="B12" s="3">
        <v>339</v>
      </c>
      <c r="C12" s="4">
        <v>651625</v>
      </c>
      <c r="D12" s="9" t="s">
        <v>18</v>
      </c>
    </row>
    <row r="13" spans="1:4" ht="15.75" x14ac:dyDescent="0.25">
      <c r="A13" s="2">
        <v>5</v>
      </c>
      <c r="B13" s="3">
        <v>355</v>
      </c>
      <c r="C13" s="4">
        <v>1337662</v>
      </c>
      <c r="D13" s="9" t="s">
        <v>18</v>
      </c>
    </row>
    <row r="14" spans="1:4" ht="18.75" x14ac:dyDescent="0.3">
      <c r="A14" s="6"/>
      <c r="B14" s="6"/>
      <c r="C14" s="7">
        <f>SUM(C9:C13)</f>
        <v>4714676</v>
      </c>
      <c r="D14" s="9"/>
    </row>
  </sheetData>
  <mergeCells count="1">
    <mergeCell ref="A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8" sqref="F18"/>
    </sheetView>
  </sheetViews>
  <sheetFormatPr defaultRowHeight="15" x14ac:dyDescent="0.25"/>
  <cols>
    <col min="1" max="2" width="15.28515625" customWidth="1"/>
    <col min="3" max="3" width="43" bestFit="1" customWidth="1"/>
    <col min="4" max="4" width="15.28515625" style="1" customWidth="1"/>
    <col min="5" max="5" width="15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ht="21" x14ac:dyDescent="0.35">
      <c r="A6" s="98" t="s">
        <v>4</v>
      </c>
      <c r="B6" s="98"/>
      <c r="C6" s="98"/>
      <c r="D6" s="98"/>
      <c r="E6" s="98"/>
      <c r="F6" s="98"/>
    </row>
    <row r="10" spans="1:6" ht="15.75" x14ac:dyDescent="0.25">
      <c r="A10" s="36" t="s">
        <v>5</v>
      </c>
      <c r="B10" s="36"/>
      <c r="C10" s="36" t="s">
        <v>6</v>
      </c>
      <c r="D10" s="37" t="s">
        <v>7</v>
      </c>
      <c r="E10" s="36" t="s">
        <v>63</v>
      </c>
      <c r="F10" s="38"/>
    </row>
    <row r="11" spans="1:6" ht="15.75" x14ac:dyDescent="0.25">
      <c r="A11" s="62">
        <v>1</v>
      </c>
      <c r="B11" s="63" t="s">
        <v>84</v>
      </c>
      <c r="C11" s="12" t="s">
        <v>80</v>
      </c>
      <c r="D11" s="14">
        <v>723244.70700000005</v>
      </c>
      <c r="E11" s="64">
        <v>42985</v>
      </c>
      <c r="F11" s="54" t="s">
        <v>105</v>
      </c>
    </row>
    <row r="12" spans="1:6" ht="15.75" x14ac:dyDescent="0.25">
      <c r="A12" s="62">
        <v>2</v>
      </c>
      <c r="B12" s="63" t="s">
        <v>85</v>
      </c>
      <c r="C12" s="12" t="s">
        <v>81</v>
      </c>
      <c r="D12" s="14">
        <v>884601.33750000014</v>
      </c>
      <c r="E12" s="64">
        <v>43000</v>
      </c>
      <c r="F12" s="54" t="s">
        <v>105</v>
      </c>
    </row>
    <row r="13" spans="1:6" ht="15.75" x14ac:dyDescent="0.25">
      <c r="A13" s="62">
        <v>3</v>
      </c>
      <c r="B13" s="63" t="s">
        <v>87</v>
      </c>
      <c r="C13" s="12" t="s">
        <v>82</v>
      </c>
      <c r="D13" s="14">
        <v>480143</v>
      </c>
      <c r="E13" s="64">
        <v>43001</v>
      </c>
      <c r="F13" s="54" t="s">
        <v>105</v>
      </c>
    </row>
    <row r="14" spans="1:6" ht="15.75" x14ac:dyDescent="0.25">
      <c r="A14" s="62">
        <v>4</v>
      </c>
      <c r="B14" s="65" t="s">
        <v>86</v>
      </c>
      <c r="C14" s="12" t="s">
        <v>60</v>
      </c>
      <c r="D14" s="14">
        <v>455806.19700000004</v>
      </c>
      <c r="E14" s="64">
        <v>43001</v>
      </c>
      <c r="F14" s="54" t="s">
        <v>105</v>
      </c>
    </row>
    <row r="15" spans="1:6" ht="15.75" x14ac:dyDescent="0.25">
      <c r="A15" s="62">
        <v>5</v>
      </c>
      <c r="B15" s="65" t="s">
        <v>88</v>
      </c>
      <c r="C15" s="12" t="s">
        <v>83</v>
      </c>
      <c r="D15" s="14">
        <v>1523222.2080000001</v>
      </c>
      <c r="E15" s="64">
        <v>43008</v>
      </c>
      <c r="F15" s="54" t="s">
        <v>105</v>
      </c>
    </row>
    <row r="16" spans="1:6" x14ac:dyDescent="0.25">
      <c r="A16" s="62"/>
      <c r="B16" s="62"/>
      <c r="C16" s="12"/>
      <c r="D16" s="66">
        <f>SUM(D11:D15)</f>
        <v>4067017.4495000006</v>
      </c>
      <c r="E16" s="12"/>
    </row>
    <row r="18" spans="2:6" ht="15.75" x14ac:dyDescent="0.25">
      <c r="B18" s="51">
        <v>1972</v>
      </c>
      <c r="C18" s="52" t="s">
        <v>75</v>
      </c>
      <c r="D18" s="53">
        <v>1184165</v>
      </c>
      <c r="E18" s="61">
        <v>42972</v>
      </c>
      <c r="F18" s="54" t="s">
        <v>105</v>
      </c>
    </row>
  </sheetData>
  <mergeCells count="1">
    <mergeCell ref="A6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20" sqref="G20"/>
    </sheetView>
  </sheetViews>
  <sheetFormatPr defaultColWidth="9.140625" defaultRowHeight="15" x14ac:dyDescent="0.25"/>
  <cols>
    <col min="1" max="2" width="9.140625" style="67"/>
    <col min="3" max="3" width="19.28515625" style="67" hidden="1" customWidth="1"/>
    <col min="4" max="4" width="19.7109375" style="68" customWidth="1"/>
    <col min="5" max="5" width="14.5703125" style="67" customWidth="1"/>
    <col min="6" max="16384" width="9.140625" style="67"/>
  </cols>
  <sheetData>
    <row r="1" spans="1:6" x14ac:dyDescent="0.25">
      <c r="A1" s="67" t="s">
        <v>0</v>
      </c>
    </row>
    <row r="2" spans="1:6" x14ac:dyDescent="0.25">
      <c r="A2" s="67" t="s">
        <v>1</v>
      </c>
    </row>
    <row r="3" spans="1:6" x14ac:dyDescent="0.25">
      <c r="A3" s="67" t="s">
        <v>2</v>
      </c>
    </row>
    <row r="4" spans="1:6" x14ac:dyDescent="0.25">
      <c r="A4" s="67" t="s">
        <v>3</v>
      </c>
    </row>
    <row r="6" spans="1:6" ht="20.25" x14ac:dyDescent="0.3">
      <c r="A6" s="99" t="s">
        <v>4</v>
      </c>
      <c r="B6" s="99"/>
      <c r="C6" s="99"/>
      <c r="D6" s="99"/>
      <c r="E6" s="99"/>
      <c r="F6" s="99"/>
    </row>
    <row r="10" spans="1:6" ht="15.75" x14ac:dyDescent="0.25">
      <c r="A10" s="36" t="s">
        <v>5</v>
      </c>
      <c r="B10" s="36"/>
      <c r="C10" s="36" t="s">
        <v>6</v>
      </c>
      <c r="D10" s="37" t="s">
        <v>7</v>
      </c>
      <c r="E10" s="36" t="s">
        <v>63</v>
      </c>
      <c r="F10" s="38"/>
    </row>
    <row r="11" spans="1:6" ht="15.75" x14ac:dyDescent="0.25">
      <c r="A11" s="62">
        <v>1</v>
      </c>
      <c r="B11" s="62">
        <v>2697</v>
      </c>
      <c r="C11" s="12"/>
      <c r="D11" s="14">
        <v>804705</v>
      </c>
      <c r="E11" s="64">
        <v>43010</v>
      </c>
      <c r="F11" s="54" t="s">
        <v>105</v>
      </c>
    </row>
    <row r="12" spans="1:6" ht="15.75" x14ac:dyDescent="0.25">
      <c r="A12" s="62">
        <v>2</v>
      </c>
      <c r="B12" s="62">
        <v>2751</v>
      </c>
      <c r="C12" s="12"/>
      <c r="D12" s="14">
        <v>628038</v>
      </c>
      <c r="E12" s="64">
        <v>43012</v>
      </c>
      <c r="F12" s="54" t="s">
        <v>105</v>
      </c>
    </row>
    <row r="13" spans="1:6" ht="15.75" x14ac:dyDescent="0.25">
      <c r="A13" s="62">
        <v>3</v>
      </c>
      <c r="B13" s="62">
        <v>2892</v>
      </c>
      <c r="C13" s="12"/>
      <c r="D13" s="14">
        <v>1094495</v>
      </c>
      <c r="E13" s="64">
        <v>43019</v>
      </c>
      <c r="F13" s="54" t="s">
        <v>105</v>
      </c>
    </row>
    <row r="14" spans="1:6" ht="15.75" x14ac:dyDescent="0.25">
      <c r="A14" s="62">
        <v>4</v>
      </c>
      <c r="B14" s="62">
        <v>2902</v>
      </c>
      <c r="C14" s="12"/>
      <c r="D14" s="14">
        <v>587446</v>
      </c>
      <c r="E14" s="64">
        <v>43020</v>
      </c>
      <c r="F14" s="54" t="s">
        <v>105</v>
      </c>
    </row>
    <row r="15" spans="1:6" ht="15.75" x14ac:dyDescent="0.25">
      <c r="A15" s="62">
        <v>5</v>
      </c>
      <c r="B15" s="62">
        <v>2952</v>
      </c>
      <c r="C15" s="12"/>
      <c r="D15" s="14">
        <v>759679</v>
      </c>
      <c r="E15" s="64">
        <v>43024</v>
      </c>
      <c r="F15" s="54" t="s">
        <v>105</v>
      </c>
    </row>
    <row r="16" spans="1:6" ht="15.75" x14ac:dyDescent="0.25">
      <c r="A16" s="62">
        <v>6</v>
      </c>
      <c r="B16" s="62">
        <v>2994</v>
      </c>
      <c r="C16" s="12"/>
      <c r="D16" s="14">
        <v>1133470</v>
      </c>
      <c r="E16" s="64">
        <v>43026</v>
      </c>
      <c r="F16" s="54" t="s">
        <v>105</v>
      </c>
    </row>
    <row r="17" spans="1:6" ht="15.75" x14ac:dyDescent="0.25">
      <c r="A17" s="62">
        <v>7</v>
      </c>
      <c r="B17" s="62">
        <v>3233</v>
      </c>
      <c r="C17" s="12"/>
      <c r="D17" s="14">
        <v>1652750</v>
      </c>
      <c r="E17" s="64">
        <v>43038</v>
      </c>
      <c r="F17" s="54" t="s">
        <v>105</v>
      </c>
    </row>
    <row r="18" spans="1:6" x14ac:dyDescent="0.25">
      <c r="D18" s="69">
        <f>+SUM(D11:D17)</f>
        <v>6660583</v>
      </c>
    </row>
  </sheetData>
  <mergeCells count="1">
    <mergeCell ref="A6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1" sqref="F11:F20"/>
    </sheetView>
  </sheetViews>
  <sheetFormatPr defaultRowHeight="15" x14ac:dyDescent="0.25"/>
  <cols>
    <col min="3" max="3" width="33.42578125" bestFit="1" customWidth="1"/>
    <col min="4" max="4" width="13.28515625" style="1" bestFit="1" customWidth="1"/>
    <col min="5" max="5" width="11.42578125" bestFit="1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0">
        <v>3357</v>
      </c>
      <c r="C11" s="6" t="s">
        <v>91</v>
      </c>
      <c r="D11" s="22">
        <v>752961</v>
      </c>
      <c r="E11" s="71">
        <v>43040</v>
      </c>
      <c r="F11" t="s">
        <v>106</v>
      </c>
    </row>
    <row r="12" spans="1:6" x14ac:dyDescent="0.25">
      <c r="A12" s="70">
        <v>2</v>
      </c>
      <c r="B12" s="70">
        <v>3358</v>
      </c>
      <c r="C12" s="6" t="s">
        <v>92</v>
      </c>
      <c r="D12" s="22">
        <v>503617</v>
      </c>
      <c r="E12" s="71">
        <v>43040</v>
      </c>
      <c r="F12" t="s">
        <v>106</v>
      </c>
    </row>
    <row r="13" spans="1:6" x14ac:dyDescent="0.25">
      <c r="A13" s="70">
        <v>3</v>
      </c>
      <c r="B13" s="70">
        <v>3381</v>
      </c>
      <c r="C13" s="6" t="s">
        <v>93</v>
      </c>
      <c r="D13" s="22">
        <v>884601.33750000014</v>
      </c>
      <c r="E13" s="71">
        <v>43041</v>
      </c>
      <c r="F13" t="s">
        <v>106</v>
      </c>
    </row>
    <row r="14" spans="1:6" x14ac:dyDescent="0.25">
      <c r="A14" s="70">
        <v>4</v>
      </c>
      <c r="B14" s="70">
        <v>3413</v>
      </c>
      <c r="C14" s="6" t="s">
        <v>94</v>
      </c>
      <c r="D14" s="22">
        <v>1090389</v>
      </c>
      <c r="E14" s="71">
        <v>43042</v>
      </c>
      <c r="F14" t="s">
        <v>106</v>
      </c>
    </row>
    <row r="15" spans="1:6" x14ac:dyDescent="0.25">
      <c r="A15" s="70">
        <v>5</v>
      </c>
      <c r="B15" s="70">
        <v>3641</v>
      </c>
      <c r="C15" s="6" t="s">
        <v>95</v>
      </c>
      <c r="D15" s="22">
        <v>543566</v>
      </c>
      <c r="E15" s="71">
        <v>43055</v>
      </c>
      <c r="F15" t="s">
        <v>106</v>
      </c>
    </row>
    <row r="16" spans="1:6" x14ac:dyDescent="0.25">
      <c r="A16" s="70">
        <v>6</v>
      </c>
      <c r="B16" s="70">
        <v>3640</v>
      </c>
      <c r="C16" s="6" t="s">
        <v>96</v>
      </c>
      <c r="D16" s="22">
        <v>893605.02299999993</v>
      </c>
      <c r="E16" s="71">
        <v>43055</v>
      </c>
      <c r="F16" t="s">
        <v>106</v>
      </c>
    </row>
    <row r="17" spans="1:6" x14ac:dyDescent="0.25">
      <c r="A17" s="70">
        <v>7</v>
      </c>
      <c r="B17" s="70">
        <v>3639</v>
      </c>
      <c r="C17" s="6" t="s">
        <v>97</v>
      </c>
      <c r="D17" s="22">
        <v>752961</v>
      </c>
      <c r="E17" s="71">
        <v>43055</v>
      </c>
      <c r="F17" t="s">
        <v>106</v>
      </c>
    </row>
    <row r="18" spans="1:6" x14ac:dyDescent="0.25">
      <c r="A18" s="70">
        <v>8</v>
      </c>
      <c r="B18" s="70">
        <v>3797</v>
      </c>
      <c r="C18" s="6" t="s">
        <v>98</v>
      </c>
      <c r="D18" s="22">
        <v>2042721.6884999999</v>
      </c>
      <c r="E18" s="71">
        <v>43061</v>
      </c>
      <c r="F18" t="s">
        <v>106</v>
      </c>
    </row>
    <row r="19" spans="1:6" x14ac:dyDescent="0.25">
      <c r="A19" s="70">
        <v>9</v>
      </c>
      <c r="B19" s="70">
        <v>3835</v>
      </c>
      <c r="C19" s="6" t="s">
        <v>99</v>
      </c>
      <c r="D19" s="22">
        <v>363472</v>
      </c>
      <c r="E19" s="71">
        <v>43062</v>
      </c>
      <c r="F19" t="s">
        <v>106</v>
      </c>
    </row>
    <row r="20" spans="1:6" x14ac:dyDescent="0.25">
      <c r="A20" s="70">
        <v>10</v>
      </c>
      <c r="B20" s="70">
        <v>3860</v>
      </c>
      <c r="C20" s="6" t="s">
        <v>100</v>
      </c>
      <c r="D20" s="22">
        <v>691572</v>
      </c>
      <c r="E20" s="71">
        <v>43067</v>
      </c>
      <c r="F20" t="s">
        <v>106</v>
      </c>
    </row>
    <row r="21" spans="1:6" x14ac:dyDescent="0.25">
      <c r="A21" s="6"/>
      <c r="B21" s="6"/>
      <c r="C21" s="6"/>
      <c r="D21" s="72">
        <f>+SUM(D11:D20)</f>
        <v>8519466.0490000006</v>
      </c>
      <c r="E21" s="6"/>
    </row>
  </sheetData>
  <mergeCells count="1">
    <mergeCell ref="A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14" sqref="G14"/>
    </sheetView>
  </sheetViews>
  <sheetFormatPr defaultRowHeight="15" x14ac:dyDescent="0.25"/>
  <cols>
    <col min="2" max="3" width="30.140625" customWidth="1"/>
    <col min="4" max="4" width="30.140625" style="1" customWidth="1"/>
    <col min="5" max="5" width="30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6">
        <v>4450</v>
      </c>
      <c r="C11" s="6" t="s">
        <v>60</v>
      </c>
      <c r="D11" s="22">
        <v>645404</v>
      </c>
      <c r="E11" s="71">
        <v>43078</v>
      </c>
      <c r="F11" t="s">
        <v>107</v>
      </c>
    </row>
    <row r="12" spans="1:6" x14ac:dyDescent="0.25">
      <c r="A12" s="6"/>
      <c r="B12" s="6">
        <v>4449</v>
      </c>
      <c r="C12" s="6" t="s">
        <v>101</v>
      </c>
      <c r="D12" s="22">
        <v>691572</v>
      </c>
      <c r="E12" s="71">
        <v>43078</v>
      </c>
      <c r="F12" t="s">
        <v>107</v>
      </c>
    </row>
    <row r="13" spans="1:6" x14ac:dyDescent="0.25">
      <c r="A13" s="6"/>
      <c r="B13" s="6">
        <v>4556</v>
      </c>
      <c r="C13" s="6" t="s">
        <v>81</v>
      </c>
      <c r="D13" s="22">
        <v>843508.39949999994</v>
      </c>
      <c r="E13" s="71">
        <v>43083</v>
      </c>
      <c r="F13" t="s">
        <v>107</v>
      </c>
    </row>
    <row r="14" spans="1:6" x14ac:dyDescent="0.25">
      <c r="A14" s="6"/>
      <c r="B14" s="6">
        <v>4671</v>
      </c>
      <c r="C14" s="6" t="s">
        <v>77</v>
      </c>
      <c r="D14" s="22">
        <v>793008</v>
      </c>
      <c r="E14" s="71">
        <v>43089</v>
      </c>
      <c r="F14" t="s">
        <v>107</v>
      </c>
    </row>
    <row r="15" spans="1:6" x14ac:dyDescent="0.25">
      <c r="A15" s="6"/>
      <c r="B15" s="6">
        <v>4706</v>
      </c>
      <c r="C15" s="6" t="s">
        <v>102</v>
      </c>
      <c r="D15" s="22">
        <v>1073710.2176999999</v>
      </c>
      <c r="E15" s="71">
        <v>43090</v>
      </c>
      <c r="F15" t="s">
        <v>107</v>
      </c>
    </row>
    <row r="16" spans="1:6" x14ac:dyDescent="0.25">
      <c r="A16" s="6"/>
      <c r="B16" s="6">
        <v>5426</v>
      </c>
      <c r="C16" s="6" t="s">
        <v>68</v>
      </c>
      <c r="D16" s="22">
        <v>1279197</v>
      </c>
      <c r="E16" s="71">
        <v>43099</v>
      </c>
      <c r="F16" t="s">
        <v>107</v>
      </c>
    </row>
    <row r="17" spans="1:6" x14ac:dyDescent="0.25">
      <c r="A17" s="6"/>
      <c r="B17" s="6">
        <v>5443</v>
      </c>
      <c r="C17" s="6" t="s">
        <v>103</v>
      </c>
      <c r="D17" s="22">
        <v>930778</v>
      </c>
      <c r="E17" s="71">
        <v>43099</v>
      </c>
      <c r="F17" t="s">
        <v>107</v>
      </c>
    </row>
    <row r="18" spans="1:6" x14ac:dyDescent="0.25">
      <c r="A18" s="6"/>
      <c r="B18" s="6"/>
      <c r="C18" s="6"/>
      <c r="D18" s="72">
        <f>SUM(D11:D17)</f>
        <v>6257177.6172000002</v>
      </c>
      <c r="E18" s="6"/>
    </row>
  </sheetData>
  <mergeCells count="1">
    <mergeCell ref="A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1" sqref="F11:F16"/>
    </sheetView>
  </sheetViews>
  <sheetFormatPr defaultRowHeight="15" x14ac:dyDescent="0.25"/>
  <cols>
    <col min="1" max="1" width="25.140625" customWidth="1"/>
    <col min="2" max="2" width="15.140625" customWidth="1"/>
    <col min="3" max="3" width="25.140625" hidden="1" customWidth="1"/>
    <col min="4" max="4" width="20.28515625" customWidth="1"/>
    <col min="5" max="5" width="17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6">
        <v>5648</v>
      </c>
      <c r="C11" s="6"/>
      <c r="D11" s="22">
        <v>429935</v>
      </c>
      <c r="E11" s="71">
        <v>43106</v>
      </c>
      <c r="F11" t="s">
        <v>129</v>
      </c>
    </row>
    <row r="12" spans="1:6" x14ac:dyDescent="0.25">
      <c r="A12" s="6"/>
      <c r="B12" s="6">
        <v>5718</v>
      </c>
      <c r="C12" s="6"/>
      <c r="D12" s="22">
        <v>575653</v>
      </c>
      <c r="E12" s="71">
        <v>43111</v>
      </c>
      <c r="F12" t="s">
        <v>129</v>
      </c>
    </row>
    <row r="13" spans="1:6" x14ac:dyDescent="0.25">
      <c r="A13" s="6"/>
      <c r="B13" s="6">
        <v>5719</v>
      </c>
      <c r="C13" s="6"/>
      <c r="D13" s="22">
        <v>785048</v>
      </c>
      <c r="E13" s="71">
        <v>43111</v>
      </c>
      <c r="F13" t="s">
        <v>129</v>
      </c>
    </row>
    <row r="14" spans="1:6" x14ac:dyDescent="0.25">
      <c r="A14" s="6"/>
      <c r="B14" s="6">
        <v>5720</v>
      </c>
      <c r="C14" s="6"/>
      <c r="D14" s="22">
        <v>561575</v>
      </c>
      <c r="E14" s="71">
        <v>43111</v>
      </c>
      <c r="F14" t="s">
        <v>129</v>
      </c>
    </row>
    <row r="15" spans="1:6" x14ac:dyDescent="0.25">
      <c r="A15" s="6"/>
      <c r="B15" s="6">
        <v>5761</v>
      </c>
      <c r="C15" s="6"/>
      <c r="D15" s="22">
        <v>749530</v>
      </c>
      <c r="E15" s="71">
        <v>43112</v>
      </c>
      <c r="F15" t="s">
        <v>129</v>
      </c>
    </row>
    <row r="16" spans="1:6" x14ac:dyDescent="0.25">
      <c r="A16" s="6"/>
      <c r="B16" s="6">
        <v>6157</v>
      </c>
      <c r="C16" s="6"/>
      <c r="D16" s="22">
        <v>1520111</v>
      </c>
      <c r="E16" s="71">
        <v>43120</v>
      </c>
      <c r="F16" t="s">
        <v>129</v>
      </c>
    </row>
    <row r="17" spans="1:5" x14ac:dyDescent="0.25">
      <c r="A17" s="6"/>
      <c r="B17" s="6"/>
      <c r="C17" s="6"/>
      <c r="D17" s="22"/>
      <c r="E17" s="71"/>
    </row>
    <row r="18" spans="1:5" x14ac:dyDescent="0.25">
      <c r="A18" s="6"/>
      <c r="B18" s="6"/>
      <c r="C18" s="6"/>
      <c r="D18" s="72">
        <f>SUM(D11:D17)</f>
        <v>4621852</v>
      </c>
      <c r="E18" s="6"/>
    </row>
  </sheetData>
  <mergeCells count="1">
    <mergeCell ref="A6:F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23" sqref="D23"/>
    </sheetView>
  </sheetViews>
  <sheetFormatPr defaultRowHeight="15" x14ac:dyDescent="0.25"/>
  <cols>
    <col min="1" max="2" width="25.140625" customWidth="1"/>
    <col min="3" max="3" width="25.140625" hidden="1" customWidth="1"/>
    <col min="4" max="5" width="25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6">
        <v>6909</v>
      </c>
      <c r="C11" s="6"/>
      <c r="D11" s="22">
        <v>761320</v>
      </c>
      <c r="E11" s="71">
        <v>43138</v>
      </c>
      <c r="F11" t="s">
        <v>130</v>
      </c>
    </row>
    <row r="12" spans="1:6" x14ac:dyDescent="0.25">
      <c r="A12" s="6"/>
      <c r="B12" s="6">
        <v>6910</v>
      </c>
      <c r="C12" s="6"/>
      <c r="D12" s="22">
        <v>1428809</v>
      </c>
      <c r="E12" s="71">
        <v>43138</v>
      </c>
      <c r="F12" t="s">
        <v>130</v>
      </c>
    </row>
    <row r="13" spans="1:6" x14ac:dyDescent="0.25">
      <c r="A13" s="6"/>
      <c r="B13" s="6">
        <v>6911</v>
      </c>
      <c r="C13" s="6"/>
      <c r="D13" s="22">
        <v>1166530</v>
      </c>
      <c r="E13" s="71">
        <v>43138</v>
      </c>
      <c r="F13" t="s">
        <v>130</v>
      </c>
    </row>
    <row r="14" spans="1:6" x14ac:dyDescent="0.25">
      <c r="A14" s="6"/>
      <c r="B14" s="6">
        <v>6912</v>
      </c>
      <c r="C14" s="6"/>
      <c r="D14" s="22">
        <v>1124290</v>
      </c>
      <c r="E14" s="71">
        <v>43138</v>
      </c>
      <c r="F14" t="s">
        <v>130</v>
      </c>
    </row>
    <row r="15" spans="1:6" x14ac:dyDescent="0.25">
      <c r="A15" s="6"/>
      <c r="B15" s="6">
        <v>7010</v>
      </c>
      <c r="C15" s="6"/>
      <c r="D15" s="22">
        <v>1213841</v>
      </c>
      <c r="E15" s="71">
        <v>43143</v>
      </c>
      <c r="F15" t="s">
        <v>130</v>
      </c>
    </row>
    <row r="16" spans="1:6" x14ac:dyDescent="0.25">
      <c r="A16" s="6"/>
      <c r="B16" s="6">
        <v>7152</v>
      </c>
      <c r="C16" s="6"/>
      <c r="D16" s="22">
        <v>1213841</v>
      </c>
      <c r="E16" s="71">
        <v>43157</v>
      </c>
      <c r="F16" t="s">
        <v>130</v>
      </c>
    </row>
    <row r="17" spans="1:5" x14ac:dyDescent="0.25">
      <c r="A17" s="6"/>
      <c r="B17" s="6"/>
      <c r="C17" s="6"/>
      <c r="D17" s="22"/>
      <c r="E17" s="71"/>
    </row>
    <row r="18" spans="1:5" x14ac:dyDescent="0.25">
      <c r="A18" s="6"/>
      <c r="B18" s="6"/>
      <c r="C18" s="6"/>
      <c r="D18" s="72">
        <f>SUM(D11:D17)</f>
        <v>6908631</v>
      </c>
      <c r="E18" s="6"/>
    </row>
  </sheetData>
  <mergeCells count="1">
    <mergeCell ref="A6:F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1" sqref="F11"/>
    </sheetView>
  </sheetViews>
  <sheetFormatPr defaultRowHeight="15" x14ac:dyDescent="0.25"/>
  <cols>
    <col min="1" max="2" width="25.140625" customWidth="1"/>
    <col min="3" max="3" width="25.140625" hidden="1" customWidth="1"/>
    <col min="4" max="5" width="25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6">
        <v>8016</v>
      </c>
      <c r="C11" s="6"/>
      <c r="D11" s="22">
        <v>805845</v>
      </c>
      <c r="E11" s="71">
        <v>43173</v>
      </c>
      <c r="F11" t="s">
        <v>130</v>
      </c>
    </row>
    <row r="12" spans="1:6" x14ac:dyDescent="0.25">
      <c r="A12" s="6"/>
      <c r="B12" s="6">
        <v>8170</v>
      </c>
      <c r="C12" s="6"/>
      <c r="D12" s="22">
        <v>988551</v>
      </c>
      <c r="E12" s="71">
        <v>43175</v>
      </c>
      <c r="F12" t="s">
        <v>130</v>
      </c>
    </row>
    <row r="13" spans="1:6" x14ac:dyDescent="0.25">
      <c r="A13" s="6"/>
      <c r="B13" s="6">
        <v>8669</v>
      </c>
      <c r="C13" s="6"/>
      <c r="D13" s="22">
        <v>756381</v>
      </c>
      <c r="E13" s="71">
        <v>43182</v>
      </c>
      <c r="F13" t="s">
        <v>130</v>
      </c>
    </row>
    <row r="14" spans="1:6" x14ac:dyDescent="0.25">
      <c r="A14" s="6"/>
      <c r="B14" s="6">
        <v>8670</v>
      </c>
      <c r="C14" s="6"/>
      <c r="D14" s="22">
        <v>749530</v>
      </c>
      <c r="E14" s="71">
        <v>43182</v>
      </c>
      <c r="F14" t="s">
        <v>130</v>
      </c>
    </row>
    <row r="15" spans="1:6" x14ac:dyDescent="0.25">
      <c r="A15" s="6"/>
      <c r="B15" s="6"/>
      <c r="C15" s="6"/>
      <c r="D15" s="72">
        <f>SUM(D11:D14)</f>
        <v>3300307</v>
      </c>
      <c r="E15" s="6"/>
    </row>
  </sheetData>
  <mergeCells count="1">
    <mergeCell ref="A6:F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26" sqref="D26"/>
    </sheetView>
  </sheetViews>
  <sheetFormatPr defaultRowHeight="15" x14ac:dyDescent="0.25"/>
  <cols>
    <col min="1" max="2" width="25.140625" customWidth="1"/>
    <col min="3" max="3" width="25.140625" hidden="1" customWidth="1"/>
    <col min="4" max="5" width="25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73" t="s">
        <v>108</v>
      </c>
      <c r="C11" s="6"/>
      <c r="D11" s="22">
        <v>1991325</v>
      </c>
      <c r="E11" s="71">
        <v>43194</v>
      </c>
      <c r="F11" t="s">
        <v>139</v>
      </c>
    </row>
    <row r="12" spans="1:6" x14ac:dyDescent="0.25">
      <c r="A12" s="6"/>
      <c r="B12" s="73" t="s">
        <v>109</v>
      </c>
      <c r="C12" s="6"/>
      <c r="D12" s="22">
        <v>1162601</v>
      </c>
      <c r="E12" s="71">
        <v>43194</v>
      </c>
      <c r="F12" t="s">
        <v>139</v>
      </c>
    </row>
    <row r="13" spans="1:6" x14ac:dyDescent="0.25">
      <c r="A13" s="6"/>
      <c r="B13" s="73" t="s">
        <v>110</v>
      </c>
      <c r="C13" s="6"/>
      <c r="D13" s="22">
        <v>1254935</v>
      </c>
      <c r="E13" s="71">
        <v>43194</v>
      </c>
      <c r="F13" t="s">
        <v>139</v>
      </c>
    </row>
    <row r="14" spans="1:6" x14ac:dyDescent="0.25">
      <c r="A14" s="6"/>
      <c r="B14" s="73" t="s">
        <v>111</v>
      </c>
      <c r="C14" s="6"/>
      <c r="D14" s="22">
        <v>601524</v>
      </c>
      <c r="E14" s="71">
        <v>43211</v>
      </c>
      <c r="F14" t="s">
        <v>139</v>
      </c>
    </row>
    <row r="15" spans="1:6" x14ac:dyDescent="0.25">
      <c r="A15" s="6"/>
      <c r="B15" s="73" t="s">
        <v>112</v>
      </c>
      <c r="C15" s="6"/>
      <c r="D15" s="22">
        <v>1058475</v>
      </c>
      <c r="E15" s="71">
        <v>43211</v>
      </c>
      <c r="F15" t="s">
        <v>139</v>
      </c>
    </row>
    <row r="16" spans="1:6" x14ac:dyDescent="0.25">
      <c r="A16" s="6"/>
      <c r="B16" s="73" t="s">
        <v>113</v>
      </c>
      <c r="C16" s="6"/>
      <c r="D16" s="22">
        <v>1254935</v>
      </c>
      <c r="E16" s="71">
        <v>43211</v>
      </c>
      <c r="F16" t="s">
        <v>139</v>
      </c>
    </row>
    <row r="17" spans="1:6" x14ac:dyDescent="0.25">
      <c r="A17" s="6"/>
      <c r="B17" s="73" t="s">
        <v>114</v>
      </c>
      <c r="C17" s="6"/>
      <c r="D17" s="22">
        <v>1037506</v>
      </c>
      <c r="E17" s="71">
        <v>43211</v>
      </c>
      <c r="F17" t="s">
        <v>140</v>
      </c>
    </row>
    <row r="18" spans="1:6" x14ac:dyDescent="0.25">
      <c r="A18" s="6"/>
      <c r="B18" s="73" t="s">
        <v>115</v>
      </c>
      <c r="C18" s="6"/>
      <c r="D18" s="22">
        <v>1963722</v>
      </c>
      <c r="E18" s="71">
        <v>43214</v>
      </c>
      <c r="F18" t="s">
        <v>139</v>
      </c>
    </row>
    <row r="19" spans="1:6" x14ac:dyDescent="0.25">
      <c r="A19" s="6"/>
      <c r="B19" s="6"/>
      <c r="C19" s="6"/>
      <c r="D19" s="72">
        <f>SUM(D11:D18)</f>
        <v>10325023</v>
      </c>
      <c r="E19" s="6"/>
    </row>
  </sheetData>
  <mergeCells count="1">
    <mergeCell ref="A6:F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16" sqref="F16"/>
    </sheetView>
  </sheetViews>
  <sheetFormatPr defaultRowHeight="15" x14ac:dyDescent="0.25"/>
  <cols>
    <col min="2" max="2" width="29.85546875" customWidth="1"/>
    <col min="3" max="3" width="29.85546875" style="1" customWidth="1"/>
    <col min="4" max="4" width="29.85546875" customWidth="1"/>
  </cols>
  <sheetData>
    <row r="1" spans="1:5" s="67" customFormat="1" x14ac:dyDescent="0.25">
      <c r="A1" s="67" t="s">
        <v>0</v>
      </c>
      <c r="C1" s="68"/>
    </row>
    <row r="2" spans="1:5" s="67" customFormat="1" x14ac:dyDescent="0.25">
      <c r="A2" s="67" t="s">
        <v>1</v>
      </c>
      <c r="C2" s="68"/>
    </row>
    <row r="3" spans="1:5" s="67" customFormat="1" x14ac:dyDescent="0.25">
      <c r="A3" s="67" t="s">
        <v>2</v>
      </c>
      <c r="C3" s="68"/>
    </row>
    <row r="4" spans="1:5" s="67" customFormat="1" x14ac:dyDescent="0.25">
      <c r="A4" s="67" t="s">
        <v>3</v>
      </c>
      <c r="C4" s="68"/>
    </row>
    <row r="5" spans="1:5" s="67" customFormat="1" x14ac:dyDescent="0.25">
      <c r="C5" s="68"/>
    </row>
    <row r="6" spans="1:5" s="67" customFormat="1" ht="20.25" x14ac:dyDescent="0.3">
      <c r="A6" s="99" t="s">
        <v>4</v>
      </c>
      <c r="B6" s="99"/>
      <c r="C6" s="99"/>
      <c r="D6" s="99"/>
      <c r="E6" s="99"/>
    </row>
    <row r="7" spans="1:5" s="67" customFormat="1" x14ac:dyDescent="0.25">
      <c r="C7" s="68"/>
    </row>
    <row r="8" spans="1:5" s="67" customFormat="1" x14ac:dyDescent="0.25">
      <c r="C8" s="68"/>
    </row>
    <row r="9" spans="1:5" s="67" customFormat="1" x14ac:dyDescent="0.25">
      <c r="C9" s="68"/>
    </row>
    <row r="10" spans="1:5" s="67" customFormat="1" ht="15.75" x14ac:dyDescent="0.25">
      <c r="A10" s="36" t="s">
        <v>5</v>
      </c>
      <c r="B10" s="36" t="s">
        <v>45</v>
      </c>
      <c r="C10" s="37" t="s">
        <v>7</v>
      </c>
      <c r="D10" s="36" t="s">
        <v>63</v>
      </c>
      <c r="E10" s="38"/>
    </row>
    <row r="11" spans="1:5" x14ac:dyDescent="0.25">
      <c r="A11" s="6"/>
      <c r="B11" s="73" t="s">
        <v>116</v>
      </c>
      <c r="C11" s="22">
        <v>1937934</v>
      </c>
      <c r="D11" s="71">
        <v>43232</v>
      </c>
      <c r="E11" t="s">
        <v>140</v>
      </c>
    </row>
    <row r="12" spans="1:5" x14ac:dyDescent="0.25">
      <c r="A12" s="6"/>
      <c r="B12" s="73" t="s">
        <v>117</v>
      </c>
      <c r="C12" s="22">
        <v>1505922</v>
      </c>
      <c r="D12" s="71">
        <v>43236</v>
      </c>
      <c r="E12" t="s">
        <v>140</v>
      </c>
    </row>
    <row r="13" spans="1:5" x14ac:dyDescent="0.25">
      <c r="A13" s="6"/>
      <c r="B13" s="73" t="s">
        <v>118</v>
      </c>
      <c r="C13" s="22">
        <v>1190760</v>
      </c>
      <c r="D13" s="71">
        <v>43236</v>
      </c>
      <c r="E13" t="s">
        <v>140</v>
      </c>
    </row>
    <row r="14" spans="1:5" x14ac:dyDescent="0.25">
      <c r="A14" s="6"/>
      <c r="B14" s="74" t="s">
        <v>119</v>
      </c>
      <c r="C14" s="22">
        <v>1023602</v>
      </c>
      <c r="D14" s="71">
        <v>43236</v>
      </c>
      <c r="E14" t="s">
        <v>140</v>
      </c>
    </row>
    <row r="15" spans="1:5" x14ac:dyDescent="0.25">
      <c r="A15" s="6"/>
      <c r="B15" s="74" t="s">
        <v>120</v>
      </c>
      <c r="C15" s="22">
        <v>2311265</v>
      </c>
      <c r="D15" s="71">
        <v>43236</v>
      </c>
      <c r="E15" t="s">
        <v>140</v>
      </c>
    </row>
    <row r="16" spans="1:5" x14ac:dyDescent="0.25">
      <c r="A16" s="6"/>
      <c r="B16" s="6"/>
      <c r="C16" s="22">
        <f>SUM(C11:C15)</f>
        <v>7969483</v>
      </c>
      <c r="D16" s="6"/>
    </row>
  </sheetData>
  <mergeCells count="1">
    <mergeCell ref="A6:E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E11" sqref="E11"/>
    </sheetView>
  </sheetViews>
  <sheetFormatPr defaultRowHeight="15" x14ac:dyDescent="0.25"/>
  <cols>
    <col min="1" max="2" width="25.140625" customWidth="1"/>
    <col min="3" max="3" width="25.140625" hidden="1" customWidth="1"/>
    <col min="4" max="5" width="25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 t="s">
        <v>103</v>
      </c>
      <c r="B11" s="73" t="s">
        <v>122</v>
      </c>
      <c r="C11" s="6"/>
      <c r="D11" s="22">
        <v>2276894</v>
      </c>
      <c r="E11" s="71">
        <v>43258</v>
      </c>
      <c r="F11" t="s">
        <v>160</v>
      </c>
    </row>
    <row r="12" spans="1:6" x14ac:dyDescent="0.25">
      <c r="A12" s="6" t="s">
        <v>141</v>
      </c>
      <c r="B12" s="73" t="s">
        <v>121</v>
      </c>
      <c r="C12" s="6"/>
      <c r="D12" s="22">
        <v>1061265</v>
      </c>
      <c r="E12" s="71">
        <v>43258</v>
      </c>
      <c r="F12" t="s">
        <v>160</v>
      </c>
    </row>
    <row r="13" spans="1:6" x14ac:dyDescent="0.25">
      <c r="A13" s="6" t="s">
        <v>60</v>
      </c>
      <c r="B13" s="73" t="s">
        <v>123</v>
      </c>
      <c r="C13" s="6"/>
      <c r="D13" s="22">
        <v>1188472</v>
      </c>
      <c r="E13" s="71">
        <v>43258</v>
      </c>
      <c r="F13" t="s">
        <v>160</v>
      </c>
    </row>
    <row r="14" spans="1:6" x14ac:dyDescent="0.25">
      <c r="A14" s="6" t="s">
        <v>77</v>
      </c>
      <c r="B14" s="73" t="s">
        <v>124</v>
      </c>
      <c r="C14" s="6"/>
      <c r="D14" s="22">
        <v>1287022</v>
      </c>
      <c r="E14" s="71">
        <v>43258</v>
      </c>
      <c r="F14" t="s">
        <v>160</v>
      </c>
    </row>
    <row r="15" spans="1:6" x14ac:dyDescent="0.25">
      <c r="A15" s="6" t="s">
        <v>68</v>
      </c>
      <c r="B15" s="73" t="s">
        <v>125</v>
      </c>
      <c r="C15" s="6"/>
      <c r="D15" s="22">
        <v>1582502</v>
      </c>
      <c r="E15" s="71">
        <v>43259</v>
      </c>
      <c r="F15" t="s">
        <v>160</v>
      </c>
    </row>
    <row r="16" spans="1:6" x14ac:dyDescent="0.25">
      <c r="A16" s="6" t="s">
        <v>142</v>
      </c>
      <c r="B16" s="73" t="s">
        <v>126</v>
      </c>
      <c r="C16" s="6"/>
      <c r="D16" s="22">
        <v>1381024</v>
      </c>
      <c r="E16" s="71">
        <v>43274</v>
      </c>
      <c r="F16" t="s">
        <v>160</v>
      </c>
    </row>
    <row r="17" spans="1:6" x14ac:dyDescent="0.25">
      <c r="A17" s="6" t="s">
        <v>143</v>
      </c>
      <c r="B17" s="73" t="s">
        <v>127</v>
      </c>
      <c r="C17" s="6"/>
      <c r="D17" s="22">
        <v>979718</v>
      </c>
      <c r="E17" s="71">
        <v>43274</v>
      </c>
      <c r="F17" t="s">
        <v>160</v>
      </c>
    </row>
    <row r="18" spans="1:6" x14ac:dyDescent="0.25">
      <c r="A18" s="6" t="s">
        <v>60</v>
      </c>
      <c r="B18" s="73" t="s">
        <v>128</v>
      </c>
      <c r="C18" s="6"/>
      <c r="D18" s="22">
        <v>1617733</v>
      </c>
      <c r="E18" s="71">
        <v>43274</v>
      </c>
      <c r="F18" t="s">
        <v>160</v>
      </c>
    </row>
    <row r="19" spans="1:6" x14ac:dyDescent="0.25">
      <c r="A19" s="6"/>
      <c r="B19" s="6"/>
      <c r="C19" s="6"/>
      <c r="D19" s="72">
        <f>SUM(D11:D18)</f>
        <v>11374630</v>
      </c>
      <c r="E19" s="6"/>
    </row>
  </sheetData>
  <mergeCells count="1"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7" sqref="I7"/>
    </sheetView>
  </sheetViews>
  <sheetFormatPr defaultRowHeight="15" x14ac:dyDescent="0.25"/>
  <cols>
    <col min="2" max="2" width="16.28515625" customWidth="1"/>
    <col min="3" max="3" width="15.85546875" customWidth="1"/>
    <col min="4" max="4" width="14.85546875" customWidth="1"/>
    <col min="9" max="9" width="13.28515625" bestFit="1" customWidth="1"/>
  </cols>
  <sheetData>
    <row r="1" spans="1:9" x14ac:dyDescent="0.25">
      <c r="A1" t="s">
        <v>0</v>
      </c>
      <c r="H1" s="6" t="s">
        <v>49</v>
      </c>
      <c r="I1" s="22">
        <f>SUMIF(E:E,H1,C:C)</f>
        <v>4298923.2667500004</v>
      </c>
    </row>
    <row r="2" spans="1:9" x14ac:dyDescent="0.25">
      <c r="A2" t="s">
        <v>1</v>
      </c>
      <c r="H2" s="6" t="s">
        <v>48</v>
      </c>
      <c r="I2" s="22">
        <f t="shared" ref="I2:I3" si="0">SUMIF(E:E,H2,C:C)</f>
        <v>3340213.3957499997</v>
      </c>
    </row>
    <row r="3" spans="1:9" x14ac:dyDescent="0.25">
      <c r="A3" t="s">
        <v>2</v>
      </c>
      <c r="H3" s="6" t="s">
        <v>47</v>
      </c>
      <c r="I3" s="22">
        <f t="shared" si="0"/>
        <v>2069311.7654999997</v>
      </c>
    </row>
    <row r="4" spans="1:9" x14ac:dyDescent="0.25">
      <c r="A4" t="s">
        <v>3</v>
      </c>
      <c r="H4" s="6"/>
      <c r="I4" s="6"/>
    </row>
    <row r="6" spans="1:9" ht="21" x14ac:dyDescent="0.35">
      <c r="A6" s="21" t="s">
        <v>4</v>
      </c>
      <c r="B6" s="21"/>
      <c r="C6" s="21"/>
      <c r="D6" s="21"/>
    </row>
    <row r="7" spans="1:9" ht="21" x14ac:dyDescent="0.35">
      <c r="A7" s="19"/>
      <c r="B7" s="19"/>
      <c r="C7" s="19"/>
      <c r="D7" s="19"/>
      <c r="I7" s="39">
        <f>SUM(I1:I6)</f>
        <v>9708448.4279999994</v>
      </c>
    </row>
    <row r="8" spans="1:9" ht="15.75" x14ac:dyDescent="0.25">
      <c r="A8" s="5" t="s">
        <v>5</v>
      </c>
      <c r="B8" s="5" t="s">
        <v>6</v>
      </c>
      <c r="C8" s="5" t="s">
        <v>7</v>
      </c>
      <c r="D8" s="10" t="s">
        <v>15</v>
      </c>
      <c r="E8" s="5" t="s">
        <v>46</v>
      </c>
    </row>
    <row r="9" spans="1:9" ht="15.75" x14ac:dyDescent="0.25">
      <c r="A9" s="2">
        <v>1</v>
      </c>
      <c r="B9" s="3" t="s">
        <v>19</v>
      </c>
      <c r="C9" s="4">
        <v>646048.21049999993</v>
      </c>
      <c r="D9" s="9" t="s">
        <v>24</v>
      </c>
      <c r="E9" s="20" t="s">
        <v>47</v>
      </c>
    </row>
    <row r="10" spans="1:9" ht="15.75" x14ac:dyDescent="0.25">
      <c r="A10" s="2">
        <v>2</v>
      </c>
      <c r="B10" s="3" t="s">
        <v>20</v>
      </c>
      <c r="C10" s="4">
        <v>1486909.3994999998</v>
      </c>
      <c r="D10" s="9" t="s">
        <v>25</v>
      </c>
      <c r="E10" s="20" t="s">
        <v>48</v>
      </c>
    </row>
    <row r="11" spans="1:9" ht="15.75" x14ac:dyDescent="0.25">
      <c r="A11" s="2">
        <v>3</v>
      </c>
      <c r="B11" s="3" t="s">
        <v>21</v>
      </c>
      <c r="C11" s="4">
        <v>719730.04949999996</v>
      </c>
      <c r="D11" s="9" t="s">
        <v>30</v>
      </c>
      <c r="E11" s="20" t="s">
        <v>47</v>
      </c>
    </row>
    <row r="12" spans="1:9" ht="15.75" x14ac:dyDescent="0.25">
      <c r="A12" s="2">
        <v>4</v>
      </c>
      <c r="B12" s="3" t="s">
        <v>22</v>
      </c>
      <c r="C12" s="4">
        <v>1247574.6359999997</v>
      </c>
      <c r="D12" s="9" t="s">
        <v>26</v>
      </c>
      <c r="E12" s="20" t="s">
        <v>49</v>
      </c>
    </row>
    <row r="13" spans="1:9" ht="15.75" x14ac:dyDescent="0.25">
      <c r="A13" s="2">
        <v>5</v>
      </c>
      <c r="B13" s="3" t="s">
        <v>9</v>
      </c>
      <c r="C13" s="4">
        <v>703533.50549999997</v>
      </c>
      <c r="D13" s="9" t="s">
        <v>27</v>
      </c>
      <c r="E13" s="20" t="s">
        <v>47</v>
      </c>
    </row>
    <row r="14" spans="1:9" ht="15.75" x14ac:dyDescent="0.25">
      <c r="A14" s="2">
        <v>6</v>
      </c>
      <c r="B14" s="3" t="s">
        <v>8</v>
      </c>
      <c r="C14" s="4">
        <v>734950.92825</v>
      </c>
      <c r="D14" s="9" t="s">
        <v>27</v>
      </c>
      <c r="E14" s="20" t="s">
        <v>49</v>
      </c>
    </row>
    <row r="15" spans="1:9" ht="15.75" x14ac:dyDescent="0.25">
      <c r="A15" s="2">
        <v>7</v>
      </c>
      <c r="B15" s="9" t="s">
        <v>11</v>
      </c>
      <c r="C15" s="13">
        <v>1853303.9962499999</v>
      </c>
      <c r="D15" s="9" t="s">
        <v>28</v>
      </c>
      <c r="E15" s="20" t="s">
        <v>48</v>
      </c>
    </row>
    <row r="16" spans="1:9" ht="15.75" x14ac:dyDescent="0.25">
      <c r="A16" s="2">
        <v>8</v>
      </c>
      <c r="B16" s="9" t="s">
        <v>23</v>
      </c>
      <c r="C16" s="13">
        <v>2316397.7025000001</v>
      </c>
      <c r="D16" s="9" t="s">
        <v>29</v>
      </c>
      <c r="E16" s="20" t="s">
        <v>49</v>
      </c>
    </row>
    <row r="17" spans="1:5" x14ac:dyDescent="0.25">
      <c r="A17" s="6"/>
      <c r="B17" s="6"/>
      <c r="C17" s="18">
        <f>SUM(C9:C16)</f>
        <v>9708448.4279999994</v>
      </c>
      <c r="D17" s="6"/>
      <c r="E17" s="20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17" sqref="D17:D18"/>
    </sheetView>
  </sheetViews>
  <sheetFormatPr defaultRowHeight="15" x14ac:dyDescent="0.25"/>
  <cols>
    <col min="1" max="2" width="25.140625" customWidth="1"/>
    <col min="3" max="3" width="25.140625" hidden="1" customWidth="1"/>
    <col min="4" max="5" width="25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7" t="s">
        <v>144</v>
      </c>
      <c r="B11" s="75" t="s">
        <v>131</v>
      </c>
      <c r="C11" s="6"/>
      <c r="D11" s="22">
        <v>1120364</v>
      </c>
      <c r="E11" s="71">
        <v>43287</v>
      </c>
      <c r="F11" t="s">
        <v>180</v>
      </c>
    </row>
    <row r="12" spans="1:6" x14ac:dyDescent="0.25">
      <c r="A12" s="77" t="s">
        <v>145</v>
      </c>
      <c r="B12" s="75" t="s">
        <v>132</v>
      </c>
      <c r="C12" s="6"/>
      <c r="D12" s="22">
        <v>1294238</v>
      </c>
      <c r="E12" s="71">
        <v>43287</v>
      </c>
      <c r="F12" t="s">
        <v>180</v>
      </c>
    </row>
    <row r="13" spans="1:6" x14ac:dyDescent="0.25">
      <c r="A13" s="77" t="s">
        <v>77</v>
      </c>
      <c r="B13" s="75" t="s">
        <v>133</v>
      </c>
      <c r="C13" s="6"/>
      <c r="D13" s="22">
        <v>1370851</v>
      </c>
      <c r="E13" s="71">
        <v>43287</v>
      </c>
      <c r="F13" t="s">
        <v>180</v>
      </c>
    </row>
    <row r="14" spans="1:6" x14ac:dyDescent="0.25">
      <c r="A14" s="77" t="s">
        <v>146</v>
      </c>
      <c r="B14" s="75" t="s">
        <v>134</v>
      </c>
      <c r="C14" s="6"/>
      <c r="D14" s="22">
        <v>956637</v>
      </c>
      <c r="E14" s="71">
        <v>43291</v>
      </c>
      <c r="F14" t="s">
        <v>180</v>
      </c>
    </row>
    <row r="15" spans="1:6" x14ac:dyDescent="0.25">
      <c r="A15" s="77" t="s">
        <v>68</v>
      </c>
      <c r="B15" s="75" t="s">
        <v>135</v>
      </c>
      <c r="C15" s="6"/>
      <c r="D15" s="22">
        <v>2040013</v>
      </c>
      <c r="E15" s="71">
        <v>43304</v>
      </c>
      <c r="F15" t="s">
        <v>180</v>
      </c>
    </row>
    <row r="16" spans="1:6" x14ac:dyDescent="0.25">
      <c r="A16" s="77" t="s">
        <v>147</v>
      </c>
      <c r="B16" s="75" t="s">
        <v>136</v>
      </c>
      <c r="C16" s="6"/>
      <c r="D16" s="22">
        <v>3553622</v>
      </c>
      <c r="E16" s="71">
        <v>43306</v>
      </c>
      <c r="F16" t="s">
        <v>180</v>
      </c>
    </row>
    <row r="17" spans="1:6" x14ac:dyDescent="0.25">
      <c r="A17" s="77" t="s">
        <v>148</v>
      </c>
      <c r="B17" s="75" t="s">
        <v>137</v>
      </c>
      <c r="C17" s="6"/>
      <c r="D17" s="22">
        <v>1179753</v>
      </c>
      <c r="E17" s="71">
        <v>43306</v>
      </c>
      <c r="F17" t="s">
        <v>181</v>
      </c>
    </row>
    <row r="18" spans="1:6" x14ac:dyDescent="0.25">
      <c r="A18" s="77" t="s">
        <v>149</v>
      </c>
      <c r="B18" s="75" t="s">
        <v>138</v>
      </c>
      <c r="C18" s="6"/>
      <c r="D18" s="22">
        <v>777682</v>
      </c>
      <c r="E18" s="71">
        <v>43306</v>
      </c>
      <c r="F18" t="s">
        <v>181</v>
      </c>
    </row>
    <row r="19" spans="1:6" x14ac:dyDescent="0.25">
      <c r="A19" s="6"/>
      <c r="B19" s="6"/>
      <c r="C19" s="6"/>
      <c r="D19" s="72">
        <f>SUM(D11:D18)</f>
        <v>12293160</v>
      </c>
      <c r="E19" s="6"/>
    </row>
    <row r="20" spans="1:6" x14ac:dyDescent="0.25">
      <c r="D20" s="39">
        <f>+D19-D17-D18</f>
        <v>10335725</v>
      </c>
    </row>
  </sheetData>
  <mergeCells count="1">
    <mergeCell ref="A6:F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7" sqref="D7"/>
    </sheetView>
  </sheetViews>
  <sheetFormatPr defaultRowHeight="15" x14ac:dyDescent="0.25"/>
  <cols>
    <col min="2" max="3" width="23.5703125" customWidth="1"/>
    <col min="4" max="4" width="23.5703125" style="1" customWidth="1"/>
    <col min="5" max="5" width="23.57031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6">
        <v>1068</v>
      </c>
      <c r="C11" s="6" t="s">
        <v>152</v>
      </c>
      <c r="D11" s="22">
        <v>902614</v>
      </c>
      <c r="E11" s="71">
        <v>43333</v>
      </c>
      <c r="F11" t="s">
        <v>181</v>
      </c>
    </row>
    <row r="12" spans="1:6" x14ac:dyDescent="0.25">
      <c r="A12" s="6"/>
      <c r="B12" s="6">
        <v>1014</v>
      </c>
      <c r="C12" s="6" t="s">
        <v>151</v>
      </c>
      <c r="D12" s="22">
        <v>1220743</v>
      </c>
      <c r="E12" s="71">
        <v>43333</v>
      </c>
      <c r="F12" t="s">
        <v>181</v>
      </c>
    </row>
    <row r="13" spans="1:6" x14ac:dyDescent="0.25">
      <c r="A13" s="6"/>
      <c r="B13" s="76">
        <v>1148</v>
      </c>
      <c r="C13" s="6" t="s">
        <v>153</v>
      </c>
      <c r="D13" s="22">
        <v>405705</v>
      </c>
      <c r="E13" s="71">
        <v>43335</v>
      </c>
      <c r="F13" t="s">
        <v>181</v>
      </c>
    </row>
    <row r="14" spans="1:6" x14ac:dyDescent="0.25">
      <c r="A14" s="6"/>
      <c r="B14" s="76">
        <v>1196</v>
      </c>
      <c r="C14" s="6" t="s">
        <v>155</v>
      </c>
      <c r="D14" s="22">
        <v>1315535</v>
      </c>
      <c r="E14" s="71">
        <v>43336</v>
      </c>
      <c r="F14" t="s">
        <v>181</v>
      </c>
    </row>
    <row r="15" spans="1:6" x14ac:dyDescent="0.25">
      <c r="A15" s="6"/>
      <c r="B15" s="76">
        <v>1198</v>
      </c>
      <c r="C15" s="6" t="s">
        <v>154</v>
      </c>
      <c r="D15" s="22">
        <v>2453413</v>
      </c>
      <c r="E15" s="71">
        <v>43336</v>
      </c>
      <c r="F15" t="s">
        <v>181</v>
      </c>
    </row>
    <row r="16" spans="1:6" x14ac:dyDescent="0.25">
      <c r="A16" s="6"/>
      <c r="B16" s="76">
        <v>1481</v>
      </c>
      <c r="C16" s="6" t="s">
        <v>141</v>
      </c>
      <c r="D16" s="22">
        <v>1158666</v>
      </c>
      <c r="E16" s="71">
        <v>43339</v>
      </c>
      <c r="F16" t="s">
        <v>188</v>
      </c>
    </row>
    <row r="17" spans="1:6" x14ac:dyDescent="0.25">
      <c r="A17" s="6"/>
      <c r="B17" s="76">
        <v>1483</v>
      </c>
      <c r="C17" s="6" t="s">
        <v>150</v>
      </c>
      <c r="D17" s="22">
        <v>1740440</v>
      </c>
      <c r="E17" s="71">
        <v>43339</v>
      </c>
      <c r="F17" t="s">
        <v>181</v>
      </c>
    </row>
    <row r="18" spans="1:6" x14ac:dyDescent="0.25">
      <c r="A18" s="6"/>
      <c r="B18" s="76">
        <v>1661</v>
      </c>
      <c r="C18" s="6" t="s">
        <v>156</v>
      </c>
      <c r="D18" s="22">
        <v>1002656</v>
      </c>
      <c r="E18" s="71">
        <v>43339</v>
      </c>
      <c r="F18" t="s">
        <v>181</v>
      </c>
    </row>
    <row r="19" spans="1:6" x14ac:dyDescent="0.25">
      <c r="A19" s="6"/>
      <c r="B19" s="76">
        <v>1893</v>
      </c>
      <c r="C19" s="6" t="s">
        <v>101</v>
      </c>
      <c r="D19" s="22">
        <v>1003904</v>
      </c>
      <c r="E19" s="71">
        <v>43343</v>
      </c>
      <c r="F19" t="s">
        <v>188</v>
      </c>
    </row>
    <row r="20" spans="1:6" x14ac:dyDescent="0.25">
      <c r="A20" s="6"/>
      <c r="B20" s="76"/>
      <c r="C20" s="6"/>
      <c r="D20" s="22">
        <f>SUM(D11:D19)</f>
        <v>11203676</v>
      </c>
      <c r="E20" s="71"/>
    </row>
    <row r="21" spans="1:6" x14ac:dyDescent="0.25">
      <c r="A21" s="6"/>
      <c r="B21" s="6"/>
      <c r="C21" s="6"/>
      <c r="D21" s="22"/>
      <c r="E21" s="71"/>
    </row>
    <row r="23" spans="1:6" x14ac:dyDescent="0.25">
      <c r="D23" s="78">
        <f>+D11+D12+D13+D14+D15+D17+D18</f>
        <v>9041106</v>
      </c>
    </row>
    <row r="24" spans="1:6" x14ac:dyDescent="0.25">
      <c r="D24" s="78">
        <v>1179753</v>
      </c>
    </row>
    <row r="25" spans="1:6" x14ac:dyDescent="0.25">
      <c r="D25" s="78">
        <v>777682</v>
      </c>
    </row>
    <row r="26" spans="1:6" x14ac:dyDescent="0.25">
      <c r="D26" s="1">
        <f>SUM(D23:D25)</f>
        <v>10998541</v>
      </c>
      <c r="E26" t="s">
        <v>182</v>
      </c>
    </row>
    <row r="27" spans="1:6" x14ac:dyDescent="0.25">
      <c r="E27" t="s">
        <v>183</v>
      </c>
    </row>
  </sheetData>
  <mergeCells count="1">
    <mergeCell ref="A6:F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7" sqref="F17"/>
    </sheetView>
  </sheetViews>
  <sheetFormatPr defaultRowHeight="15" x14ac:dyDescent="0.25"/>
  <cols>
    <col min="2" max="2" width="18" customWidth="1"/>
    <col min="3" max="3" width="20.28515625" customWidth="1"/>
    <col min="4" max="4" width="20.28515625" style="1" customWidth="1"/>
    <col min="5" max="5" width="10.7109375" bestFit="1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6"/>
      <c r="B11" s="6">
        <v>1926</v>
      </c>
      <c r="C11" s="6" t="s">
        <v>157</v>
      </c>
      <c r="D11" s="22">
        <v>1158666</v>
      </c>
      <c r="E11" s="71">
        <v>43344</v>
      </c>
      <c r="F11" t="s">
        <v>188</v>
      </c>
    </row>
    <row r="12" spans="1:6" x14ac:dyDescent="0.25">
      <c r="A12" s="6"/>
      <c r="B12" s="6">
        <v>2454</v>
      </c>
      <c r="C12" s="6" t="s">
        <v>152</v>
      </c>
      <c r="D12" s="22">
        <v>1145163</v>
      </c>
      <c r="E12" s="71">
        <v>43358</v>
      </c>
      <c r="F12" t="s">
        <v>188</v>
      </c>
    </row>
    <row r="13" spans="1:6" x14ac:dyDescent="0.25">
      <c r="A13" s="6"/>
      <c r="B13" s="6">
        <v>3216</v>
      </c>
      <c r="C13" s="6" t="s">
        <v>156</v>
      </c>
      <c r="D13" s="22">
        <v>1752300</v>
      </c>
      <c r="E13" s="71">
        <v>43364</v>
      </c>
      <c r="F13" t="s">
        <v>188</v>
      </c>
    </row>
    <row r="14" spans="1:6" x14ac:dyDescent="0.25">
      <c r="A14" s="6"/>
      <c r="B14" s="6">
        <v>3217</v>
      </c>
      <c r="C14" s="6" t="s">
        <v>77</v>
      </c>
      <c r="D14" s="22">
        <v>1552582</v>
      </c>
      <c r="E14" s="71">
        <v>43364</v>
      </c>
      <c r="F14" t="s">
        <v>188</v>
      </c>
    </row>
    <row r="15" spans="1:6" x14ac:dyDescent="0.25">
      <c r="A15" s="6"/>
      <c r="B15" s="6">
        <v>3218</v>
      </c>
      <c r="C15" s="6" t="s">
        <v>159</v>
      </c>
      <c r="D15" s="22">
        <v>1249109</v>
      </c>
      <c r="E15" s="71">
        <v>43364</v>
      </c>
      <c r="F15" t="s">
        <v>188</v>
      </c>
    </row>
    <row r="16" spans="1:6" x14ac:dyDescent="0.25">
      <c r="A16" s="6"/>
      <c r="B16" s="6">
        <v>3219</v>
      </c>
      <c r="C16" s="6" t="s">
        <v>158</v>
      </c>
      <c r="D16" s="22">
        <v>1139019</v>
      </c>
      <c r="E16" s="71">
        <v>43364</v>
      </c>
      <c r="F16" t="s">
        <v>188</v>
      </c>
    </row>
    <row r="17" spans="1:6" x14ac:dyDescent="0.25">
      <c r="A17" s="6"/>
      <c r="B17" s="6">
        <v>3220</v>
      </c>
      <c r="C17" s="6" t="s">
        <v>60</v>
      </c>
      <c r="D17" s="22">
        <v>1775915</v>
      </c>
      <c r="E17" s="71">
        <v>43364</v>
      </c>
      <c r="F17" t="s">
        <v>202</v>
      </c>
    </row>
    <row r="18" spans="1:6" x14ac:dyDescent="0.25">
      <c r="D18" s="1">
        <f>SUM(D11:D17)</f>
        <v>9772754</v>
      </c>
    </row>
  </sheetData>
  <mergeCells count="1">
    <mergeCell ref="A6:F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0" workbookViewId="0">
      <selection activeCell="F11" sqref="F11:F19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 t="s">
        <v>161</v>
      </c>
      <c r="C11" s="6" t="s">
        <v>77</v>
      </c>
      <c r="D11" s="22">
        <v>890815</v>
      </c>
      <c r="E11" s="71">
        <v>43382</v>
      </c>
      <c r="F11" t="s">
        <v>202</v>
      </c>
    </row>
    <row r="12" spans="1:6" x14ac:dyDescent="0.25">
      <c r="A12" s="70">
        <v>2</v>
      </c>
      <c r="B12" s="73" t="s">
        <v>163</v>
      </c>
      <c r="C12" s="6" t="s">
        <v>162</v>
      </c>
      <c r="D12" s="22">
        <v>1955326.5629999998</v>
      </c>
      <c r="E12" s="71">
        <v>43382</v>
      </c>
      <c r="F12" t="s">
        <v>202</v>
      </c>
    </row>
    <row r="13" spans="1:6" x14ac:dyDescent="0.25">
      <c r="A13" s="70">
        <v>3</v>
      </c>
      <c r="B13" s="73" t="s">
        <v>165</v>
      </c>
      <c r="C13" s="6" t="s">
        <v>164</v>
      </c>
      <c r="D13" s="22">
        <v>1097000.1810000001</v>
      </c>
      <c r="E13" s="71">
        <v>43382</v>
      </c>
      <c r="F13" t="s">
        <v>202</v>
      </c>
    </row>
    <row r="14" spans="1:6" x14ac:dyDescent="0.25">
      <c r="A14" s="70">
        <v>4</v>
      </c>
      <c r="B14" s="73" t="s">
        <v>135</v>
      </c>
      <c r="C14" s="6" t="s">
        <v>60</v>
      </c>
      <c r="D14" s="22">
        <v>640830</v>
      </c>
      <c r="E14" s="71">
        <v>43382</v>
      </c>
      <c r="F14" t="s">
        <v>202</v>
      </c>
    </row>
    <row r="15" spans="1:6" x14ac:dyDescent="0.25">
      <c r="A15" s="70">
        <v>5</v>
      </c>
      <c r="B15" s="73" t="s">
        <v>175</v>
      </c>
      <c r="C15" s="6" t="s">
        <v>68</v>
      </c>
      <c r="D15" s="22">
        <v>945418</v>
      </c>
      <c r="E15" s="71">
        <v>43386</v>
      </c>
      <c r="F15" t="s">
        <v>202</v>
      </c>
    </row>
    <row r="16" spans="1:6" x14ac:dyDescent="0.25">
      <c r="A16" s="70">
        <v>6</v>
      </c>
      <c r="B16" s="73" t="s">
        <v>176</v>
      </c>
      <c r="C16" s="6" t="s">
        <v>77</v>
      </c>
      <c r="D16" s="22">
        <v>777682</v>
      </c>
      <c r="E16" s="71">
        <v>43392</v>
      </c>
      <c r="F16" t="s">
        <v>202</v>
      </c>
    </row>
    <row r="17" spans="1:6" x14ac:dyDescent="0.25">
      <c r="A17" s="70">
        <v>7</v>
      </c>
      <c r="B17" s="73" t="s">
        <v>177</v>
      </c>
      <c r="C17" s="6" t="s">
        <v>159</v>
      </c>
      <c r="D17" s="22">
        <v>806345</v>
      </c>
      <c r="E17" s="71">
        <v>43392</v>
      </c>
      <c r="F17" t="s">
        <v>202</v>
      </c>
    </row>
    <row r="18" spans="1:6" x14ac:dyDescent="0.25">
      <c r="A18" s="70">
        <v>8</v>
      </c>
      <c r="B18" s="73" t="s">
        <v>179</v>
      </c>
      <c r="C18" s="6" t="s">
        <v>166</v>
      </c>
      <c r="D18" s="22">
        <v>1955326.5629999998</v>
      </c>
      <c r="E18" s="71">
        <v>43393</v>
      </c>
      <c r="F18" t="s">
        <v>202</v>
      </c>
    </row>
    <row r="19" spans="1:6" x14ac:dyDescent="0.25">
      <c r="A19" s="70">
        <v>9</v>
      </c>
      <c r="B19" s="73" t="s">
        <v>178</v>
      </c>
      <c r="C19" s="6" t="s">
        <v>141</v>
      </c>
      <c r="D19" s="22">
        <v>711867.15899999999</v>
      </c>
      <c r="E19" s="71">
        <v>43393</v>
      </c>
      <c r="F19" t="s">
        <v>202</v>
      </c>
    </row>
    <row r="20" spans="1:6" x14ac:dyDescent="0.25">
      <c r="A20" s="6"/>
      <c r="B20" s="6"/>
      <c r="C20" s="6"/>
      <c r="D20" s="22">
        <f>SUM(D11:D19)</f>
        <v>9780610.466</v>
      </c>
      <c r="E20" s="6"/>
    </row>
  </sheetData>
  <mergeCells count="1">
    <mergeCell ref="A6:F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4" workbookViewId="0">
      <selection activeCell="F15" sqref="F15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 t="s">
        <v>170</v>
      </c>
      <c r="C11" s="6" t="s">
        <v>167</v>
      </c>
      <c r="D11" s="22">
        <v>509190</v>
      </c>
      <c r="E11" s="71">
        <v>43417</v>
      </c>
      <c r="F11" t="s">
        <v>205</v>
      </c>
    </row>
    <row r="12" spans="1:6" x14ac:dyDescent="0.25">
      <c r="A12" s="70">
        <v>2</v>
      </c>
      <c r="B12" s="73" t="s">
        <v>171</v>
      </c>
      <c r="C12" s="6" t="s">
        <v>77</v>
      </c>
      <c r="D12" s="22">
        <v>579579</v>
      </c>
      <c r="E12" s="71">
        <v>43417</v>
      </c>
      <c r="F12" t="s">
        <v>205</v>
      </c>
    </row>
    <row r="13" spans="1:6" x14ac:dyDescent="0.25">
      <c r="A13" s="70">
        <v>3</v>
      </c>
      <c r="B13" s="73" t="s">
        <v>172</v>
      </c>
      <c r="C13" s="6" t="s">
        <v>168</v>
      </c>
      <c r="D13" s="22">
        <v>786548</v>
      </c>
      <c r="E13" s="71">
        <v>43417</v>
      </c>
      <c r="F13" t="s">
        <v>205</v>
      </c>
    </row>
    <row r="14" spans="1:6" x14ac:dyDescent="0.25">
      <c r="A14" s="70">
        <v>4</v>
      </c>
      <c r="B14" s="73" t="s">
        <v>173</v>
      </c>
      <c r="C14" s="6" t="s">
        <v>156</v>
      </c>
      <c r="D14" s="22">
        <v>958775</v>
      </c>
      <c r="E14" s="71">
        <v>43417</v>
      </c>
      <c r="F14" t="s">
        <v>205</v>
      </c>
    </row>
    <row r="15" spans="1:6" x14ac:dyDescent="0.25">
      <c r="A15" s="70">
        <v>5</v>
      </c>
      <c r="B15" s="73" t="s">
        <v>174</v>
      </c>
      <c r="C15" s="6" t="s">
        <v>169</v>
      </c>
      <c r="D15" s="22">
        <v>711219</v>
      </c>
      <c r="E15" s="71">
        <v>43417</v>
      </c>
      <c r="F15" t="s">
        <v>205</v>
      </c>
    </row>
    <row r="16" spans="1:6" x14ac:dyDescent="0.25">
      <c r="A16" s="70">
        <v>6</v>
      </c>
      <c r="B16" s="6"/>
      <c r="C16" s="6"/>
      <c r="D16" s="22"/>
      <c r="E16" s="71"/>
    </row>
    <row r="17" spans="1:5" x14ac:dyDescent="0.25">
      <c r="A17" s="70">
        <v>7</v>
      </c>
      <c r="B17" s="6"/>
      <c r="C17" s="6"/>
      <c r="D17" s="22"/>
      <c r="E17" s="71"/>
    </row>
    <row r="18" spans="1:5" x14ac:dyDescent="0.25">
      <c r="A18" s="70">
        <v>8</v>
      </c>
      <c r="B18" s="6"/>
      <c r="C18" s="6"/>
      <c r="D18" s="22"/>
      <c r="E18" s="71"/>
    </row>
    <row r="19" spans="1:5" x14ac:dyDescent="0.25">
      <c r="A19" s="70">
        <v>9</v>
      </c>
      <c r="B19" s="6"/>
      <c r="C19" s="6"/>
      <c r="D19" s="22"/>
      <c r="E19" s="71"/>
    </row>
    <row r="20" spans="1:5" x14ac:dyDescent="0.25">
      <c r="A20" s="6"/>
      <c r="B20" s="6"/>
      <c r="C20" s="6"/>
      <c r="D20" s="22">
        <f>SUM(D11:D19)</f>
        <v>3545311</v>
      </c>
      <c r="E20" s="6"/>
    </row>
  </sheetData>
  <mergeCells count="1">
    <mergeCell ref="A6:F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16" sqref="D16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>
        <v>8116</v>
      </c>
      <c r="C11" s="6" t="s">
        <v>168</v>
      </c>
      <c r="D11" s="22">
        <v>2368124</v>
      </c>
      <c r="E11" s="71">
        <v>43448</v>
      </c>
      <c r="F11" t="s">
        <v>205</v>
      </c>
    </row>
    <row r="12" spans="1:6" x14ac:dyDescent="0.25">
      <c r="A12" s="70">
        <v>2</v>
      </c>
      <c r="B12" s="73">
        <v>8117</v>
      </c>
      <c r="C12" s="6" t="s">
        <v>168</v>
      </c>
      <c r="D12" s="22">
        <v>959531</v>
      </c>
      <c r="E12" s="71">
        <v>43448</v>
      </c>
      <c r="F12" t="s">
        <v>205</v>
      </c>
    </row>
    <row r="13" spans="1:6" x14ac:dyDescent="0.25">
      <c r="A13" s="70">
        <v>3</v>
      </c>
      <c r="B13" s="73">
        <v>8118</v>
      </c>
      <c r="C13" s="6" t="s">
        <v>169</v>
      </c>
      <c r="D13" s="22">
        <v>1058973</v>
      </c>
      <c r="E13" s="71">
        <v>43448</v>
      </c>
      <c r="F13" t="s">
        <v>205</v>
      </c>
    </row>
    <row r="14" spans="1:6" x14ac:dyDescent="0.25">
      <c r="A14" s="70">
        <v>4</v>
      </c>
      <c r="B14" s="73">
        <v>8093</v>
      </c>
      <c r="C14" s="6" t="s">
        <v>167</v>
      </c>
      <c r="D14" s="22">
        <v>1700064</v>
      </c>
      <c r="E14" s="71">
        <v>43448</v>
      </c>
      <c r="F14" t="s">
        <v>205</v>
      </c>
    </row>
    <row r="15" spans="1:6" x14ac:dyDescent="0.25">
      <c r="A15" s="70">
        <v>5</v>
      </c>
      <c r="B15" s="73">
        <v>8094</v>
      </c>
      <c r="C15" s="6" t="s">
        <v>184</v>
      </c>
      <c r="D15" s="22">
        <v>841292</v>
      </c>
      <c r="E15" s="71">
        <v>43448</v>
      </c>
      <c r="F15" t="s">
        <v>205</v>
      </c>
    </row>
    <row r="16" spans="1:6" x14ac:dyDescent="0.25">
      <c r="A16" s="70">
        <v>6</v>
      </c>
      <c r="B16" s="6"/>
      <c r="C16" s="6"/>
      <c r="D16" s="22"/>
      <c r="E16" s="71"/>
    </row>
    <row r="17" spans="1:5" x14ac:dyDescent="0.25">
      <c r="A17" s="70">
        <v>7</v>
      </c>
      <c r="B17" s="6"/>
      <c r="C17" s="6"/>
      <c r="D17" s="22"/>
      <c r="E17" s="71"/>
    </row>
    <row r="18" spans="1:5" x14ac:dyDescent="0.25">
      <c r="A18" s="70">
        <v>8</v>
      </c>
      <c r="B18" s="6"/>
      <c r="C18" s="6"/>
      <c r="D18" s="22"/>
      <c r="E18" s="71"/>
    </row>
    <row r="19" spans="1:5" x14ac:dyDescent="0.25">
      <c r="A19" s="70">
        <v>9</v>
      </c>
      <c r="B19" s="6"/>
      <c r="C19" s="6"/>
      <c r="D19" s="22"/>
      <c r="E19" s="71"/>
    </row>
    <row r="20" spans="1:5" x14ac:dyDescent="0.25">
      <c r="A20" s="6"/>
      <c r="B20" s="6"/>
      <c r="C20" s="6"/>
      <c r="D20" s="22">
        <f>SUM(D11:D19)</f>
        <v>6927984</v>
      </c>
      <c r="E20" s="6"/>
    </row>
  </sheetData>
  <mergeCells count="1">
    <mergeCell ref="A6:F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20" sqref="E20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>
        <v>567</v>
      </c>
      <c r="C11" s="6" t="s">
        <v>77</v>
      </c>
      <c r="D11" s="22">
        <v>1056832</v>
      </c>
      <c r="E11" s="71">
        <v>43480</v>
      </c>
    </row>
    <row r="12" spans="1:6" x14ac:dyDescent="0.25">
      <c r="A12" s="70">
        <v>2</v>
      </c>
      <c r="B12" s="73">
        <v>1295</v>
      </c>
      <c r="C12" s="6" t="s">
        <v>184</v>
      </c>
      <c r="D12" s="22">
        <v>2630080</v>
      </c>
      <c r="E12" s="71">
        <v>43482</v>
      </c>
    </row>
    <row r="13" spans="1:6" x14ac:dyDescent="0.25">
      <c r="A13" s="70">
        <v>3</v>
      </c>
      <c r="B13" s="73">
        <v>1296</v>
      </c>
      <c r="C13" s="6" t="s">
        <v>185</v>
      </c>
      <c r="D13" s="22">
        <v>719341</v>
      </c>
      <c r="E13" s="71">
        <v>43482</v>
      </c>
    </row>
    <row r="14" spans="1:6" x14ac:dyDescent="0.25">
      <c r="A14" s="70">
        <v>4</v>
      </c>
      <c r="B14" s="73">
        <v>9797</v>
      </c>
      <c r="C14" s="6" t="s">
        <v>142</v>
      </c>
      <c r="D14" s="22">
        <v>1254934</v>
      </c>
      <c r="E14" s="71">
        <v>43469</v>
      </c>
    </row>
    <row r="15" spans="1:6" x14ac:dyDescent="0.25">
      <c r="A15" s="70">
        <v>5</v>
      </c>
      <c r="B15" s="73">
        <v>9993</v>
      </c>
      <c r="C15" s="6" t="s">
        <v>169</v>
      </c>
      <c r="D15" s="22">
        <v>1181106</v>
      </c>
      <c r="E15" s="71">
        <v>43473</v>
      </c>
    </row>
    <row r="16" spans="1:6" x14ac:dyDescent="0.25">
      <c r="A16" s="70">
        <v>6</v>
      </c>
      <c r="B16" s="6">
        <v>2287</v>
      </c>
      <c r="C16" s="6" t="s">
        <v>142</v>
      </c>
      <c r="D16" s="22">
        <v>3281460</v>
      </c>
      <c r="E16" s="71">
        <v>43495</v>
      </c>
    </row>
    <row r="17" spans="1:5" x14ac:dyDescent="0.25">
      <c r="A17" s="70">
        <v>7</v>
      </c>
      <c r="B17" s="6"/>
      <c r="C17" s="6"/>
      <c r="D17" s="22"/>
      <c r="E17" s="71"/>
    </row>
    <row r="18" spans="1:5" x14ac:dyDescent="0.25">
      <c r="A18" s="70">
        <v>8</v>
      </c>
      <c r="B18" s="6"/>
      <c r="C18" s="6"/>
      <c r="D18" s="22"/>
      <c r="E18" s="71"/>
    </row>
    <row r="19" spans="1:5" x14ac:dyDescent="0.25">
      <c r="A19" s="70">
        <v>9</v>
      </c>
      <c r="B19" s="6"/>
      <c r="C19" s="6"/>
      <c r="D19" s="22"/>
      <c r="E19" s="71"/>
    </row>
    <row r="20" spans="1:5" x14ac:dyDescent="0.25">
      <c r="A20" s="6"/>
      <c r="B20" s="6"/>
      <c r="C20" s="6"/>
      <c r="D20" s="22">
        <f>SUM(D11:D19)</f>
        <v>10123753</v>
      </c>
      <c r="E20" s="6" t="s">
        <v>251</v>
      </c>
    </row>
  </sheetData>
  <mergeCells count="1">
    <mergeCell ref="A6:F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20" sqref="E20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>
        <v>2779</v>
      </c>
      <c r="C11" s="6" t="s">
        <v>169</v>
      </c>
      <c r="D11" s="22">
        <v>1738754</v>
      </c>
      <c r="E11" s="71">
        <v>43511</v>
      </c>
    </row>
    <row r="12" spans="1:6" x14ac:dyDescent="0.25">
      <c r="A12" s="70">
        <v>2</v>
      </c>
      <c r="B12" s="73">
        <v>3010</v>
      </c>
      <c r="C12" s="6" t="s">
        <v>54</v>
      </c>
      <c r="D12" s="22">
        <v>1254936</v>
      </c>
      <c r="E12" s="71">
        <v>43512</v>
      </c>
    </row>
    <row r="13" spans="1:6" x14ac:dyDescent="0.25">
      <c r="A13" s="70">
        <v>3</v>
      </c>
      <c r="B13" s="73">
        <v>4014</v>
      </c>
      <c r="C13" s="6" t="s">
        <v>186</v>
      </c>
      <c r="D13" s="22">
        <v>3278428</v>
      </c>
      <c r="E13" s="71">
        <v>43521</v>
      </c>
    </row>
    <row r="14" spans="1:6" x14ac:dyDescent="0.25">
      <c r="A14" s="70">
        <v>4</v>
      </c>
      <c r="B14" s="73">
        <v>4118</v>
      </c>
      <c r="C14" s="6" t="s">
        <v>185</v>
      </c>
      <c r="D14" s="22">
        <v>1614007</v>
      </c>
      <c r="E14" s="71">
        <v>43522</v>
      </c>
    </row>
    <row r="15" spans="1:6" x14ac:dyDescent="0.25">
      <c r="A15" s="70">
        <v>5</v>
      </c>
      <c r="B15" s="73">
        <v>4380</v>
      </c>
      <c r="C15" s="6" t="s">
        <v>187</v>
      </c>
      <c r="D15" s="22">
        <v>203676</v>
      </c>
      <c r="E15" s="71">
        <v>43523</v>
      </c>
    </row>
    <row r="16" spans="1:6" x14ac:dyDescent="0.25">
      <c r="A16" s="70">
        <v>6</v>
      </c>
      <c r="B16" s="6"/>
      <c r="C16" s="6"/>
      <c r="D16" s="22"/>
      <c r="E16" s="71"/>
    </row>
    <row r="17" spans="1:5" x14ac:dyDescent="0.25">
      <c r="A17" s="70">
        <v>7</v>
      </c>
      <c r="B17" s="6"/>
      <c r="C17" s="6"/>
      <c r="D17" s="22"/>
      <c r="E17" s="71"/>
    </row>
    <row r="18" spans="1:5" x14ac:dyDescent="0.25">
      <c r="A18" s="70">
        <v>8</v>
      </c>
      <c r="B18" s="6"/>
      <c r="C18" s="6"/>
      <c r="D18" s="22"/>
      <c r="E18" s="71"/>
    </row>
    <row r="19" spans="1:5" x14ac:dyDescent="0.25">
      <c r="A19" s="70">
        <v>9</v>
      </c>
      <c r="B19" s="6"/>
      <c r="C19" s="6"/>
      <c r="D19" s="22"/>
      <c r="E19" s="71"/>
    </row>
    <row r="20" spans="1:5" x14ac:dyDescent="0.25">
      <c r="A20" s="6"/>
      <c r="B20" s="6"/>
      <c r="C20" s="6"/>
      <c r="D20" s="22">
        <f>SUM(D11:D19)</f>
        <v>8089801</v>
      </c>
      <c r="E20" s="6" t="s">
        <v>252</v>
      </c>
    </row>
  </sheetData>
  <mergeCells count="1">
    <mergeCell ref="A6:F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20" sqref="F20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 t="s">
        <v>189</v>
      </c>
      <c r="C11" s="6" t="s">
        <v>197</v>
      </c>
      <c r="D11" s="22">
        <v>1321838</v>
      </c>
      <c r="E11" s="71">
        <v>43530</v>
      </c>
    </row>
    <row r="12" spans="1:6" x14ac:dyDescent="0.25">
      <c r="A12" s="70">
        <v>2</v>
      </c>
      <c r="B12" s="73" t="s">
        <v>190</v>
      </c>
      <c r="C12" s="6" t="s">
        <v>198</v>
      </c>
      <c r="D12" s="22">
        <v>1527360</v>
      </c>
      <c r="E12" s="71">
        <v>43535</v>
      </c>
    </row>
    <row r="13" spans="1:6" x14ac:dyDescent="0.25">
      <c r="A13" s="70">
        <v>3</v>
      </c>
      <c r="B13" s="73" t="s">
        <v>191</v>
      </c>
      <c r="C13" s="6" t="s">
        <v>198</v>
      </c>
      <c r="D13" s="22">
        <v>3362524</v>
      </c>
      <c r="E13" s="71">
        <v>43543</v>
      </c>
    </row>
    <row r="14" spans="1:6" x14ac:dyDescent="0.25">
      <c r="A14" s="70">
        <v>4</v>
      </c>
      <c r="B14" s="73" t="s">
        <v>192</v>
      </c>
      <c r="C14" s="6" t="s">
        <v>199</v>
      </c>
      <c r="D14" s="22">
        <v>1254936</v>
      </c>
      <c r="E14" s="71">
        <v>43549</v>
      </c>
    </row>
    <row r="15" spans="1:6" x14ac:dyDescent="0.25">
      <c r="A15" s="70">
        <v>5</v>
      </c>
      <c r="B15" s="73" t="s">
        <v>193</v>
      </c>
      <c r="C15" s="6" t="s">
        <v>68</v>
      </c>
      <c r="D15" s="22">
        <v>1457472</v>
      </c>
      <c r="E15" s="71">
        <v>43551</v>
      </c>
    </row>
    <row r="16" spans="1:6" x14ac:dyDescent="0.25">
      <c r="A16" s="70">
        <v>6</v>
      </c>
      <c r="B16" s="73" t="s">
        <v>194</v>
      </c>
      <c r="C16" s="6" t="s">
        <v>201</v>
      </c>
      <c r="D16" s="22">
        <v>2311267</v>
      </c>
      <c r="E16" s="71">
        <v>43553</v>
      </c>
    </row>
    <row r="17" spans="1:5" x14ac:dyDescent="0.25">
      <c r="A17" s="70">
        <v>7</v>
      </c>
      <c r="B17" s="73" t="s">
        <v>195</v>
      </c>
      <c r="C17" s="6" t="s">
        <v>200</v>
      </c>
      <c r="D17" s="22">
        <v>509191</v>
      </c>
      <c r="E17" s="71">
        <v>43553</v>
      </c>
    </row>
    <row r="18" spans="1:5" x14ac:dyDescent="0.25">
      <c r="A18" s="70">
        <v>8</v>
      </c>
      <c r="B18" s="73" t="s">
        <v>196</v>
      </c>
      <c r="C18" s="6" t="s">
        <v>154</v>
      </c>
      <c r="D18" s="22">
        <v>1198478</v>
      </c>
      <c r="E18" s="71">
        <v>43554</v>
      </c>
    </row>
    <row r="19" spans="1:5" x14ac:dyDescent="0.25">
      <c r="A19" s="70">
        <v>9</v>
      </c>
      <c r="B19" s="6"/>
      <c r="C19" s="6"/>
      <c r="D19" s="22"/>
      <c r="E19" s="71"/>
    </row>
    <row r="20" spans="1:5" x14ac:dyDescent="0.25">
      <c r="A20" s="6"/>
      <c r="B20" s="6"/>
      <c r="C20" s="6"/>
      <c r="D20" s="22">
        <f>SUM(D11:D19)</f>
        <v>12943066</v>
      </c>
      <c r="E20" s="6" t="s">
        <v>252</v>
      </c>
    </row>
  </sheetData>
  <mergeCells count="1">
    <mergeCell ref="A6:F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20" sqref="E20"/>
    </sheetView>
  </sheetViews>
  <sheetFormatPr defaultRowHeight="15" x14ac:dyDescent="0.25"/>
  <cols>
    <col min="2" max="3" width="16.140625" customWidth="1"/>
    <col min="4" max="4" width="16.140625" style="1" customWidth="1"/>
    <col min="5" max="5" width="16.140625" customWidth="1"/>
  </cols>
  <sheetData>
    <row r="1" spans="1:6" s="67" customFormat="1" x14ac:dyDescent="0.25">
      <c r="A1" s="67" t="s">
        <v>0</v>
      </c>
      <c r="D1" s="68"/>
    </row>
    <row r="2" spans="1:6" s="67" customFormat="1" x14ac:dyDescent="0.25">
      <c r="A2" s="67" t="s">
        <v>1</v>
      </c>
      <c r="D2" s="68"/>
    </row>
    <row r="3" spans="1:6" s="67" customFormat="1" x14ac:dyDescent="0.25">
      <c r="A3" s="67" t="s">
        <v>2</v>
      </c>
      <c r="D3" s="68"/>
    </row>
    <row r="4" spans="1:6" s="67" customFormat="1" x14ac:dyDescent="0.25">
      <c r="A4" s="67" t="s">
        <v>3</v>
      </c>
      <c r="D4" s="68"/>
    </row>
    <row r="5" spans="1:6" s="67" customFormat="1" x14ac:dyDescent="0.25">
      <c r="D5" s="68"/>
    </row>
    <row r="6" spans="1:6" s="67" customFormat="1" ht="20.25" x14ac:dyDescent="0.3">
      <c r="A6" s="99" t="s">
        <v>4</v>
      </c>
      <c r="B6" s="99"/>
      <c r="C6" s="99"/>
      <c r="D6" s="99"/>
      <c r="E6" s="99"/>
      <c r="F6" s="99"/>
    </row>
    <row r="7" spans="1:6" s="67" customFormat="1" x14ac:dyDescent="0.25">
      <c r="D7" s="68"/>
    </row>
    <row r="8" spans="1:6" s="67" customFormat="1" x14ac:dyDescent="0.25">
      <c r="D8" s="68"/>
    </row>
    <row r="9" spans="1:6" s="67" customFormat="1" x14ac:dyDescent="0.25">
      <c r="D9" s="68"/>
    </row>
    <row r="10" spans="1:6" s="67" customFormat="1" ht="15.75" x14ac:dyDescent="0.25">
      <c r="A10" s="36" t="s">
        <v>5</v>
      </c>
      <c r="B10" s="36" t="s">
        <v>45</v>
      </c>
      <c r="C10" s="36" t="s">
        <v>6</v>
      </c>
      <c r="D10" s="37" t="s">
        <v>7</v>
      </c>
      <c r="E10" s="36" t="s">
        <v>63</v>
      </c>
      <c r="F10" s="38"/>
    </row>
    <row r="11" spans="1:6" x14ac:dyDescent="0.25">
      <c r="A11" s="70">
        <v>1</v>
      </c>
      <c r="B11" s="73">
        <v>9165</v>
      </c>
      <c r="C11" s="6" t="s">
        <v>203</v>
      </c>
      <c r="D11" s="22">
        <v>1759007</v>
      </c>
      <c r="E11" s="71">
        <v>43571</v>
      </c>
    </row>
    <row r="12" spans="1:6" x14ac:dyDescent="0.25">
      <c r="A12" s="70">
        <v>2</v>
      </c>
      <c r="B12" s="73">
        <v>9203</v>
      </c>
      <c r="C12" s="6" t="s">
        <v>75</v>
      </c>
      <c r="D12" s="22">
        <v>3776377</v>
      </c>
      <c r="E12" s="71">
        <v>43571</v>
      </c>
    </row>
    <row r="13" spans="1:6" x14ac:dyDescent="0.25">
      <c r="A13" s="70">
        <v>3</v>
      </c>
      <c r="B13" s="73">
        <v>9350</v>
      </c>
      <c r="C13" s="6" t="s">
        <v>75</v>
      </c>
      <c r="D13" s="22">
        <v>2247560</v>
      </c>
      <c r="E13" s="71">
        <v>43572</v>
      </c>
    </row>
    <row r="14" spans="1:6" x14ac:dyDescent="0.25">
      <c r="A14" s="70">
        <v>4</v>
      </c>
      <c r="B14" s="73">
        <v>9351</v>
      </c>
      <c r="C14" s="6" t="s">
        <v>204</v>
      </c>
      <c r="D14" s="22">
        <v>612675</v>
      </c>
      <c r="E14" s="71">
        <v>43572</v>
      </c>
    </row>
    <row r="15" spans="1:6" x14ac:dyDescent="0.25">
      <c r="A15" s="70">
        <v>5</v>
      </c>
      <c r="B15" s="73">
        <v>9352</v>
      </c>
      <c r="C15" s="6" t="s">
        <v>54</v>
      </c>
      <c r="D15" s="22">
        <v>1254936</v>
      </c>
      <c r="E15" s="71">
        <v>43572</v>
      </c>
    </row>
    <row r="16" spans="1:6" x14ac:dyDescent="0.25">
      <c r="A16" s="70">
        <v>6</v>
      </c>
      <c r="B16" s="73"/>
      <c r="C16" s="6"/>
      <c r="D16" s="22"/>
      <c r="E16" s="71"/>
    </row>
    <row r="17" spans="1:5" x14ac:dyDescent="0.25">
      <c r="A17" s="70">
        <v>7</v>
      </c>
      <c r="B17" s="73"/>
      <c r="C17" s="6"/>
      <c r="D17" s="22"/>
      <c r="E17" s="71"/>
    </row>
    <row r="18" spans="1:5" x14ac:dyDescent="0.25">
      <c r="A18" s="70">
        <v>8</v>
      </c>
      <c r="B18" s="73"/>
      <c r="C18" s="6"/>
      <c r="D18" s="22"/>
      <c r="E18" s="71"/>
    </row>
    <row r="19" spans="1:5" x14ac:dyDescent="0.25">
      <c r="A19" s="70">
        <v>9</v>
      </c>
      <c r="B19" s="6"/>
      <c r="C19" s="6"/>
      <c r="D19" s="22"/>
      <c r="E19" s="71"/>
    </row>
    <row r="20" spans="1:5" x14ac:dyDescent="0.25">
      <c r="A20" s="6"/>
      <c r="B20" s="6"/>
      <c r="C20" s="6"/>
      <c r="D20" s="22">
        <f>SUM(D11:D19)</f>
        <v>9650555</v>
      </c>
      <c r="E20" s="6" t="s">
        <v>258</v>
      </c>
    </row>
  </sheetData>
  <mergeCells count="1"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N9" sqref="N9"/>
    </sheetView>
  </sheetViews>
  <sheetFormatPr defaultRowHeight="15" x14ac:dyDescent="0.25"/>
  <cols>
    <col min="2" max="2" width="16.5703125" customWidth="1"/>
    <col min="3" max="3" width="10.7109375" customWidth="1"/>
    <col min="4" max="4" width="14.28515625" customWidth="1"/>
    <col min="5" max="6" width="11.42578125" customWidth="1"/>
    <col min="11" max="11" width="13.2851562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J5" s="6" t="s">
        <v>49</v>
      </c>
      <c r="K5" s="22">
        <f>SUMIF(F:F,J5,D:D)</f>
        <v>2318064.6812499999</v>
      </c>
    </row>
    <row r="6" spans="1:11" ht="21" x14ac:dyDescent="0.35">
      <c r="A6" s="21" t="s">
        <v>4</v>
      </c>
      <c r="B6" s="21"/>
      <c r="C6" s="21"/>
      <c r="D6" s="21"/>
      <c r="E6" s="21"/>
      <c r="F6" s="23"/>
      <c r="J6" s="6" t="s">
        <v>48</v>
      </c>
      <c r="K6" s="22">
        <f t="shared" ref="K6:K7" si="0">SUMIF(F:F,J6,D:D)</f>
        <v>4121257</v>
      </c>
    </row>
    <row r="7" spans="1:11" ht="21" x14ac:dyDescent="0.35">
      <c r="A7" s="23"/>
      <c r="B7" s="23"/>
      <c r="C7" s="23"/>
      <c r="D7" s="23"/>
      <c r="E7" s="23"/>
      <c r="F7" s="23"/>
      <c r="J7" s="6" t="s">
        <v>47</v>
      </c>
      <c r="K7" s="22">
        <f t="shared" si="0"/>
        <v>3301753</v>
      </c>
    </row>
    <row r="8" spans="1:11" ht="15.75" x14ac:dyDescent="0.25">
      <c r="A8" s="5" t="s">
        <v>5</v>
      </c>
      <c r="B8" s="5" t="s">
        <v>6</v>
      </c>
      <c r="C8" s="5" t="s">
        <v>41</v>
      </c>
      <c r="D8" s="5" t="s">
        <v>7</v>
      </c>
      <c r="E8" s="10" t="s">
        <v>15</v>
      </c>
      <c r="F8" s="24" t="s">
        <v>51</v>
      </c>
      <c r="G8" s="6"/>
      <c r="J8" s="6"/>
      <c r="K8" s="25">
        <f>SUM(K5:K7)</f>
        <v>9741074.6812500004</v>
      </c>
    </row>
    <row r="9" spans="1:11" x14ac:dyDescent="0.25">
      <c r="A9" s="15">
        <v>1</v>
      </c>
      <c r="B9" s="16" t="s">
        <v>23</v>
      </c>
      <c r="C9" s="16">
        <v>5107</v>
      </c>
      <c r="D9" s="17">
        <v>1151532</v>
      </c>
      <c r="E9" s="12" t="s">
        <v>32</v>
      </c>
      <c r="F9" s="12" t="s">
        <v>49</v>
      </c>
      <c r="G9" s="6">
        <v>-496624</v>
      </c>
    </row>
    <row r="10" spans="1:11" x14ac:dyDescent="0.25">
      <c r="A10" s="15">
        <v>2</v>
      </c>
      <c r="B10" s="16" t="s">
        <v>9</v>
      </c>
      <c r="C10" s="16">
        <v>5145</v>
      </c>
      <c r="D10" s="17">
        <v>518453</v>
      </c>
      <c r="E10" s="12" t="s">
        <v>33</v>
      </c>
      <c r="F10" s="12" t="s">
        <v>47</v>
      </c>
      <c r="G10" s="6"/>
    </row>
    <row r="11" spans="1:11" x14ac:dyDescent="0.25">
      <c r="A11" s="15">
        <v>3</v>
      </c>
      <c r="B11" s="16" t="s">
        <v>8</v>
      </c>
      <c r="C11" s="16">
        <v>5171</v>
      </c>
      <c r="D11" s="17">
        <v>634757.68125000002</v>
      </c>
      <c r="E11" s="12" t="s">
        <v>34</v>
      </c>
      <c r="F11" s="12" t="s">
        <v>49</v>
      </c>
      <c r="G11" s="6"/>
    </row>
    <row r="12" spans="1:11" x14ac:dyDescent="0.25">
      <c r="A12" s="15">
        <v>4</v>
      </c>
      <c r="B12" s="16" t="s">
        <v>9</v>
      </c>
      <c r="C12" s="16">
        <v>5239</v>
      </c>
      <c r="D12" s="17">
        <v>203676</v>
      </c>
      <c r="E12" s="12" t="s">
        <v>35</v>
      </c>
      <c r="F12" s="12" t="s">
        <v>47</v>
      </c>
      <c r="G12" s="6"/>
    </row>
    <row r="13" spans="1:11" x14ac:dyDescent="0.25">
      <c r="A13" s="15">
        <v>5</v>
      </c>
      <c r="B13" s="16" t="s">
        <v>9</v>
      </c>
      <c r="C13" s="16">
        <v>5410</v>
      </c>
      <c r="D13" s="17">
        <v>852014</v>
      </c>
      <c r="E13" s="12" t="s">
        <v>37</v>
      </c>
      <c r="F13" s="12" t="s">
        <v>47</v>
      </c>
      <c r="G13" s="6"/>
    </row>
    <row r="14" spans="1:11" x14ac:dyDescent="0.25">
      <c r="A14" s="15">
        <v>6</v>
      </c>
      <c r="B14" s="16" t="s">
        <v>8</v>
      </c>
      <c r="C14" s="16">
        <v>5409</v>
      </c>
      <c r="D14" s="17">
        <v>531775</v>
      </c>
      <c r="E14" s="12" t="s">
        <v>37</v>
      </c>
      <c r="F14" s="12" t="s">
        <v>49</v>
      </c>
      <c r="G14" s="6">
        <v>-556794</v>
      </c>
    </row>
    <row r="15" spans="1:11" x14ac:dyDescent="0.25">
      <c r="A15" s="15">
        <v>7</v>
      </c>
      <c r="B15" s="12" t="s">
        <v>31</v>
      </c>
      <c r="C15" s="12">
        <v>5421</v>
      </c>
      <c r="D15" s="14">
        <v>1402154</v>
      </c>
      <c r="E15" s="12" t="s">
        <v>36</v>
      </c>
      <c r="F15" s="12" t="s">
        <v>48</v>
      </c>
      <c r="G15" s="6"/>
    </row>
    <row r="16" spans="1:11" x14ac:dyDescent="0.25">
      <c r="A16" s="15">
        <v>8</v>
      </c>
      <c r="B16" s="12" t="s">
        <v>9</v>
      </c>
      <c r="C16" s="12">
        <v>5683</v>
      </c>
      <c r="D16" s="14">
        <v>823855</v>
      </c>
      <c r="E16" s="12" t="s">
        <v>38</v>
      </c>
      <c r="F16" s="12" t="s">
        <v>47</v>
      </c>
      <c r="G16" s="6"/>
    </row>
    <row r="17" spans="1:7" x14ac:dyDescent="0.25">
      <c r="A17" s="15">
        <v>9</v>
      </c>
      <c r="B17" s="12" t="s">
        <v>31</v>
      </c>
      <c r="C17" s="12">
        <v>5684</v>
      </c>
      <c r="D17" s="14">
        <v>1509191</v>
      </c>
      <c r="E17" s="12" t="s">
        <v>38</v>
      </c>
      <c r="F17" s="12" t="s">
        <v>48</v>
      </c>
      <c r="G17" s="6"/>
    </row>
    <row r="18" spans="1:7" x14ac:dyDescent="0.25">
      <c r="A18" s="15">
        <v>10</v>
      </c>
      <c r="B18" s="12" t="s">
        <v>8</v>
      </c>
      <c r="C18" s="12">
        <v>5731</v>
      </c>
      <c r="D18" s="14">
        <v>903755</v>
      </c>
      <c r="E18" s="12" t="s">
        <v>39</v>
      </c>
      <c r="F18" s="12" t="s">
        <v>47</v>
      </c>
      <c r="G18" s="6"/>
    </row>
    <row r="19" spans="1:7" x14ac:dyDescent="0.25">
      <c r="A19" s="15">
        <v>11</v>
      </c>
      <c r="B19" s="12" t="s">
        <v>10</v>
      </c>
      <c r="C19" s="12">
        <v>5778</v>
      </c>
      <c r="D19" s="14">
        <v>1209912</v>
      </c>
      <c r="E19" s="12" t="s">
        <v>40</v>
      </c>
      <c r="F19" s="12" t="s">
        <v>48</v>
      </c>
      <c r="G19" s="6"/>
    </row>
    <row r="20" spans="1:7" x14ac:dyDescent="0.25">
      <c r="A20" s="12"/>
      <c r="B20" s="12"/>
      <c r="C20" s="12"/>
      <c r="D20" s="18">
        <f>SUM(D9:D19)</f>
        <v>9741074.6812500004</v>
      </c>
      <c r="E20" s="12"/>
      <c r="F20" s="12"/>
      <c r="G20" s="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21"/>
  <sheetViews>
    <sheetView topLeftCell="A16" workbookViewId="0">
      <selection activeCell="D21" sqref="D21"/>
    </sheetView>
  </sheetViews>
  <sheetFormatPr defaultRowHeight="15" outlineLevelRow="1" x14ac:dyDescent="0.25"/>
  <cols>
    <col min="1" max="3" width="18.5703125" customWidth="1"/>
  </cols>
  <sheetData>
    <row r="10" spans="1:3" ht="24.75" customHeight="1" x14ac:dyDescent="0.25">
      <c r="A10" s="79" t="s">
        <v>206</v>
      </c>
      <c r="B10" s="80" t="s">
        <v>207</v>
      </c>
      <c r="C10" s="81" t="s">
        <v>208</v>
      </c>
    </row>
    <row r="11" spans="1:3" outlineLevel="1" x14ac:dyDescent="0.25">
      <c r="A11" s="82">
        <v>43591</v>
      </c>
      <c r="B11" s="83" t="s">
        <v>209</v>
      </c>
      <c r="C11" s="84">
        <v>438801</v>
      </c>
    </row>
    <row r="12" spans="1:3" outlineLevel="1" x14ac:dyDescent="0.25">
      <c r="A12" s="82">
        <v>43591</v>
      </c>
      <c r="B12" s="83" t="s">
        <v>210</v>
      </c>
      <c r="C12" s="84">
        <v>2639236</v>
      </c>
    </row>
    <row r="13" spans="1:3" outlineLevel="1" x14ac:dyDescent="0.25">
      <c r="A13" s="82">
        <v>43598</v>
      </c>
      <c r="B13" s="83" t="s">
        <v>211</v>
      </c>
      <c r="C13" s="84">
        <v>453731</v>
      </c>
    </row>
    <row r="14" spans="1:3" outlineLevel="1" x14ac:dyDescent="0.25">
      <c r="A14" s="82">
        <v>43599</v>
      </c>
      <c r="B14" s="83" t="s">
        <v>212</v>
      </c>
      <c r="C14" s="84">
        <v>1714642</v>
      </c>
    </row>
    <row r="15" spans="1:3" outlineLevel="1" x14ac:dyDescent="0.25">
      <c r="A15" s="82">
        <v>43599</v>
      </c>
      <c r="B15" s="83" t="s">
        <v>213</v>
      </c>
      <c r="C15" s="84">
        <v>565203</v>
      </c>
    </row>
    <row r="16" spans="1:3" outlineLevel="1" x14ac:dyDescent="0.25">
      <c r="A16" s="82">
        <v>43605</v>
      </c>
      <c r="B16" s="83" t="s">
        <v>214</v>
      </c>
      <c r="C16" s="84">
        <v>2507913</v>
      </c>
    </row>
    <row r="17" spans="1:4" outlineLevel="1" x14ac:dyDescent="0.25">
      <c r="A17" s="82">
        <v>43610</v>
      </c>
      <c r="B17" s="83" t="s">
        <v>215</v>
      </c>
      <c r="C17" s="84">
        <v>643335</v>
      </c>
    </row>
    <row r="18" spans="1:4" outlineLevel="1" x14ac:dyDescent="0.25">
      <c r="A18" s="82">
        <v>43610</v>
      </c>
      <c r="B18" s="83" t="s">
        <v>216</v>
      </c>
      <c r="C18" s="84">
        <v>2173545</v>
      </c>
    </row>
    <row r="19" spans="1:4" outlineLevel="1" x14ac:dyDescent="0.25">
      <c r="A19" s="82">
        <v>43610</v>
      </c>
      <c r="B19" s="83" t="s">
        <v>217</v>
      </c>
      <c r="C19" s="84">
        <v>2173545</v>
      </c>
    </row>
    <row r="20" spans="1:4" outlineLevel="1" x14ac:dyDescent="0.25">
      <c r="A20" s="85">
        <v>43610</v>
      </c>
      <c r="B20" s="83" t="s">
        <v>218</v>
      </c>
      <c r="C20" s="86">
        <v>3850658</v>
      </c>
    </row>
    <row r="21" spans="1:4" x14ac:dyDescent="0.25">
      <c r="A21" s="87" t="s">
        <v>219</v>
      </c>
      <c r="C21" s="88">
        <v>17160609</v>
      </c>
      <c r="D21" s="6" t="s">
        <v>258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G11" sqref="G11"/>
    </sheetView>
  </sheetViews>
  <sheetFormatPr defaultRowHeight="15" outlineLevelRow="1" x14ac:dyDescent="0.25"/>
  <cols>
    <col min="6" max="6" width="12.42578125" customWidth="1"/>
  </cols>
  <sheetData>
    <row r="3" spans="1:7" outlineLevel="1" x14ac:dyDescent="0.25">
      <c r="A3" s="82">
        <v>43636</v>
      </c>
      <c r="B3" s="83" t="s">
        <v>220</v>
      </c>
      <c r="C3" s="83" t="s">
        <v>221</v>
      </c>
      <c r="D3" s="83" t="s">
        <v>222</v>
      </c>
      <c r="E3" s="82"/>
      <c r="F3" s="84">
        <v>967090</v>
      </c>
      <c r="G3" s="89" t="s">
        <v>200</v>
      </c>
    </row>
    <row r="4" spans="1:7" outlineLevel="1" x14ac:dyDescent="0.25">
      <c r="A4" s="82">
        <v>43636</v>
      </c>
      <c r="B4" s="83" t="s">
        <v>223</v>
      </c>
      <c r="C4" s="83" t="s">
        <v>224</v>
      </c>
      <c r="D4" s="83" t="s">
        <v>225</v>
      </c>
      <c r="E4" s="82"/>
      <c r="F4" s="84">
        <v>678084</v>
      </c>
      <c r="G4" s="89" t="s">
        <v>244</v>
      </c>
    </row>
    <row r="5" spans="1:7" outlineLevel="1" x14ac:dyDescent="0.25">
      <c r="A5" s="82">
        <v>43640</v>
      </c>
      <c r="B5" s="83" t="s">
        <v>226</v>
      </c>
      <c r="C5" s="83" t="s">
        <v>227</v>
      </c>
      <c r="D5" s="83" t="s">
        <v>228</v>
      </c>
      <c r="E5" s="82"/>
      <c r="F5" s="84">
        <v>2595314</v>
      </c>
      <c r="G5" s="89" t="s">
        <v>245</v>
      </c>
    </row>
    <row r="6" spans="1:7" outlineLevel="1" x14ac:dyDescent="0.25">
      <c r="A6" s="82">
        <v>43641</v>
      </c>
      <c r="B6" s="83" t="s">
        <v>229</v>
      </c>
      <c r="C6" s="83" t="s">
        <v>230</v>
      </c>
      <c r="D6" s="83" t="s">
        <v>231</v>
      </c>
      <c r="E6" s="82"/>
      <c r="F6" s="84">
        <v>5030435</v>
      </c>
      <c r="G6" s="89" t="s">
        <v>249</v>
      </c>
    </row>
    <row r="7" spans="1:7" outlineLevel="1" x14ac:dyDescent="0.25">
      <c r="A7" s="82">
        <v>43641</v>
      </c>
      <c r="B7" s="83" t="s">
        <v>232</v>
      </c>
      <c r="C7" s="83" t="s">
        <v>233</v>
      </c>
      <c r="D7" s="83" t="s">
        <v>234</v>
      </c>
      <c r="E7" s="82"/>
      <c r="F7" s="84">
        <v>3216796</v>
      </c>
      <c r="G7" t="s">
        <v>248</v>
      </c>
    </row>
    <row r="8" spans="1:7" outlineLevel="1" x14ac:dyDescent="0.25">
      <c r="A8" s="82">
        <v>43641</v>
      </c>
      <c r="B8" s="83" t="s">
        <v>235</v>
      </c>
      <c r="C8" s="83" t="s">
        <v>236</v>
      </c>
      <c r="D8" s="83" t="s">
        <v>237</v>
      </c>
      <c r="E8" s="82"/>
      <c r="F8" s="84">
        <v>1930011</v>
      </c>
      <c r="G8" s="89" t="s">
        <v>246</v>
      </c>
    </row>
    <row r="9" spans="1:7" outlineLevel="1" x14ac:dyDescent="0.25">
      <c r="A9" s="82">
        <v>43641</v>
      </c>
      <c r="B9" s="83" t="s">
        <v>238</v>
      </c>
      <c r="C9" s="83" t="s">
        <v>239</v>
      </c>
      <c r="D9" s="83" t="s">
        <v>240</v>
      </c>
      <c r="E9" s="82"/>
      <c r="F9" s="84">
        <v>3705581</v>
      </c>
      <c r="G9" s="89" t="s">
        <v>247</v>
      </c>
    </row>
    <row r="10" spans="1:7" outlineLevel="1" x14ac:dyDescent="0.25">
      <c r="A10" s="82">
        <v>43643</v>
      </c>
      <c r="B10" s="83" t="s">
        <v>241</v>
      </c>
      <c r="C10" s="83" t="s">
        <v>242</v>
      </c>
      <c r="D10" s="83" t="s">
        <v>243</v>
      </c>
      <c r="E10" s="82"/>
      <c r="F10" s="86">
        <v>4022898</v>
      </c>
      <c r="G10" s="89" t="s">
        <v>250</v>
      </c>
    </row>
    <row r="11" spans="1:7" x14ac:dyDescent="0.25">
      <c r="F11" s="90">
        <f>SUM(F3:F10)</f>
        <v>22146209</v>
      </c>
      <c r="G11" s="6" t="s">
        <v>258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tabSelected="1" workbookViewId="0">
      <selection activeCell="D7" sqref="D7"/>
    </sheetView>
  </sheetViews>
  <sheetFormatPr defaultRowHeight="15" x14ac:dyDescent="0.25"/>
  <cols>
    <col min="1" max="1" width="22.85546875" customWidth="1"/>
    <col min="2" max="2" width="21.42578125" customWidth="1"/>
    <col min="3" max="3" width="28.5703125" customWidth="1"/>
  </cols>
  <sheetData>
    <row r="4" spans="1:4" x14ac:dyDescent="0.25">
      <c r="A4" s="79" t="s">
        <v>206</v>
      </c>
      <c r="B4" s="80" t="s">
        <v>207</v>
      </c>
      <c r="C4" s="81" t="s">
        <v>208</v>
      </c>
    </row>
    <row r="5" spans="1:4" x14ac:dyDescent="0.25">
      <c r="A5" s="91">
        <v>43655</v>
      </c>
      <c r="B5">
        <v>18288</v>
      </c>
      <c r="C5" s="92">
        <v>1086773</v>
      </c>
    </row>
    <row r="6" spans="1:4" x14ac:dyDescent="0.25">
      <c r="A6" s="91">
        <v>43672</v>
      </c>
      <c r="B6" s="93" t="s">
        <v>253</v>
      </c>
      <c r="C6" s="92">
        <v>1930011</v>
      </c>
    </row>
    <row r="7" spans="1:4" x14ac:dyDescent="0.25">
      <c r="A7" s="95"/>
      <c r="C7" s="94">
        <f>SUM(C5:C6)</f>
        <v>3016784</v>
      </c>
      <c r="D7" s="6" t="s">
        <v>258</v>
      </c>
    </row>
    <row r="8" spans="1:4" x14ac:dyDescent="0.25">
      <c r="A8" s="96">
        <v>43678</v>
      </c>
      <c r="B8" s="93" t="s">
        <v>254</v>
      </c>
      <c r="C8" s="92">
        <v>4741429</v>
      </c>
    </row>
    <row r="9" spans="1:4" x14ac:dyDescent="0.25">
      <c r="A9" s="97" t="s">
        <v>255</v>
      </c>
      <c r="B9" s="93" t="s">
        <v>256</v>
      </c>
      <c r="C9" s="92">
        <v>1930011</v>
      </c>
    </row>
    <row r="10" spans="1:4" x14ac:dyDescent="0.25">
      <c r="A10" s="96">
        <v>43689</v>
      </c>
      <c r="B10" s="93" t="s">
        <v>257</v>
      </c>
      <c r="C10" s="92">
        <v>3042644</v>
      </c>
    </row>
    <row r="11" spans="1:4" x14ac:dyDescent="0.25">
      <c r="C11" s="94">
        <f>SUM(C8:C10)</f>
        <v>9714084</v>
      </c>
      <c r="D11" s="6" t="s">
        <v>258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K8" sqref="K8"/>
    </sheetView>
  </sheetViews>
  <sheetFormatPr defaultRowHeight="15" x14ac:dyDescent="0.25"/>
  <cols>
    <col min="2" max="2" width="17.140625" customWidth="1"/>
    <col min="3" max="3" width="9.85546875" customWidth="1"/>
    <col min="4" max="4" width="14.85546875" customWidth="1"/>
    <col min="5" max="5" width="12.140625" customWidth="1"/>
    <col min="6" max="6" width="12.28515625" bestFit="1" customWidth="1"/>
    <col min="13" max="13" width="13.28515625" bestFit="1" customWidth="1"/>
  </cols>
  <sheetData>
    <row r="1" spans="1:13" x14ac:dyDescent="0.25">
      <c r="A1" t="s">
        <v>0</v>
      </c>
      <c r="K1" t="s">
        <v>65</v>
      </c>
      <c r="L1" t="s">
        <v>48</v>
      </c>
      <c r="M1" s="1">
        <f>SUMIF(F:F,L1,D:D)</f>
        <v>2660119</v>
      </c>
    </row>
    <row r="2" spans="1:13" x14ac:dyDescent="0.25">
      <c r="A2" t="s">
        <v>1</v>
      </c>
      <c r="L2" t="s">
        <v>49</v>
      </c>
      <c r="M2" s="1">
        <f>SUMIF(F:F,L2,D:D)</f>
        <v>2715244</v>
      </c>
    </row>
    <row r="3" spans="1:13" x14ac:dyDescent="0.25">
      <c r="A3" t="s">
        <v>2</v>
      </c>
      <c r="M3" s="39">
        <f>SUM(M1:M2)</f>
        <v>5375363</v>
      </c>
    </row>
    <row r="4" spans="1:13" x14ac:dyDescent="0.25">
      <c r="A4" t="s">
        <v>3</v>
      </c>
    </row>
    <row r="6" spans="1:13" ht="21" x14ac:dyDescent="0.35">
      <c r="A6" s="21" t="s">
        <v>4</v>
      </c>
      <c r="B6" s="21"/>
      <c r="C6" s="21"/>
      <c r="D6" s="21"/>
      <c r="E6" s="21"/>
    </row>
    <row r="7" spans="1:13" ht="21" x14ac:dyDescent="0.35">
      <c r="A7" s="40"/>
      <c r="B7" s="40"/>
      <c r="C7" s="40"/>
      <c r="D7" s="40"/>
      <c r="E7" s="40"/>
    </row>
    <row r="8" spans="1:13" ht="15.75" x14ac:dyDescent="0.25">
      <c r="A8" s="5" t="s">
        <v>5</v>
      </c>
      <c r="B8" s="5" t="s">
        <v>6</v>
      </c>
      <c r="C8" s="5" t="s">
        <v>41</v>
      </c>
      <c r="D8" s="5" t="s">
        <v>7</v>
      </c>
      <c r="E8" s="10" t="s">
        <v>15</v>
      </c>
      <c r="F8" s="41" t="s">
        <v>64</v>
      </c>
    </row>
    <row r="9" spans="1:13" ht="15.75" x14ac:dyDescent="0.25">
      <c r="A9" s="2">
        <v>1</v>
      </c>
      <c r="B9" s="3" t="s">
        <v>8</v>
      </c>
      <c r="C9" s="3">
        <v>6024</v>
      </c>
      <c r="D9" s="4">
        <v>871665</v>
      </c>
      <c r="E9" s="9" t="s">
        <v>12</v>
      </c>
      <c r="F9" t="s">
        <v>49</v>
      </c>
    </row>
    <row r="10" spans="1:13" ht="15.75" x14ac:dyDescent="0.25">
      <c r="A10" s="2">
        <v>2</v>
      </c>
      <c r="B10" s="3" t="s">
        <v>9</v>
      </c>
      <c r="C10" s="3">
        <v>6025</v>
      </c>
      <c r="D10" s="4">
        <v>1290509</v>
      </c>
      <c r="E10" s="9" t="s">
        <v>12</v>
      </c>
      <c r="F10" t="s">
        <v>49</v>
      </c>
    </row>
    <row r="11" spans="1:13" ht="15.75" x14ac:dyDescent="0.25">
      <c r="A11" s="2">
        <v>3</v>
      </c>
      <c r="B11" s="3" t="s">
        <v>10</v>
      </c>
      <c r="C11" s="3">
        <v>6043</v>
      </c>
      <c r="D11" s="4">
        <v>553070</v>
      </c>
      <c r="E11" s="9" t="s">
        <v>13</v>
      </c>
      <c r="F11" t="s">
        <v>49</v>
      </c>
    </row>
    <row r="12" spans="1:13" ht="15.75" x14ac:dyDescent="0.25">
      <c r="A12" s="2">
        <v>4</v>
      </c>
      <c r="B12" s="3" t="s">
        <v>11</v>
      </c>
      <c r="C12" s="3">
        <v>6129</v>
      </c>
      <c r="D12" s="4">
        <v>2660119</v>
      </c>
      <c r="E12" s="9" t="s">
        <v>14</v>
      </c>
      <c r="F12" t="s">
        <v>48</v>
      </c>
    </row>
    <row r="13" spans="1:13" ht="18.75" x14ac:dyDescent="0.3">
      <c r="A13" s="6"/>
      <c r="B13" s="6"/>
      <c r="C13" s="6"/>
      <c r="D13" s="7">
        <f>SUM(D9:D12)</f>
        <v>5375363</v>
      </c>
      <c r="E13" s="9"/>
    </row>
    <row r="14" spans="1:13" x14ac:dyDescent="0.25">
      <c r="D14" s="1"/>
    </row>
    <row r="15" spans="1:13" x14ac:dyDescent="0.25">
      <c r="D15" s="1"/>
    </row>
    <row r="16" spans="1:13" x14ac:dyDescent="0.25">
      <c r="D16" s="1"/>
    </row>
    <row r="17" spans="4:4" x14ac:dyDescent="0.25">
      <c r="D17" s="1"/>
    </row>
  </sheetData>
  <pageMargins left="0.7" right="0.7" top="0.75" bottom="0.75" header="0.3" footer="0.3"/>
  <pageSetup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0" sqref="F10"/>
    </sheetView>
  </sheetViews>
  <sheetFormatPr defaultRowHeight="15" x14ac:dyDescent="0.25"/>
  <cols>
    <col min="2" max="2" width="16" customWidth="1"/>
    <col min="4" max="4" width="18.28515625" customWidth="1"/>
    <col min="5" max="5" width="14.42578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ht="21" x14ac:dyDescent="0.35">
      <c r="A6" s="98" t="s">
        <v>4</v>
      </c>
      <c r="B6" s="98"/>
      <c r="C6" s="98"/>
      <c r="D6" s="98"/>
      <c r="E6" s="98"/>
    </row>
    <row r="7" spans="1:6" ht="21" x14ac:dyDescent="0.35">
      <c r="A7" s="11"/>
      <c r="B7" s="11"/>
      <c r="C7" s="11"/>
      <c r="D7" s="11"/>
      <c r="E7" s="11"/>
    </row>
    <row r="8" spans="1:6" ht="15.75" x14ac:dyDescent="0.25">
      <c r="A8" s="5" t="s">
        <v>5</v>
      </c>
      <c r="B8" s="5" t="s">
        <v>6</v>
      </c>
      <c r="C8" s="5" t="s">
        <v>41</v>
      </c>
      <c r="D8" s="5" t="s">
        <v>7</v>
      </c>
      <c r="E8" s="10" t="s">
        <v>15</v>
      </c>
    </row>
    <row r="9" spans="1:6" ht="15.75" x14ac:dyDescent="0.25">
      <c r="A9" s="2">
        <v>1</v>
      </c>
      <c r="B9" s="3" t="s">
        <v>9</v>
      </c>
      <c r="C9" s="3">
        <v>6808</v>
      </c>
      <c r="D9" s="4">
        <v>913902</v>
      </c>
      <c r="E9" s="9" t="s">
        <v>42</v>
      </c>
      <c r="F9" t="s">
        <v>71</v>
      </c>
    </row>
    <row r="10" spans="1:6" ht="15.75" x14ac:dyDescent="0.25">
      <c r="A10" s="2">
        <v>2</v>
      </c>
      <c r="B10" s="3" t="s">
        <v>8</v>
      </c>
      <c r="C10" s="3">
        <v>6809</v>
      </c>
      <c r="D10" s="4">
        <v>635900</v>
      </c>
      <c r="E10" s="9" t="s">
        <v>42</v>
      </c>
      <c r="F10" t="s">
        <v>71</v>
      </c>
    </row>
    <row r="11" spans="1:6" ht="15.75" x14ac:dyDescent="0.25">
      <c r="A11" s="2">
        <v>3</v>
      </c>
      <c r="B11" s="3" t="s">
        <v>11</v>
      </c>
      <c r="C11" s="3">
        <v>6836</v>
      </c>
      <c r="D11" s="4">
        <v>1217451</v>
      </c>
      <c r="E11" s="9" t="s">
        <v>43</v>
      </c>
      <c r="F11" t="s">
        <v>71</v>
      </c>
    </row>
    <row r="12" spans="1:6" ht="15.75" x14ac:dyDescent="0.25">
      <c r="A12" s="2">
        <v>4</v>
      </c>
      <c r="B12" s="3" t="s">
        <v>23</v>
      </c>
      <c r="C12" s="3">
        <v>6989</v>
      </c>
      <c r="D12" s="4">
        <v>835002</v>
      </c>
      <c r="E12" s="9" t="s">
        <v>44</v>
      </c>
      <c r="F12" t="s">
        <v>71</v>
      </c>
    </row>
    <row r="13" spans="1:6" ht="15.75" x14ac:dyDescent="0.25">
      <c r="A13" s="2">
        <v>5</v>
      </c>
      <c r="B13" s="3" t="s">
        <v>8</v>
      </c>
      <c r="C13" s="3">
        <v>6990</v>
      </c>
      <c r="D13" s="4">
        <v>455806</v>
      </c>
      <c r="E13" s="9" t="s">
        <v>44</v>
      </c>
      <c r="F13" t="s">
        <v>71</v>
      </c>
    </row>
    <row r="14" spans="1:6" ht="15.75" x14ac:dyDescent="0.25">
      <c r="A14" s="2">
        <v>6</v>
      </c>
      <c r="B14" s="3" t="s">
        <v>11</v>
      </c>
      <c r="C14" s="3">
        <v>7303</v>
      </c>
      <c r="D14" s="4">
        <v>3646426</v>
      </c>
      <c r="E14" s="9" t="s">
        <v>50</v>
      </c>
      <c r="F14" t="s">
        <v>71</v>
      </c>
    </row>
    <row r="15" spans="1:6" ht="18.75" x14ac:dyDescent="0.3">
      <c r="A15" s="6"/>
      <c r="B15" s="6"/>
      <c r="C15" s="6"/>
      <c r="D15" s="7">
        <f>SUM(D9:D14)</f>
        <v>7704487</v>
      </c>
      <c r="E15" s="9"/>
    </row>
    <row r="16" spans="1:6" x14ac:dyDescent="0.25">
      <c r="D16" s="1"/>
    </row>
  </sheetData>
  <mergeCells count="1"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12" sqref="F12"/>
    </sheetView>
  </sheetViews>
  <sheetFormatPr defaultRowHeight="15" x14ac:dyDescent="0.25"/>
  <cols>
    <col min="2" max="2" width="14.28515625" bestFit="1" customWidth="1"/>
    <col min="3" max="3" width="13.28515625" style="1" bestFit="1" customWidth="1"/>
    <col min="4" max="4" width="11.28515625" bestFit="1" customWidth="1"/>
  </cols>
  <sheetData>
    <row r="1" spans="1:5" x14ac:dyDescent="0.25">
      <c r="A1" t="s">
        <v>0</v>
      </c>
      <c r="C1"/>
    </row>
    <row r="2" spans="1:5" x14ac:dyDescent="0.25">
      <c r="A2" t="s">
        <v>1</v>
      </c>
      <c r="C2"/>
    </row>
    <row r="3" spans="1:5" x14ac:dyDescent="0.25">
      <c r="A3" t="s">
        <v>2</v>
      </c>
      <c r="C3"/>
    </row>
    <row r="4" spans="1:5" x14ac:dyDescent="0.25">
      <c r="A4" t="s">
        <v>3</v>
      </c>
      <c r="C4"/>
    </row>
    <row r="5" spans="1:5" x14ac:dyDescent="0.25">
      <c r="C5"/>
    </row>
    <row r="6" spans="1:5" ht="21" x14ac:dyDescent="0.35">
      <c r="A6" s="98" t="s">
        <v>4</v>
      </c>
      <c r="B6" s="98"/>
      <c r="C6" s="98"/>
      <c r="D6" s="98"/>
      <c r="E6" s="98"/>
    </row>
    <row r="8" spans="1:5" ht="15.75" x14ac:dyDescent="0.25">
      <c r="A8" s="5" t="s">
        <v>5</v>
      </c>
      <c r="B8" s="5" t="s">
        <v>59</v>
      </c>
      <c r="C8" s="26" t="s">
        <v>7</v>
      </c>
      <c r="D8" s="5" t="s">
        <v>15</v>
      </c>
      <c r="E8" s="5"/>
    </row>
    <row r="9" spans="1:5" ht="15.75" x14ac:dyDescent="0.25">
      <c r="A9" s="2">
        <v>1</v>
      </c>
      <c r="B9" s="3" t="s">
        <v>52</v>
      </c>
      <c r="C9" s="4">
        <v>1257835</v>
      </c>
      <c r="D9" s="2" t="s">
        <v>53</v>
      </c>
      <c r="E9" s="2" t="s">
        <v>79</v>
      </c>
    </row>
    <row r="10" spans="1:5" ht="15.75" x14ac:dyDescent="0.25">
      <c r="A10" s="2">
        <v>2</v>
      </c>
      <c r="B10" s="3" t="s">
        <v>54</v>
      </c>
      <c r="C10" s="4">
        <v>857587.5</v>
      </c>
      <c r="D10" s="2" t="s">
        <v>53</v>
      </c>
      <c r="E10" s="2" t="s">
        <v>79</v>
      </c>
    </row>
    <row r="11" spans="1:5" ht="15.75" x14ac:dyDescent="0.25">
      <c r="A11" s="2">
        <v>3</v>
      </c>
      <c r="B11" s="3" t="s">
        <v>55</v>
      </c>
      <c r="C11" s="4">
        <v>289790</v>
      </c>
      <c r="D11" s="2" t="s">
        <v>56</v>
      </c>
      <c r="E11" s="2" t="s">
        <v>79</v>
      </c>
    </row>
    <row r="12" spans="1:5" ht="15.75" x14ac:dyDescent="0.25">
      <c r="A12" s="2">
        <v>4</v>
      </c>
      <c r="B12" s="3" t="s">
        <v>52</v>
      </c>
      <c r="C12" s="4">
        <v>1686082</v>
      </c>
      <c r="D12" s="2" t="s">
        <v>57</v>
      </c>
      <c r="E12" s="2" t="s">
        <v>79</v>
      </c>
    </row>
    <row r="13" spans="1:5" ht="15.75" x14ac:dyDescent="0.25">
      <c r="A13" s="2">
        <v>5</v>
      </c>
      <c r="B13" s="3" t="s">
        <v>54</v>
      </c>
      <c r="C13" s="4">
        <v>718013.83499999985</v>
      </c>
      <c r="D13" s="2" t="s">
        <v>58</v>
      </c>
      <c r="E13" s="2" t="s">
        <v>79</v>
      </c>
    </row>
    <row r="14" spans="1:5" ht="15.75" x14ac:dyDescent="0.25">
      <c r="A14" s="2"/>
      <c r="B14" s="2"/>
      <c r="C14" s="27">
        <f>SUM(C9:C13)</f>
        <v>4809308.335</v>
      </c>
      <c r="D14" s="2"/>
      <c r="E14" s="2"/>
    </row>
  </sheetData>
  <mergeCells count="1">
    <mergeCell ref="A6:E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E11" sqref="E11"/>
    </sheetView>
  </sheetViews>
  <sheetFormatPr defaultRowHeight="15" x14ac:dyDescent="0.25"/>
  <cols>
    <col min="2" max="2" width="31.5703125" bestFit="1" customWidth="1"/>
    <col min="3" max="3" width="11.5703125" style="1" bestFit="1" customWidth="1"/>
    <col min="4" max="4" width="12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6" spans="1:5" ht="21" x14ac:dyDescent="0.35">
      <c r="A6" s="98" t="s">
        <v>4</v>
      </c>
      <c r="B6" s="98"/>
      <c r="C6" s="98"/>
      <c r="D6" s="98"/>
      <c r="E6" s="98"/>
    </row>
    <row r="10" spans="1:5" s="38" customFormat="1" ht="15.75" x14ac:dyDescent="0.25">
      <c r="A10" s="36" t="s">
        <v>5</v>
      </c>
      <c r="B10" s="36" t="s">
        <v>6</v>
      </c>
      <c r="C10" s="37" t="s">
        <v>7</v>
      </c>
      <c r="D10" s="36" t="s">
        <v>63</v>
      </c>
    </row>
    <row r="11" spans="1:5" s="29" customFormat="1" ht="15.75" x14ac:dyDescent="0.25">
      <c r="A11" s="28">
        <v>1</v>
      </c>
      <c r="B11" s="30" t="s">
        <v>54</v>
      </c>
      <c r="C11" s="32">
        <v>501758</v>
      </c>
      <c r="D11" s="34">
        <v>42861</v>
      </c>
      <c r="E11" s="29" t="s">
        <v>89</v>
      </c>
    </row>
    <row r="12" spans="1:5" s="29" customFormat="1" ht="15.75" x14ac:dyDescent="0.25">
      <c r="A12" s="28">
        <v>2</v>
      </c>
      <c r="B12" s="30" t="s">
        <v>62</v>
      </c>
      <c r="C12" s="32">
        <v>974144</v>
      </c>
      <c r="D12" s="34">
        <v>42864</v>
      </c>
      <c r="E12" s="29" t="s">
        <v>89</v>
      </c>
    </row>
    <row r="13" spans="1:5" s="29" customFormat="1" ht="15.75" x14ac:dyDescent="0.25">
      <c r="A13" s="28">
        <v>3</v>
      </c>
      <c r="B13" s="30" t="s">
        <v>54</v>
      </c>
      <c r="C13" s="32">
        <v>494040</v>
      </c>
      <c r="D13" s="34">
        <v>42866</v>
      </c>
      <c r="E13" s="29" t="s">
        <v>89</v>
      </c>
    </row>
    <row r="14" spans="1:5" s="29" customFormat="1" ht="15.75" x14ac:dyDescent="0.25">
      <c r="A14" s="28">
        <v>4</v>
      </c>
      <c r="B14" s="30" t="s">
        <v>61</v>
      </c>
      <c r="C14" s="32">
        <v>979793</v>
      </c>
      <c r="D14" s="34">
        <v>42866</v>
      </c>
      <c r="E14" s="29" t="s">
        <v>89</v>
      </c>
    </row>
    <row r="15" spans="1:5" s="29" customFormat="1" ht="15.75" x14ac:dyDescent="0.25">
      <c r="A15" s="28">
        <v>5</v>
      </c>
      <c r="B15" s="30" t="s">
        <v>61</v>
      </c>
      <c r="C15" s="32">
        <v>773761</v>
      </c>
      <c r="D15" s="34">
        <v>42872</v>
      </c>
      <c r="E15" s="29" t="s">
        <v>89</v>
      </c>
    </row>
    <row r="16" spans="1:5" s="29" customFormat="1" ht="15.75" x14ac:dyDescent="0.25">
      <c r="A16" s="28">
        <v>6</v>
      </c>
      <c r="B16" s="30" t="s">
        <v>60</v>
      </c>
      <c r="C16" s="32">
        <v>645404</v>
      </c>
      <c r="D16" s="34">
        <v>42879</v>
      </c>
      <c r="E16" s="29" t="s">
        <v>89</v>
      </c>
    </row>
    <row r="17" spans="1:5" s="29" customFormat="1" ht="15.75" x14ac:dyDescent="0.25">
      <c r="A17" s="28">
        <v>7</v>
      </c>
      <c r="B17" s="30" t="s">
        <v>52</v>
      </c>
      <c r="C17" s="32">
        <v>2244058</v>
      </c>
      <c r="D17" s="34">
        <v>42884</v>
      </c>
      <c r="E17" s="29" t="s">
        <v>89</v>
      </c>
    </row>
    <row r="18" spans="1:5" s="29" customFormat="1" ht="15.75" x14ac:dyDescent="0.25">
      <c r="A18" s="28"/>
      <c r="B18" s="28"/>
      <c r="C18" s="35">
        <f>SUM(C11:C17)</f>
        <v>6612958</v>
      </c>
      <c r="D18" s="28"/>
    </row>
    <row r="19" spans="1:5" s="31" customFormat="1" ht="15.75" x14ac:dyDescent="0.25">
      <c r="C19" s="33"/>
    </row>
    <row r="20" spans="1:5" s="31" customFormat="1" ht="15.75" x14ac:dyDescent="0.25">
      <c r="C20" s="33"/>
    </row>
    <row r="21" spans="1:5" s="31" customFormat="1" ht="15.75" x14ac:dyDescent="0.25">
      <c r="C21" s="33"/>
    </row>
    <row r="52" spans="12:12" x14ac:dyDescent="0.25">
      <c r="L52" s="1"/>
    </row>
  </sheetData>
  <mergeCells count="1">
    <mergeCell ref="A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workbookViewId="0">
      <selection activeCell="H15" sqref="H15"/>
    </sheetView>
  </sheetViews>
  <sheetFormatPr defaultRowHeight="15" x14ac:dyDescent="0.25"/>
  <cols>
    <col min="1" max="1" width="7.42578125" customWidth="1"/>
    <col min="2" max="2" width="26.42578125" customWidth="1"/>
    <col min="3" max="3" width="17.42578125" style="1" customWidth="1"/>
    <col min="4" max="4" width="17.425781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6" spans="1:5" ht="21" x14ac:dyDescent="0.35">
      <c r="A6" s="98" t="s">
        <v>4</v>
      </c>
      <c r="B6" s="98"/>
      <c r="C6" s="98"/>
      <c r="D6" s="98"/>
      <c r="E6" s="98"/>
    </row>
    <row r="10" spans="1:5" ht="15.75" x14ac:dyDescent="0.25">
      <c r="A10" s="36" t="s">
        <v>5</v>
      </c>
      <c r="B10" s="36" t="s">
        <v>6</v>
      </c>
      <c r="C10" s="37" t="s">
        <v>7</v>
      </c>
      <c r="D10" s="36" t="s">
        <v>63</v>
      </c>
      <c r="E10" s="38"/>
    </row>
    <row r="11" spans="1:5" s="42" customFormat="1" ht="18.75" x14ac:dyDescent="0.3">
      <c r="A11" s="44">
        <v>1</v>
      </c>
      <c r="B11" s="45" t="s">
        <v>67</v>
      </c>
      <c r="C11" s="46">
        <v>1233496.6875</v>
      </c>
      <c r="D11" s="47">
        <v>42928</v>
      </c>
      <c r="E11" s="29" t="s">
        <v>90</v>
      </c>
    </row>
    <row r="12" spans="1:5" s="42" customFormat="1" ht="18.75" x14ac:dyDescent="0.3">
      <c r="A12" s="44">
        <v>3</v>
      </c>
      <c r="B12" s="45" t="s">
        <v>68</v>
      </c>
      <c r="C12" s="46">
        <v>2149897</v>
      </c>
      <c r="D12" s="47">
        <v>42935</v>
      </c>
      <c r="E12" s="29" t="s">
        <v>90</v>
      </c>
    </row>
    <row r="13" spans="1:5" s="42" customFormat="1" ht="18.75" x14ac:dyDescent="0.3">
      <c r="A13" s="44">
        <v>4</v>
      </c>
      <c r="B13" s="45" t="s">
        <v>69</v>
      </c>
      <c r="C13" s="46">
        <v>769827</v>
      </c>
      <c r="D13" s="47">
        <v>42936</v>
      </c>
      <c r="E13" s="29" t="s">
        <v>90</v>
      </c>
    </row>
    <row r="14" spans="1:5" s="42" customFormat="1" ht="18.75" x14ac:dyDescent="0.3">
      <c r="A14" s="44">
        <v>5</v>
      </c>
      <c r="B14" s="45" t="s">
        <v>67</v>
      </c>
      <c r="C14" s="46">
        <v>959426.27549999999</v>
      </c>
      <c r="D14" s="47">
        <v>42943</v>
      </c>
      <c r="E14" s="29" t="s">
        <v>90</v>
      </c>
    </row>
    <row r="15" spans="1:5" s="42" customFormat="1" ht="18.75" x14ac:dyDescent="0.3">
      <c r="A15" s="44">
        <v>6</v>
      </c>
      <c r="B15" s="45" t="s">
        <v>70</v>
      </c>
      <c r="C15" s="46">
        <v>825498</v>
      </c>
      <c r="D15" s="47">
        <v>42945</v>
      </c>
      <c r="E15" s="29" t="s">
        <v>90</v>
      </c>
    </row>
    <row r="16" spans="1:5" s="50" customFormat="1" ht="22.5" x14ac:dyDescent="0.3">
      <c r="A16" s="48"/>
      <c r="B16" s="48" t="s">
        <v>66</v>
      </c>
      <c r="C16" s="49">
        <f>C11+C12+C13+C14+C15</f>
        <v>5938144.9629999995</v>
      </c>
      <c r="D16" s="48"/>
    </row>
    <row r="17" spans="3:3" s="42" customFormat="1" ht="18.75" x14ac:dyDescent="0.3">
      <c r="C17" s="43"/>
    </row>
    <row r="18" spans="3:3" s="42" customFormat="1" ht="18.75" x14ac:dyDescent="0.3">
      <c r="C18" s="43"/>
    </row>
    <row r="19" spans="3:3" s="42" customFormat="1" ht="18.75" x14ac:dyDescent="0.3">
      <c r="C19" s="43"/>
    </row>
    <row r="20" spans="3:3" s="42" customFormat="1" ht="18.75" x14ac:dyDescent="0.3">
      <c r="C20" s="43"/>
    </row>
    <row r="21" spans="3:3" s="42" customFormat="1" ht="18.75" x14ac:dyDescent="0.3">
      <c r="C21" s="43"/>
    </row>
    <row r="22" spans="3:3" s="42" customFormat="1" ht="18.75" x14ac:dyDescent="0.3">
      <c r="C22" s="43"/>
    </row>
    <row r="23" spans="3:3" s="42" customFormat="1" ht="18.75" x14ac:dyDescent="0.3">
      <c r="C23" s="43"/>
    </row>
    <row r="24" spans="3:3" s="42" customFormat="1" ht="18.75" x14ac:dyDescent="0.3">
      <c r="C24" s="43"/>
    </row>
    <row r="25" spans="3:3" s="42" customFormat="1" ht="18.75" x14ac:dyDescent="0.3">
      <c r="C25" s="43"/>
    </row>
    <row r="26" spans="3:3" s="42" customFormat="1" ht="18.75" x14ac:dyDescent="0.3">
      <c r="C26" s="43"/>
    </row>
    <row r="27" spans="3:3" s="42" customFormat="1" ht="18.75" x14ac:dyDescent="0.3">
      <c r="C27" s="43"/>
    </row>
    <row r="28" spans="3:3" s="42" customFormat="1" ht="18.75" x14ac:dyDescent="0.3">
      <c r="C28" s="43"/>
    </row>
    <row r="29" spans="3:3" s="42" customFormat="1" ht="18.75" x14ac:dyDescent="0.3">
      <c r="C29" s="43"/>
    </row>
    <row r="30" spans="3:3" s="42" customFormat="1" ht="18.75" x14ac:dyDescent="0.3">
      <c r="C30" s="43"/>
    </row>
    <row r="31" spans="3:3" s="42" customFormat="1" ht="18.75" x14ac:dyDescent="0.3">
      <c r="C31" s="43"/>
    </row>
    <row r="32" spans="3:3" s="42" customFormat="1" ht="18.75" x14ac:dyDescent="0.3">
      <c r="C32" s="43"/>
    </row>
    <row r="33" spans="3:3" s="42" customFormat="1" ht="18.75" x14ac:dyDescent="0.3">
      <c r="C33" s="43"/>
    </row>
    <row r="34" spans="3:3" s="42" customFormat="1" ht="18.75" x14ac:dyDescent="0.3">
      <c r="C34" s="43"/>
    </row>
    <row r="35" spans="3:3" s="42" customFormat="1" ht="18.75" x14ac:dyDescent="0.3">
      <c r="C35" s="43"/>
    </row>
    <row r="36" spans="3:3" s="42" customFormat="1" ht="18.75" x14ac:dyDescent="0.3">
      <c r="C36" s="43"/>
    </row>
    <row r="37" spans="3:3" s="42" customFormat="1" ht="18.75" x14ac:dyDescent="0.3">
      <c r="C37" s="43"/>
    </row>
    <row r="38" spans="3:3" s="42" customFormat="1" ht="18.75" x14ac:dyDescent="0.3">
      <c r="C38" s="43"/>
    </row>
    <row r="39" spans="3:3" s="42" customFormat="1" ht="18.75" x14ac:dyDescent="0.3">
      <c r="C39" s="43"/>
    </row>
    <row r="40" spans="3:3" s="42" customFormat="1" ht="18.75" x14ac:dyDescent="0.3">
      <c r="C40" s="43"/>
    </row>
    <row r="41" spans="3:3" s="42" customFormat="1" ht="18.75" x14ac:dyDescent="0.3">
      <c r="C41" s="43"/>
    </row>
    <row r="42" spans="3:3" s="42" customFormat="1" ht="18.75" x14ac:dyDescent="0.3">
      <c r="C42" s="43"/>
    </row>
    <row r="43" spans="3:3" s="42" customFormat="1" ht="18.75" x14ac:dyDescent="0.3">
      <c r="C43" s="43"/>
    </row>
    <row r="44" spans="3:3" s="42" customFormat="1" ht="18.75" x14ac:dyDescent="0.3">
      <c r="C44" s="43"/>
    </row>
    <row r="45" spans="3:3" s="42" customFormat="1" ht="18.75" x14ac:dyDescent="0.3">
      <c r="C45" s="43"/>
    </row>
    <row r="46" spans="3:3" s="42" customFormat="1" ht="18.75" x14ac:dyDescent="0.3">
      <c r="C46" s="43"/>
    </row>
    <row r="47" spans="3:3" s="42" customFormat="1" ht="18.75" x14ac:dyDescent="0.3">
      <c r="C47" s="43"/>
    </row>
    <row r="48" spans="3:3" s="42" customFormat="1" ht="18.75" x14ac:dyDescent="0.3">
      <c r="C48" s="43"/>
    </row>
    <row r="49" spans="3:3" s="42" customFormat="1" ht="18.75" x14ac:dyDescent="0.3">
      <c r="C49" s="43"/>
    </row>
    <row r="50" spans="3:3" s="42" customFormat="1" ht="18.75" x14ac:dyDescent="0.3">
      <c r="C50" s="43"/>
    </row>
    <row r="51" spans="3:3" s="42" customFormat="1" ht="18.75" x14ac:dyDescent="0.3">
      <c r="C51" s="43"/>
    </row>
    <row r="52" spans="3:3" s="42" customFormat="1" ht="18.75" x14ac:dyDescent="0.3">
      <c r="C52" s="43"/>
    </row>
    <row r="53" spans="3:3" s="42" customFormat="1" ht="18.75" x14ac:dyDescent="0.3">
      <c r="C53" s="43"/>
    </row>
    <row r="54" spans="3:3" s="42" customFormat="1" ht="18.75" x14ac:dyDescent="0.3">
      <c r="C54" s="43"/>
    </row>
    <row r="55" spans="3:3" s="42" customFormat="1" ht="18.75" x14ac:dyDescent="0.3">
      <c r="C55" s="43"/>
    </row>
    <row r="56" spans="3:3" s="42" customFormat="1" ht="18.75" x14ac:dyDescent="0.3">
      <c r="C56" s="43"/>
    </row>
    <row r="57" spans="3:3" s="42" customFormat="1" ht="18.75" x14ac:dyDescent="0.3">
      <c r="C57" s="43"/>
    </row>
  </sheetData>
  <mergeCells count="1">
    <mergeCell ref="A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1" sqref="F11"/>
    </sheetView>
  </sheetViews>
  <sheetFormatPr defaultRowHeight="15" x14ac:dyDescent="0.25"/>
  <cols>
    <col min="1" max="1" width="6" customWidth="1"/>
    <col min="2" max="2" width="11.7109375" customWidth="1"/>
    <col min="3" max="3" width="27.5703125" bestFit="1" customWidth="1"/>
    <col min="4" max="4" width="17.5703125" bestFit="1" customWidth="1"/>
    <col min="5" max="5" width="13.42578125" bestFit="1" customWidth="1"/>
  </cols>
  <sheetData>
    <row r="1" spans="1:6" x14ac:dyDescent="0.25">
      <c r="A1" t="s">
        <v>0</v>
      </c>
      <c r="D1" s="1"/>
    </row>
    <row r="2" spans="1:6" x14ac:dyDescent="0.25">
      <c r="A2" t="s">
        <v>1</v>
      </c>
      <c r="D2" s="1"/>
    </row>
    <row r="3" spans="1:6" x14ac:dyDescent="0.25">
      <c r="A3" t="s">
        <v>2</v>
      </c>
      <c r="D3" s="1"/>
    </row>
    <row r="4" spans="1:6" x14ac:dyDescent="0.25">
      <c r="A4" t="s">
        <v>3</v>
      </c>
      <c r="D4" s="1"/>
    </row>
    <row r="5" spans="1:6" x14ac:dyDescent="0.25">
      <c r="D5" s="1"/>
    </row>
    <row r="6" spans="1:6" ht="21" x14ac:dyDescent="0.35">
      <c r="A6" s="98" t="s">
        <v>4</v>
      </c>
      <c r="B6" s="98"/>
      <c r="C6" s="98"/>
      <c r="D6" s="98"/>
      <c r="E6" s="98"/>
      <c r="F6" s="98"/>
    </row>
    <row r="7" spans="1:6" x14ac:dyDescent="0.25">
      <c r="D7" s="1"/>
    </row>
    <row r="8" spans="1:6" x14ac:dyDescent="0.25">
      <c r="D8" s="1"/>
    </row>
    <row r="9" spans="1:6" x14ac:dyDescent="0.25">
      <c r="D9" s="1"/>
    </row>
    <row r="10" spans="1:6" ht="15.75" x14ac:dyDescent="0.25">
      <c r="A10" s="36" t="s">
        <v>5</v>
      </c>
      <c r="B10" s="36"/>
      <c r="C10" s="36" t="s">
        <v>6</v>
      </c>
      <c r="D10" s="37" t="s">
        <v>7</v>
      </c>
      <c r="E10" s="36" t="s">
        <v>63</v>
      </c>
      <c r="F10" s="38"/>
    </row>
    <row r="11" spans="1:6" s="55" customFormat="1" ht="15.75" x14ac:dyDescent="0.25">
      <c r="A11" s="51">
        <v>1</v>
      </c>
      <c r="B11" s="51">
        <v>1692</v>
      </c>
      <c r="C11" s="52" t="s">
        <v>72</v>
      </c>
      <c r="D11" s="53">
        <v>692327</v>
      </c>
      <c r="E11" s="61">
        <v>42952</v>
      </c>
      <c r="F11" s="54" t="s">
        <v>105</v>
      </c>
    </row>
    <row r="12" spans="1:6" s="55" customFormat="1" ht="15.75" x14ac:dyDescent="0.25">
      <c r="A12" s="51">
        <v>2</v>
      </c>
      <c r="B12" s="51">
        <v>1708</v>
      </c>
      <c r="C12" s="52" t="s">
        <v>70</v>
      </c>
      <c r="D12" s="53">
        <v>1395607</v>
      </c>
      <c r="E12" s="61">
        <v>42955</v>
      </c>
      <c r="F12" s="54" t="s">
        <v>105</v>
      </c>
    </row>
    <row r="13" spans="1:6" s="55" customFormat="1" ht="15.75" x14ac:dyDescent="0.25">
      <c r="A13" s="51">
        <v>3</v>
      </c>
      <c r="B13" s="51">
        <v>1875</v>
      </c>
      <c r="C13" s="52" t="s">
        <v>73</v>
      </c>
      <c r="D13" s="53">
        <v>1335662</v>
      </c>
      <c r="E13" s="61">
        <v>42965</v>
      </c>
      <c r="F13" s="54" t="s">
        <v>105</v>
      </c>
    </row>
    <row r="14" spans="1:6" s="55" customFormat="1" ht="15.75" x14ac:dyDescent="0.25">
      <c r="A14" s="51">
        <v>4</v>
      </c>
      <c r="B14" s="51">
        <v>1960</v>
      </c>
      <c r="C14" s="52" t="s">
        <v>74</v>
      </c>
      <c r="D14" s="53">
        <v>987911</v>
      </c>
      <c r="E14" s="61">
        <v>42971</v>
      </c>
      <c r="F14" s="54" t="s">
        <v>105</v>
      </c>
    </row>
    <row r="15" spans="1:6" s="55" customFormat="1" ht="15.75" x14ac:dyDescent="0.25">
      <c r="A15" s="51">
        <v>5</v>
      </c>
      <c r="B15" s="51">
        <v>1972</v>
      </c>
      <c r="C15" s="52" t="s">
        <v>75</v>
      </c>
      <c r="D15" s="53">
        <v>1184165</v>
      </c>
      <c r="E15" s="61">
        <v>42972</v>
      </c>
      <c r="F15" s="54" t="s">
        <v>104</v>
      </c>
    </row>
    <row r="16" spans="1:6" s="55" customFormat="1" ht="15.75" x14ac:dyDescent="0.25">
      <c r="A16" s="51">
        <v>6</v>
      </c>
      <c r="B16" s="51">
        <v>1990</v>
      </c>
      <c r="C16" s="52" t="s">
        <v>76</v>
      </c>
      <c r="D16" s="53">
        <v>1374153</v>
      </c>
      <c r="E16" s="61">
        <v>42972</v>
      </c>
      <c r="F16" s="54" t="s">
        <v>105</v>
      </c>
    </row>
    <row r="17" spans="1:6" s="55" customFormat="1" ht="18.75" x14ac:dyDescent="0.3">
      <c r="A17" s="51">
        <v>7</v>
      </c>
      <c r="B17" s="51">
        <v>1973</v>
      </c>
      <c r="C17" s="56" t="s">
        <v>77</v>
      </c>
      <c r="D17" s="57">
        <v>823697</v>
      </c>
      <c r="E17" s="61">
        <v>42972</v>
      </c>
      <c r="F17" s="54" t="s">
        <v>105</v>
      </c>
    </row>
    <row r="18" spans="1:6" s="60" customFormat="1" ht="18.75" x14ac:dyDescent="0.3">
      <c r="A18" s="51">
        <v>8</v>
      </c>
      <c r="B18" s="51">
        <v>2024</v>
      </c>
      <c r="C18" s="58" t="s">
        <v>78</v>
      </c>
      <c r="D18" s="59">
        <v>1732081</v>
      </c>
      <c r="E18" s="61">
        <v>42973</v>
      </c>
      <c r="F18" s="54" t="s">
        <v>105</v>
      </c>
    </row>
    <row r="19" spans="1:6" ht="22.5" x14ac:dyDescent="0.3">
      <c r="A19" s="48"/>
      <c r="B19" s="48"/>
      <c r="C19" s="48" t="s">
        <v>66</v>
      </c>
      <c r="D19" s="49">
        <f>SUM(D11:D18)</f>
        <v>9525603</v>
      </c>
      <c r="E19" s="48"/>
      <c r="F19" s="50"/>
    </row>
    <row r="21" spans="1:6" x14ac:dyDescent="0.25">
      <c r="D21" s="39">
        <f>+D19-D15</f>
        <v>8341438</v>
      </c>
    </row>
  </sheetData>
  <mergeCells count="1">
    <mergeCell ref="A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Gối Đầu</vt:lpstr>
      <vt:lpstr>T11.2016</vt:lpstr>
      <vt:lpstr>T12.2016</vt:lpstr>
      <vt:lpstr>T1.2017</vt:lpstr>
      <vt:lpstr>T03.2017</vt:lpstr>
      <vt:lpstr>T04.2017</vt:lpstr>
      <vt:lpstr>T05.2017</vt:lpstr>
      <vt:lpstr>T7.2017</vt:lpstr>
      <vt:lpstr>T8.2017</vt:lpstr>
      <vt:lpstr>T9.2017</vt:lpstr>
      <vt:lpstr>T10.2017</vt:lpstr>
      <vt:lpstr>T11.2017</vt:lpstr>
      <vt:lpstr>T12</vt:lpstr>
      <vt:lpstr>t1-2018</vt:lpstr>
      <vt:lpstr>T2-2018</vt:lpstr>
      <vt:lpstr>T3-2018</vt:lpstr>
      <vt:lpstr>t4-2018</vt:lpstr>
      <vt:lpstr>T5-2018</vt:lpstr>
      <vt:lpstr>T6-2018</vt:lpstr>
      <vt:lpstr>T7</vt:lpstr>
      <vt:lpstr>T8</vt:lpstr>
      <vt:lpstr>T9</vt:lpstr>
      <vt:lpstr>T10</vt:lpstr>
      <vt:lpstr>T11</vt:lpstr>
      <vt:lpstr>T12-2018</vt:lpstr>
      <vt:lpstr>T1-19</vt:lpstr>
      <vt:lpstr>T2-19</vt:lpstr>
      <vt:lpstr>T3-19</vt:lpstr>
      <vt:lpstr>T4-2019</vt:lpstr>
      <vt:lpstr>T5-2019</vt:lpstr>
      <vt:lpstr>T6-2019</vt:lpstr>
      <vt:lpstr>T7-2019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NTPC01</cp:lastModifiedBy>
  <cp:lastPrinted>2017-02-11T03:18:07Z</cp:lastPrinted>
  <dcterms:created xsi:type="dcterms:W3CDTF">2016-10-27T07:43:36Z</dcterms:created>
  <dcterms:modified xsi:type="dcterms:W3CDTF">2020-07-10T06:36:36Z</dcterms:modified>
</cp:coreProperties>
</file>