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0" yWindow="0" windowWidth="24000" windowHeight="9795" activeTab="3"/>
  </bookViews>
  <sheets>
    <sheet name="T01.2016" sheetId="16" r:id="rId1"/>
    <sheet name="T12.2016" sheetId="5" r:id="rId2"/>
    <sheet name="2017" sheetId="4" r:id="rId3"/>
    <sheet name="2018-2021" sheetId="18" r:id="rId4"/>
    <sheet name="2022" sheetId="19" r:id="rId5"/>
  </sheets>
  <definedNames>
    <definedName name="_xlnm._FilterDatabase" localSheetId="3" hidden="1">'2018-2021'!$A$5:$I$67</definedName>
  </definedNames>
  <calcPr calcId="162913"/>
</workbook>
</file>

<file path=xl/calcChain.xml><?xml version="1.0" encoding="utf-8"?>
<calcChain xmlns="http://schemas.openxmlformats.org/spreadsheetml/2006/main">
  <c r="I11" i="19" l="1"/>
  <c r="I9" i="19"/>
  <c r="I8" i="19"/>
  <c r="I6" i="19"/>
  <c r="H4" i="19" l="1"/>
  <c r="E4" i="19"/>
  <c r="H11" i="19"/>
  <c r="H10" i="19"/>
  <c r="H9" i="19"/>
  <c r="H8" i="19"/>
  <c r="H7" i="19"/>
  <c r="H6" i="19"/>
  <c r="G4" i="19" l="1"/>
  <c r="H67" i="18"/>
  <c r="H66" i="18"/>
  <c r="H65" i="18"/>
  <c r="H64" i="18"/>
  <c r="G63" i="18"/>
  <c r="G62" i="18"/>
  <c r="G61" i="18"/>
  <c r="G60" i="18"/>
  <c r="G59" i="18"/>
  <c r="G4" i="18" s="1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H4" i="18"/>
  <c r="E4" i="18"/>
  <c r="C22" i="4"/>
  <c r="F14" i="4"/>
  <c r="C28" i="16"/>
</calcChain>
</file>

<file path=xl/sharedStrings.xml><?xml version="1.0" encoding="utf-8"?>
<sst xmlns="http://schemas.openxmlformats.org/spreadsheetml/2006/main" count="307" uniqueCount="151">
  <si>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</si>
  <si>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</si>
  <si>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</si>
  <si>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</si>
  <si>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</si>
  <si>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STT</t>
  </si>
  <si>
    <t>TÊN ST</t>
  </si>
  <si>
    <t>SỐ TIỀN</t>
  </si>
  <si>
    <t>NGÀY</t>
  </si>
  <si>
    <t>Intimex Đà Nẵng</t>
  </si>
  <si>
    <t>15.01.2016</t>
  </si>
  <si>
    <t>27.01.2016</t>
  </si>
  <si>
    <t>27.02.2016</t>
  </si>
  <si>
    <t>12.03.2016</t>
  </si>
  <si>
    <t>13.04.2016</t>
  </si>
  <si>
    <t>27.04.2016</t>
  </si>
  <si>
    <t>13.05.2016</t>
  </si>
  <si>
    <t>07.06.2016</t>
  </si>
  <si>
    <t>21.06.2016</t>
  </si>
  <si>
    <t>11.07.2016</t>
  </si>
  <si>
    <t>27.07.2016</t>
  </si>
  <si>
    <t>16.08.2016</t>
  </si>
  <si>
    <t>23.08.2016</t>
  </si>
  <si>
    <t>13.09.2016</t>
  </si>
  <si>
    <t>27.09.2016</t>
  </si>
  <si>
    <t>11.10.2016</t>
  </si>
  <si>
    <t>31.10.2016</t>
  </si>
  <si>
    <t>22.11.2016</t>
  </si>
  <si>
    <t>14.12.2016</t>
  </si>
  <si>
    <t>Intimex đà nẵng</t>
  </si>
  <si>
    <t xml:space="preserve">THÁNG </t>
  </si>
  <si>
    <t>TH6</t>
  </si>
  <si>
    <t>03.01.2017</t>
  </si>
  <si>
    <t>CTY</t>
  </si>
  <si>
    <t>16.01.2017</t>
  </si>
  <si>
    <t>14.03.2017</t>
  </si>
  <si>
    <t>THANH TOÁN 27/04/2017</t>
  </si>
  <si>
    <t>1.4.2017</t>
  </si>
  <si>
    <t>24.4.2017</t>
  </si>
  <si>
    <t>23.5.2017</t>
  </si>
  <si>
    <t>24.07.2017</t>
  </si>
  <si>
    <t>TT 25-08-17</t>
  </si>
  <si>
    <t>16.08.2017</t>
  </si>
  <si>
    <t>THANH TOÁN 06-10-2017 (trừ 1 con gà xì chân không)</t>
  </si>
  <si>
    <t>12.9.2017</t>
  </si>
  <si>
    <t>thanh toán ngày 01/12/2017</t>
  </si>
  <si>
    <t>thanh toán ngày 29/12/2017</t>
  </si>
  <si>
    <t>thanh toán ngày 16/03/2018</t>
  </si>
  <si>
    <t>CÔNG NỢ INTIMEX ĐÀ NẴNG</t>
  </si>
  <si>
    <t>NĂM 2018 - 2021</t>
  </si>
  <si>
    <t>Số hóa đơn</t>
  </si>
  <si>
    <t xml:space="preserve">Ngày </t>
  </si>
  <si>
    <t xml:space="preserve">Khách hàng </t>
  </si>
  <si>
    <t>Tổng tiền thanh toán</t>
  </si>
  <si>
    <t>Thanh toán</t>
  </si>
  <si>
    <t xml:space="preserve">Số tiền </t>
  </si>
  <si>
    <t xml:space="preserve">Còn lại </t>
  </si>
  <si>
    <t xml:space="preserve">Ghi chú </t>
  </si>
  <si>
    <t>Công Ty Cổ Phần Intimex Đà Nẵng</t>
  </si>
  <si>
    <t>thanh toán tháng 5</t>
  </si>
  <si>
    <t>THANH TOÁN NGÀY 27/07/18</t>
  </si>
  <si>
    <t>THANH TOÁN 27/8/18</t>
  </si>
  <si>
    <t>THANH TOÁN 05/10/2018</t>
  </si>
  <si>
    <t>THANH TOÁN THÁNG 1</t>
  </si>
  <si>
    <t>THANH TOÁN 15/03/19</t>
  </si>
  <si>
    <t>THANH TOÁN 10/05/19</t>
  </si>
  <si>
    <t>thanh toán 05/07/2019</t>
  </si>
  <si>
    <t>0014833</t>
  </si>
  <si>
    <t>04/06/2019</t>
  </si>
  <si>
    <t>THANH TOÁN T8</t>
  </si>
  <si>
    <t>0017784</t>
  </si>
  <si>
    <t>thanh toán tháng 9</t>
  </si>
  <si>
    <t>0000344</t>
  </si>
  <si>
    <t>0002223</t>
  </si>
  <si>
    <t>thanh toán tháng 10</t>
  </si>
  <si>
    <t>0004563</t>
  </si>
  <si>
    <t>thanh toán t12</t>
  </si>
  <si>
    <t>0006328</t>
  </si>
  <si>
    <t>0006864</t>
  </si>
  <si>
    <t>0007516</t>
  </si>
  <si>
    <t>0009209</t>
  </si>
  <si>
    <t>thanh toán tháng 2</t>
  </si>
  <si>
    <t>0010889</t>
  </si>
  <si>
    <t>0014780</t>
  </si>
  <si>
    <t>0016471</t>
  </si>
  <si>
    <t>0018051</t>
  </si>
  <si>
    <t>THANH TOÁN T5/2020</t>
  </si>
  <si>
    <t>0001523</t>
  </si>
  <si>
    <t>0005673</t>
  </si>
  <si>
    <t>0006563</t>
  </si>
  <si>
    <t>TT 26/06/2020</t>
  </si>
  <si>
    <t>0008543</t>
  </si>
  <si>
    <t>0011197</t>
  </si>
  <si>
    <t>TT 29/7/2020</t>
  </si>
  <si>
    <t>0014072</t>
  </si>
  <si>
    <t>0020282</t>
  </si>
  <si>
    <t>TT 02/10/2020</t>
  </si>
  <si>
    <t>0021367</t>
  </si>
  <si>
    <t>0022347</t>
  </si>
  <si>
    <t>GIAO THIẾU 4 T400</t>
  </si>
  <si>
    <t>0024166</t>
  </si>
  <si>
    <t>TT 20/11/2020</t>
  </si>
  <si>
    <t>0025592</t>
  </si>
  <si>
    <t>0028469</t>
  </si>
  <si>
    <t>TT 05/02/2021</t>
  </si>
  <si>
    <t>0029823</t>
  </si>
  <si>
    <t>3/11/2020</t>
  </si>
  <si>
    <t>0031203</t>
  </si>
  <si>
    <t>17/11/2020</t>
  </si>
  <si>
    <t>0033282</t>
  </si>
  <si>
    <t>TT 04/05/2021</t>
  </si>
  <si>
    <t>0037341</t>
  </si>
  <si>
    <t>0039817</t>
  </si>
  <si>
    <t>0042589</t>
  </si>
  <si>
    <t>0043847</t>
  </si>
  <si>
    <t>0047790</t>
  </si>
  <si>
    <t>0049783</t>
  </si>
  <si>
    <t>TT 05/11/2021</t>
  </si>
  <si>
    <t>0000947</t>
  </si>
  <si>
    <t>11/05/2021</t>
  </si>
  <si>
    <t>0002264</t>
  </si>
  <si>
    <t>01/06/2021</t>
  </si>
  <si>
    <t>0004124</t>
  </si>
  <si>
    <t>29/06/2021</t>
  </si>
  <si>
    <t>0006588</t>
  </si>
  <si>
    <t>10/08/2021</t>
  </si>
  <si>
    <t>0006886</t>
  </si>
  <si>
    <t>18/08/2021</t>
  </si>
  <si>
    <t>0007447</t>
  </si>
  <si>
    <t>24/09/2021</t>
  </si>
  <si>
    <t>0000145</t>
  </si>
  <si>
    <t>26/10/2021</t>
  </si>
  <si>
    <t>0001821</t>
  </si>
  <si>
    <t>17/11/2021</t>
  </si>
  <si>
    <t>0002665</t>
  </si>
  <si>
    <t>01/12/2021</t>
  </si>
  <si>
    <t>0004192</t>
  </si>
  <si>
    <t>14/12/2021</t>
  </si>
  <si>
    <t>NĂM 2022</t>
  </si>
  <si>
    <t>0007197</t>
  </si>
  <si>
    <t>11/01/2022</t>
  </si>
  <si>
    <t>0008342</t>
  </si>
  <si>
    <t>18/01/2022</t>
  </si>
  <si>
    <t>0012758</t>
  </si>
  <si>
    <t>15/02/2022</t>
  </si>
  <si>
    <t>00000710</t>
  </si>
  <si>
    <t>08/03/2022</t>
  </si>
  <si>
    <t>00004509</t>
  </si>
  <si>
    <t>29/03/2022</t>
  </si>
  <si>
    <t>00008509</t>
  </si>
  <si>
    <t>19/04/2022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</si>
</sst>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dd/mm/yyyy\ hh:mm\ AM/PM"/>
    <numFmt numFmtId="167" formatCode="000####"/>
    <numFmt numFmtId="168" formatCode="_(* #,##0.0_);_(* \(#,##0.0\);_(* &quot;-&quot;?_);_(@_)"/>
    <numFmt numFmtId="169" formatCode="#,##0_);\(#,##0\)"/>
  </numFmts>
  <fonts count="14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74">
    <xf numFmtId="0" fontId="0" fillId="0" borderId="0" xfId="0"/>
    <xf numFmtId="165" fontId="1" fillId="0" borderId="0" xfId="1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7" fontId="4" fillId="0" borderId="1" xfId="0" applyNumberFormat="1" applyFont="1" applyBorder="1" applyAlignment="1">
      <alignment vertical="center" wrapText="1"/>
    </xf>
    <xf numFmtId="37" fontId="1" fillId="0" borderId="1" xfId="0" applyNumberFormat="1" applyFont="1" applyBorder="1" applyAlignment="1">
      <alignment horizontal="center"/>
    </xf>
    <xf numFmtId="37" fontId="1" fillId="0" borderId="1" xfId="0" applyNumberFormat="1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65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1" applyNumberFormat="1" applyFont="1"/>
    <xf numFmtId="165" fontId="5" fillId="0" borderId="0" xfId="1" applyNumberFormat="1" applyFon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165" fontId="6" fillId="0" borderId="1" xfId="1" applyNumberFormat="1" applyFont="1" applyBorder="1"/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/>
    <xf numFmtId="0" fontId="6" fillId="0" borderId="1" xfId="0" applyFont="1" applyBorder="1"/>
    <xf numFmtId="167" fontId="6" fillId="0" borderId="1" xfId="0" applyNumberFormat="1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165" fontId="8" fillId="0" borderId="1" xfId="1" applyNumberFormat="1" applyFont="1" applyBorder="1"/>
    <xf numFmtId="165" fontId="6" fillId="0" borderId="1" xfId="1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8" fontId="6" fillId="0" borderId="0" xfId="0" applyNumberFormat="1" applyFont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37" fontId="7" fillId="0" borderId="1" xfId="0" applyNumberFormat="1" applyFont="1" applyBorder="1" applyAlignment="1">
      <alignment horizontal="right" vertical="center" wrapText="1"/>
    </xf>
    <xf numFmtId="14" fontId="6" fillId="0" borderId="0" xfId="0" applyNumberFormat="1" applyFont="1"/>
    <xf numFmtId="165" fontId="0" fillId="0" borderId="0" xfId="1" applyNumberFormat="1" applyFont="1"/>
    <xf numFmtId="0" fontId="0" fillId="0" borderId="1" xfId="0" applyBorder="1"/>
    <xf numFmtId="165" fontId="4" fillId="0" borderId="1" xfId="1" applyNumberFormat="1" applyFont="1" applyBorder="1"/>
    <xf numFmtId="165" fontId="1" fillId="0" borderId="1" xfId="1" applyNumberFormat="1" applyFont="1" applyBorder="1"/>
    <xf numFmtId="165" fontId="0" fillId="0" borderId="0" xfId="0" applyNumberFormat="1"/>
    <xf numFmtId="165" fontId="10" fillId="0" borderId="1" xfId="1" applyNumberFormat="1" applyFont="1" applyBorder="1"/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/>
    <xf numFmtId="165" fontId="4" fillId="2" borderId="1" xfId="0" applyNumberFormat="1" applyFont="1" applyFill="1" applyBorder="1"/>
    <xf numFmtId="165" fontId="7" fillId="0" borderId="1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5" fillId="0" borderId="1" xfId="0" applyNumberFormat="1" applyFont="1" applyBorder="1"/>
    <xf numFmtId="0" fontId="6" fillId="0" borderId="0" xfId="0" quotePrefix="1" applyFont="1" applyAlignment="1">
      <alignment horizontal="center"/>
    </xf>
    <xf numFmtId="14" fontId="6" fillId="0" borderId="1" xfId="0" quotePrefix="1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69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1" xfId="1" applyNumberFormat="1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workbookViewId="0">
      <selection activeCell="D23" sqref="D23"/>
    </sheetView>
  </sheetViews>
  <sheetFormatPr defaultColWidth="9" defaultRowHeight="15"/>
  <cols>
    <col min="2" max="2" width="16.5703125" customWidth="1"/>
    <col min="3" max="3" width="14.85546875" customWidth="1"/>
    <col min="4" max="4" width="11.7109375" customWidth="1"/>
  </cols>
  <sheetData>
    <row r="1" spans="1:4">
      <c r="A1" t="s">
        <v>0</v>
      </c>
      <c r="C1" s="50"/>
    </row>
    <row r="2" spans="1:4">
      <c r="A2" t="s">
        <v>1</v>
      </c>
      <c r="C2" s="50"/>
    </row>
    <row r="3" spans="1:4">
      <c r="A3" t="s">
        <v>2</v>
      </c>
      <c r="C3" s="50"/>
    </row>
    <row r="4" spans="1:4">
      <c r="A4" t="s">
        <v>3</v>
      </c>
      <c r="C4" s="50"/>
    </row>
    <row r="5" spans="1:4">
      <c r="C5" s="50"/>
    </row>
    <row r="6" spans="1:4" ht="21">
      <c r="A6" s="70" t="s">
        <v>4</v>
      </c>
      <c r="B6" s="70"/>
      <c r="C6" s="70"/>
      <c r="D6" s="70"/>
    </row>
    <row r="7" spans="1:4">
      <c r="C7" s="50"/>
    </row>
    <row r="8" spans="1:4" ht="15.75">
      <c r="A8" s="7" t="s">
        <v>5</v>
      </c>
      <c r="B8" s="7" t="s">
        <v>6</v>
      </c>
      <c r="C8" s="28" t="s">
        <v>7</v>
      </c>
      <c r="D8" s="26" t="s">
        <v>8</v>
      </c>
    </row>
    <row r="9" spans="1:4" ht="15.75">
      <c r="A9" s="18">
        <v>1</v>
      </c>
      <c r="B9" s="18" t="s">
        <v>9</v>
      </c>
      <c r="C9" s="59">
        <v>4282598.0999999996</v>
      </c>
      <c r="D9" s="35" t="s">
        <v>10</v>
      </c>
    </row>
    <row r="10" spans="1:4" ht="15.75">
      <c r="A10" s="18">
        <v>2</v>
      </c>
      <c r="B10" s="18" t="s">
        <v>9</v>
      </c>
      <c r="C10" s="60">
        <v>6196526.0499999998</v>
      </c>
      <c r="D10" s="35" t="s">
        <v>11</v>
      </c>
    </row>
    <row r="11" spans="1:4" ht="15.75">
      <c r="A11" s="18">
        <v>3</v>
      </c>
      <c r="B11" s="18" t="s">
        <v>9</v>
      </c>
      <c r="C11" s="60">
        <v>4677587.2</v>
      </c>
      <c r="D11" s="35" t="s">
        <v>12</v>
      </c>
    </row>
    <row r="12" spans="1:4" ht="15.75">
      <c r="A12" s="18">
        <v>4</v>
      </c>
      <c r="B12" s="18" t="s">
        <v>9</v>
      </c>
      <c r="C12" s="60">
        <v>4556466</v>
      </c>
      <c r="D12" s="35" t="s">
        <v>13</v>
      </c>
    </row>
    <row r="13" spans="1:4" ht="15.75">
      <c r="A13" s="18">
        <v>5</v>
      </c>
      <c r="B13" s="18" t="s">
        <v>9</v>
      </c>
      <c r="C13" s="60">
        <v>3594345.4249999998</v>
      </c>
      <c r="D13" s="35" t="s">
        <v>14</v>
      </c>
    </row>
    <row r="14" spans="1:4" ht="15.75">
      <c r="A14" s="18">
        <v>6</v>
      </c>
      <c r="B14" s="18" t="s">
        <v>9</v>
      </c>
      <c r="C14" s="60">
        <v>3362292.7250000001</v>
      </c>
      <c r="D14" s="35" t="s">
        <v>15</v>
      </c>
    </row>
    <row r="15" spans="1:4" ht="15.75">
      <c r="A15" s="18">
        <v>7</v>
      </c>
      <c r="B15" s="18" t="s">
        <v>9</v>
      </c>
      <c r="C15" s="60">
        <v>3852137.52</v>
      </c>
      <c r="D15" s="35" t="s">
        <v>16</v>
      </c>
    </row>
    <row r="16" spans="1:4" ht="15.75">
      <c r="A16" s="18">
        <v>8</v>
      </c>
      <c r="B16" s="18" t="s">
        <v>9</v>
      </c>
      <c r="C16" s="60">
        <v>3794806.2075</v>
      </c>
      <c r="D16" s="35" t="s">
        <v>17</v>
      </c>
    </row>
    <row r="17" spans="1:4" ht="15.75">
      <c r="A17" s="18">
        <v>9</v>
      </c>
      <c r="B17" s="18" t="s">
        <v>9</v>
      </c>
      <c r="C17" s="60">
        <v>3551150.8725000001</v>
      </c>
      <c r="D17" s="35" t="s">
        <v>18</v>
      </c>
    </row>
    <row r="18" spans="1:4" ht="15.75">
      <c r="A18" s="18">
        <v>10</v>
      </c>
      <c r="B18" s="18" t="s">
        <v>9</v>
      </c>
      <c r="C18" s="60">
        <v>3530407.3612500001</v>
      </c>
      <c r="D18" s="35" t="s">
        <v>19</v>
      </c>
    </row>
    <row r="19" spans="1:4" ht="15.75">
      <c r="A19" s="18">
        <v>11</v>
      </c>
      <c r="B19" s="18" t="s">
        <v>9</v>
      </c>
      <c r="C19" s="60">
        <v>4501643.6849999996</v>
      </c>
      <c r="D19" s="35" t="s">
        <v>20</v>
      </c>
    </row>
    <row r="20" spans="1:4" ht="15.75">
      <c r="A20" s="18">
        <v>12</v>
      </c>
      <c r="B20" s="18" t="s">
        <v>9</v>
      </c>
      <c r="C20" s="60">
        <v>4600462.0199999996</v>
      </c>
      <c r="D20" s="35" t="s">
        <v>21</v>
      </c>
    </row>
    <row r="21" spans="1:4" ht="15.75">
      <c r="A21" s="18">
        <v>13</v>
      </c>
      <c r="B21" s="18" t="s">
        <v>9</v>
      </c>
      <c r="C21" s="60">
        <v>3388955.3774999999</v>
      </c>
      <c r="D21" s="35" t="s">
        <v>22</v>
      </c>
    </row>
    <row r="22" spans="1:4" ht="15.75">
      <c r="A22" s="18">
        <v>14</v>
      </c>
      <c r="B22" s="18" t="s">
        <v>9</v>
      </c>
      <c r="C22" s="60">
        <v>3336161.1937500001</v>
      </c>
      <c r="D22" s="35" t="s">
        <v>23</v>
      </c>
    </row>
    <row r="23" spans="1:4" ht="15.75">
      <c r="A23" s="18">
        <v>15</v>
      </c>
      <c r="B23" s="18" t="s">
        <v>9</v>
      </c>
      <c r="C23" s="60">
        <v>4340205.2925000004</v>
      </c>
      <c r="D23" s="35" t="s">
        <v>24</v>
      </c>
    </row>
    <row r="24" spans="1:4" ht="15.75">
      <c r="A24" s="18">
        <v>16</v>
      </c>
      <c r="B24" s="18" t="s">
        <v>9</v>
      </c>
      <c r="C24" s="60">
        <v>4389614.46</v>
      </c>
      <c r="D24" s="35" t="s">
        <v>25</v>
      </c>
    </row>
    <row r="25" spans="1:4" ht="15.75">
      <c r="A25" s="18">
        <v>17</v>
      </c>
      <c r="B25" s="18" t="s">
        <v>9</v>
      </c>
      <c r="C25" s="60">
        <v>3782741.9437500001</v>
      </c>
      <c r="D25" s="35" t="s">
        <v>26</v>
      </c>
    </row>
    <row r="26" spans="1:4" ht="15.75">
      <c r="A26" s="18">
        <v>18</v>
      </c>
      <c r="B26" s="18" t="s">
        <v>9</v>
      </c>
      <c r="C26" s="60">
        <v>3133235.7787500001</v>
      </c>
      <c r="D26" s="35" t="s">
        <v>27</v>
      </c>
    </row>
    <row r="27" spans="1:4" ht="15.75">
      <c r="A27" s="18">
        <v>19</v>
      </c>
      <c r="B27" s="18" t="s">
        <v>9</v>
      </c>
      <c r="C27" s="60">
        <v>4073622.9187500002</v>
      </c>
      <c r="D27" s="35" t="s">
        <v>28</v>
      </c>
    </row>
    <row r="28" spans="1:4">
      <c r="A28" s="51"/>
      <c r="B28" s="51"/>
      <c r="C28" s="61">
        <f>SUM(C9:C27)</f>
        <v>76944960.131250009</v>
      </c>
      <c r="D28" s="35"/>
    </row>
  </sheetData>
  <mergeCells count="1">
    <mergeCell ref="A6:D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8" sqref="D18"/>
    </sheetView>
  </sheetViews>
  <sheetFormatPr defaultColWidth="9" defaultRowHeight="15"/>
  <cols>
    <col min="2" max="2" width="26.28515625" customWidth="1"/>
    <col min="3" max="3" width="22.28515625" customWidth="1"/>
    <col min="4" max="4" width="11.28515625" customWidth="1"/>
  </cols>
  <sheetData>
    <row r="1" spans="1:4">
      <c r="A1" t="s">
        <v>0</v>
      </c>
      <c r="C1" s="50"/>
    </row>
    <row r="2" spans="1:4">
      <c r="A2" t="s">
        <v>1</v>
      </c>
      <c r="C2" s="50"/>
    </row>
    <row r="3" spans="1:4">
      <c r="A3" t="s">
        <v>2</v>
      </c>
      <c r="C3" s="50"/>
    </row>
    <row r="4" spans="1:4">
      <c r="A4" t="s">
        <v>3</v>
      </c>
      <c r="C4" s="50"/>
    </row>
    <row r="7" spans="1:4" ht="15.75">
      <c r="A7" s="56" t="s">
        <v>5</v>
      </c>
      <c r="B7" s="56" t="s">
        <v>6</v>
      </c>
      <c r="C7" s="56" t="s">
        <v>7</v>
      </c>
      <c r="D7" s="56" t="s">
        <v>8</v>
      </c>
    </row>
    <row r="8" spans="1:4" ht="15.75">
      <c r="A8" s="57">
        <v>1</v>
      </c>
      <c r="B8" s="18" t="s">
        <v>29</v>
      </c>
      <c r="C8" s="58">
        <v>4073622.9187500002</v>
      </c>
      <c r="D8" s="57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21" sqref="E21"/>
    </sheetView>
  </sheetViews>
  <sheetFormatPr defaultColWidth="9" defaultRowHeight="15"/>
  <cols>
    <col min="1" max="1" width="7.28515625" customWidth="1"/>
    <col min="2" max="2" width="15.42578125" customWidth="1"/>
    <col min="3" max="3" width="17.140625" style="50" customWidth="1"/>
    <col min="4" max="4" width="13.5703125" customWidth="1"/>
    <col min="5" max="5" width="11.42578125" customWidth="1"/>
    <col min="6" max="6" width="10.5703125" customWidth="1"/>
    <col min="8" max="8" width="11.71093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6" spans="1:6" ht="21">
      <c r="A6" s="70" t="s">
        <v>4</v>
      </c>
      <c r="B6" s="70"/>
      <c r="C6" s="70"/>
      <c r="D6" s="70"/>
    </row>
    <row r="8" spans="1:6" ht="15.75">
      <c r="A8" s="7" t="s">
        <v>5</v>
      </c>
      <c r="B8" s="7" t="s">
        <v>30</v>
      </c>
      <c r="C8" s="9" t="s">
        <v>7</v>
      </c>
      <c r="D8" s="26" t="s">
        <v>8</v>
      </c>
      <c r="E8" s="51" t="s">
        <v>31</v>
      </c>
    </row>
    <row r="9" spans="1:6" ht="15.75">
      <c r="A9" s="10">
        <v>1</v>
      </c>
      <c r="B9" s="7">
        <v>1</v>
      </c>
      <c r="C9" s="52">
        <v>4705073.3362499997</v>
      </c>
      <c r="D9" s="29" t="s">
        <v>32</v>
      </c>
      <c r="E9" s="51" t="s">
        <v>33</v>
      </c>
    </row>
    <row r="10" spans="1:6" ht="15.75">
      <c r="A10" s="10">
        <v>2</v>
      </c>
      <c r="B10" s="7">
        <v>1</v>
      </c>
      <c r="C10" s="53">
        <v>6692083.8600000003</v>
      </c>
      <c r="D10" s="29" t="s">
        <v>34</v>
      </c>
      <c r="E10" s="51" t="s">
        <v>33</v>
      </c>
    </row>
    <row r="11" spans="1:6" ht="15.75">
      <c r="A11" s="10">
        <v>3</v>
      </c>
      <c r="B11" s="7">
        <v>3</v>
      </c>
      <c r="C11" s="53">
        <v>3768469.2149999999</v>
      </c>
      <c r="D11" s="29" t="s">
        <v>35</v>
      </c>
      <c r="E11" s="51" t="s">
        <v>36</v>
      </c>
    </row>
    <row r="12" spans="1:6" ht="15.75">
      <c r="A12" s="10">
        <v>4</v>
      </c>
      <c r="B12" s="7">
        <v>4</v>
      </c>
      <c r="C12" s="53">
        <v>3559073.0175000001</v>
      </c>
      <c r="D12" s="29" t="s">
        <v>37</v>
      </c>
      <c r="E12" s="51" t="s">
        <v>33</v>
      </c>
    </row>
    <row r="13" spans="1:6" ht="15.75">
      <c r="A13" s="10">
        <v>5</v>
      </c>
      <c r="B13" s="7">
        <v>4</v>
      </c>
      <c r="C13" s="50">
        <v>4338406.9574999996</v>
      </c>
      <c r="D13" s="29" t="s">
        <v>38</v>
      </c>
      <c r="E13" s="51" t="s">
        <v>33</v>
      </c>
    </row>
    <row r="14" spans="1:6" ht="15.75">
      <c r="A14" s="10">
        <v>6</v>
      </c>
      <c r="B14" s="7">
        <v>5</v>
      </c>
      <c r="C14" s="53">
        <v>4286654.0062499996</v>
      </c>
      <c r="D14" s="29" t="s">
        <v>39</v>
      </c>
      <c r="E14" s="51" t="s">
        <v>33</v>
      </c>
      <c r="F14" s="54">
        <f>+C14+C12</f>
        <v>7845727.0237499997</v>
      </c>
    </row>
    <row r="15" spans="1:6" ht="15.75">
      <c r="A15" s="10">
        <v>7</v>
      </c>
      <c r="B15" s="7">
        <v>7</v>
      </c>
      <c r="C15" s="53">
        <v>4026397.2787500001</v>
      </c>
      <c r="D15" s="29" t="s">
        <v>40</v>
      </c>
      <c r="E15" s="51" t="s">
        <v>41</v>
      </c>
    </row>
    <row r="16" spans="1:6" ht="15.75">
      <c r="A16" s="10">
        <v>8</v>
      </c>
      <c r="B16" s="7">
        <v>8</v>
      </c>
      <c r="C16" s="53">
        <v>2761946</v>
      </c>
      <c r="D16" s="29" t="s">
        <v>42</v>
      </c>
      <c r="E16" s="51" t="s">
        <v>43</v>
      </c>
    </row>
    <row r="17" spans="1:5" ht="15.75">
      <c r="A17" s="10">
        <v>9</v>
      </c>
      <c r="B17" s="10">
        <v>9</v>
      </c>
      <c r="C17" s="53">
        <v>4385843</v>
      </c>
      <c r="D17" s="29" t="s">
        <v>44</v>
      </c>
      <c r="E17" s="51" t="s">
        <v>45</v>
      </c>
    </row>
    <row r="18" spans="1:5" ht="15.75">
      <c r="A18" s="10">
        <v>10</v>
      </c>
      <c r="B18" s="10">
        <v>10</v>
      </c>
      <c r="C18" s="53">
        <v>5371797.7050000001</v>
      </c>
      <c r="D18" s="30">
        <v>43018</v>
      </c>
      <c r="E18" s="51" t="s">
        <v>45</v>
      </c>
    </row>
    <row r="19" spans="1:5" ht="15.75">
      <c r="A19" s="10">
        <v>11</v>
      </c>
      <c r="B19" s="10">
        <v>10</v>
      </c>
      <c r="C19" s="53">
        <v>3857047.12</v>
      </c>
      <c r="D19" s="30">
        <v>43039</v>
      </c>
      <c r="E19" s="51" t="s">
        <v>46</v>
      </c>
    </row>
    <row r="20" spans="1:5" ht="15.75">
      <c r="A20" s="10">
        <v>12</v>
      </c>
      <c r="B20" s="10">
        <v>11</v>
      </c>
      <c r="C20" s="53">
        <v>4478636.2050000001</v>
      </c>
      <c r="D20" s="30">
        <v>43067</v>
      </c>
      <c r="E20" s="51" t="s">
        <v>47</v>
      </c>
    </row>
    <row r="21" spans="1:5" ht="15.75">
      <c r="A21" s="10">
        <v>13</v>
      </c>
      <c r="B21" s="10">
        <v>12</v>
      </c>
      <c r="C21" s="53">
        <v>4941423.3375000004</v>
      </c>
      <c r="D21" s="30">
        <v>43088</v>
      </c>
      <c r="E21" s="51" t="s">
        <v>47</v>
      </c>
    </row>
    <row r="22" spans="1:5" ht="18.75">
      <c r="A22" s="18"/>
      <c r="B22" s="18"/>
      <c r="C22" s="55">
        <f>SUM(C9:C21)</f>
        <v>57172851.038749993</v>
      </c>
      <c r="D22" s="35"/>
      <c r="E22" s="51"/>
    </row>
  </sheetData>
  <mergeCells count="1">
    <mergeCell ref="A6:D6"/>
  </mergeCells>
  <pageMargins left="0.7" right="0.7" top="0.75" bottom="0.75" header="0.3" footer="0.3"/>
  <pageSetup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46" workbookViewId="0">
      <selection activeCell="F63" sqref="F63"/>
    </sheetView>
  </sheetViews>
  <sheetFormatPr defaultColWidth="9" defaultRowHeight="15"/>
  <cols>
    <col min="1" max="1" width="6" style="23" customWidth="1"/>
    <col min="2" max="3" width="12.5703125" style="22" customWidth="1"/>
    <col min="4" max="4" width="32.140625" style="22" customWidth="1"/>
    <col min="5" max="5" width="16.85546875" style="24" customWidth="1"/>
    <col min="6" max="6" width="28.85546875" style="22" customWidth="1"/>
    <col min="7" max="7" width="15.28515625" style="23" customWidth="1"/>
    <col min="8" max="8" width="13.42578125" style="23" customWidth="1"/>
    <col min="9" max="9" width="16.42578125" style="23" customWidth="1"/>
    <col min="10" max="16384" width="9" style="23"/>
  </cols>
  <sheetData>
    <row r="1" spans="1:9">
      <c r="A1" s="71" t="s">
        <v>48</v>
      </c>
      <c r="B1" s="71"/>
      <c r="C1" s="71"/>
      <c r="D1" s="71"/>
      <c r="E1" s="71"/>
      <c r="F1" s="71"/>
      <c r="G1" s="71"/>
      <c r="H1" s="71"/>
      <c r="I1" s="71"/>
    </row>
    <row r="2" spans="1:9">
      <c r="A2" s="71" t="s">
        <v>49</v>
      </c>
      <c r="B2" s="71"/>
      <c r="C2" s="71"/>
      <c r="D2" s="71"/>
      <c r="E2" s="71"/>
      <c r="F2" s="71"/>
      <c r="G2" s="71"/>
      <c r="H2" s="71"/>
      <c r="I2" s="71"/>
    </row>
    <row r="4" spans="1:9">
      <c r="E4" s="25">
        <f>SUBTOTAL(9,E6:E67)</f>
        <v>373855635.35924995</v>
      </c>
      <c r="G4" s="25">
        <f>SUBTOTAL(9,G6:G67)</f>
        <v>353992803.35924995</v>
      </c>
      <c r="H4" s="25">
        <f>SUBTOTAL(9,H6:H67)</f>
        <v>19862832</v>
      </c>
      <c r="I4" s="43"/>
    </row>
    <row r="5" spans="1:9" s="21" customFormat="1" ht="14.25">
      <c r="A5" s="26" t="s">
        <v>5</v>
      </c>
      <c r="B5" s="26" t="s">
        <v>50</v>
      </c>
      <c r="C5" s="27" t="s">
        <v>51</v>
      </c>
      <c r="D5" s="27" t="s">
        <v>52</v>
      </c>
      <c r="E5" s="28" t="s">
        <v>53</v>
      </c>
      <c r="F5" s="26" t="s">
        <v>54</v>
      </c>
      <c r="G5" s="26" t="s">
        <v>55</v>
      </c>
      <c r="H5" s="26" t="s">
        <v>56</v>
      </c>
      <c r="I5" s="26" t="s">
        <v>57</v>
      </c>
    </row>
    <row r="6" spans="1:9">
      <c r="A6" s="29">
        <v>1</v>
      </c>
      <c r="B6" s="29"/>
      <c r="C6" s="30">
        <v>43113</v>
      </c>
      <c r="D6" s="31" t="s">
        <v>58</v>
      </c>
      <c r="E6" s="32">
        <v>6046948.4550000001</v>
      </c>
      <c r="F6" s="33" t="s">
        <v>47</v>
      </c>
      <c r="G6" s="34">
        <f>E6</f>
        <v>6046948.4550000001</v>
      </c>
      <c r="H6" s="35"/>
      <c r="I6" s="35"/>
    </row>
    <row r="7" spans="1:9">
      <c r="A7" s="29">
        <v>2</v>
      </c>
      <c r="B7" s="29"/>
      <c r="C7" s="30">
        <v>43137</v>
      </c>
      <c r="D7" s="31" t="s">
        <v>58</v>
      </c>
      <c r="E7" s="32">
        <v>9274084</v>
      </c>
      <c r="F7" s="33" t="s">
        <v>59</v>
      </c>
      <c r="G7" s="34">
        <f t="shared" ref="G7:G63" si="0">E7</f>
        <v>9274084</v>
      </c>
      <c r="H7" s="35"/>
      <c r="I7" s="35"/>
    </row>
    <row r="8" spans="1:9">
      <c r="A8" s="29">
        <v>3</v>
      </c>
      <c r="B8" s="29"/>
      <c r="C8" s="30">
        <v>43165</v>
      </c>
      <c r="D8" s="31" t="s">
        <v>58</v>
      </c>
      <c r="E8" s="32">
        <v>3416490</v>
      </c>
      <c r="F8" s="33" t="s">
        <v>59</v>
      </c>
      <c r="G8" s="34">
        <f t="shared" si="0"/>
        <v>3416490</v>
      </c>
      <c r="H8" s="35"/>
      <c r="I8" s="35"/>
    </row>
    <row r="9" spans="1:9">
      <c r="A9" s="29">
        <v>4</v>
      </c>
      <c r="B9" s="29"/>
      <c r="C9" s="30">
        <v>43187</v>
      </c>
      <c r="D9" s="31" t="s">
        <v>58</v>
      </c>
      <c r="E9" s="32">
        <v>4435250</v>
      </c>
      <c r="F9" s="33" t="s">
        <v>59</v>
      </c>
      <c r="G9" s="34">
        <f t="shared" si="0"/>
        <v>4435250</v>
      </c>
      <c r="H9" s="35"/>
      <c r="I9" s="35"/>
    </row>
    <row r="10" spans="1:9">
      <c r="A10" s="29">
        <v>5</v>
      </c>
      <c r="B10" s="29"/>
      <c r="C10" s="30">
        <v>43214</v>
      </c>
      <c r="D10" s="31" t="s">
        <v>58</v>
      </c>
      <c r="E10" s="32">
        <v>4121442</v>
      </c>
      <c r="F10" s="33" t="s">
        <v>60</v>
      </c>
      <c r="G10" s="34">
        <f t="shared" si="0"/>
        <v>4121442</v>
      </c>
      <c r="H10" s="35"/>
      <c r="I10" s="35"/>
    </row>
    <row r="11" spans="1:9">
      <c r="A11" s="29">
        <v>6</v>
      </c>
      <c r="B11" s="29"/>
      <c r="C11" s="30">
        <v>43263</v>
      </c>
      <c r="D11" s="31" t="s">
        <v>58</v>
      </c>
      <c r="E11" s="32">
        <v>3393864.9775</v>
      </c>
      <c r="F11" s="33" t="s">
        <v>60</v>
      </c>
      <c r="G11" s="34">
        <f t="shared" si="0"/>
        <v>3393864.9775</v>
      </c>
      <c r="H11" s="35"/>
      <c r="I11" s="35"/>
    </row>
    <row r="12" spans="1:9">
      <c r="A12" s="29">
        <v>8</v>
      </c>
      <c r="B12" s="29"/>
      <c r="C12" s="30">
        <v>43291</v>
      </c>
      <c r="D12" s="31" t="s">
        <v>58</v>
      </c>
      <c r="E12" s="32">
        <v>4121442</v>
      </c>
      <c r="F12" s="33" t="s">
        <v>61</v>
      </c>
      <c r="G12" s="34">
        <f t="shared" si="0"/>
        <v>4121442</v>
      </c>
      <c r="H12" s="35"/>
      <c r="I12" s="44"/>
    </row>
    <row r="13" spans="1:9">
      <c r="A13" s="29">
        <v>7</v>
      </c>
      <c r="B13" s="29"/>
      <c r="C13" s="30">
        <v>43312</v>
      </c>
      <c r="D13" s="31" t="s">
        <v>58</v>
      </c>
      <c r="E13" s="32">
        <v>3519456</v>
      </c>
      <c r="F13" s="33" t="s">
        <v>61</v>
      </c>
      <c r="G13" s="34">
        <f t="shared" si="0"/>
        <v>3519456</v>
      </c>
      <c r="H13" s="35"/>
      <c r="I13" s="35"/>
    </row>
    <row r="14" spans="1:9">
      <c r="A14" s="29">
        <v>9</v>
      </c>
      <c r="B14" s="29"/>
      <c r="C14" s="30">
        <v>43339</v>
      </c>
      <c r="D14" s="31" t="s">
        <v>58</v>
      </c>
      <c r="E14" s="32">
        <v>3922662.67</v>
      </c>
      <c r="F14" s="33" t="s">
        <v>62</v>
      </c>
      <c r="G14" s="34">
        <f t="shared" si="0"/>
        <v>3922662.67</v>
      </c>
      <c r="H14" s="35"/>
      <c r="I14" s="44"/>
    </row>
    <row r="15" spans="1:9">
      <c r="A15" s="29">
        <v>10</v>
      </c>
      <c r="B15" s="29"/>
      <c r="C15" s="30">
        <v>43362</v>
      </c>
      <c r="D15" s="31" t="s">
        <v>58</v>
      </c>
      <c r="E15" s="32">
        <v>2633476.2137500001</v>
      </c>
      <c r="F15" s="33" t="s">
        <v>63</v>
      </c>
      <c r="G15" s="34">
        <f t="shared" si="0"/>
        <v>2633476.2137500001</v>
      </c>
      <c r="H15" s="35"/>
      <c r="I15" s="44"/>
    </row>
    <row r="16" spans="1:9">
      <c r="A16" s="29">
        <v>11</v>
      </c>
      <c r="B16" s="29"/>
      <c r="C16" s="30">
        <v>43431</v>
      </c>
      <c r="D16" s="31" t="s">
        <v>58</v>
      </c>
      <c r="E16" s="32">
        <v>2329088.3429999999</v>
      </c>
      <c r="F16" s="33" t="s">
        <v>63</v>
      </c>
      <c r="G16" s="34">
        <f t="shared" si="0"/>
        <v>2329088.3429999999</v>
      </c>
      <c r="H16" s="35"/>
      <c r="I16" s="44"/>
    </row>
    <row r="17" spans="1:9">
      <c r="A17" s="29">
        <v>12</v>
      </c>
      <c r="B17" s="36">
        <v>8143</v>
      </c>
      <c r="C17" s="30">
        <v>43451</v>
      </c>
      <c r="D17" s="31" t="s">
        <v>58</v>
      </c>
      <c r="E17" s="32">
        <v>5398569</v>
      </c>
      <c r="F17" s="33" t="s">
        <v>63</v>
      </c>
      <c r="G17" s="34">
        <f t="shared" si="0"/>
        <v>5398569</v>
      </c>
      <c r="H17" s="35"/>
      <c r="I17" s="44"/>
    </row>
    <row r="18" spans="1:9">
      <c r="A18" s="29">
        <v>13</v>
      </c>
      <c r="B18" s="36">
        <v>9921</v>
      </c>
      <c r="C18" s="30">
        <v>43472</v>
      </c>
      <c r="D18" s="31" t="s">
        <v>58</v>
      </c>
      <c r="E18" s="32">
        <v>7409309</v>
      </c>
      <c r="F18" s="33" t="s">
        <v>64</v>
      </c>
      <c r="G18" s="34">
        <f t="shared" si="0"/>
        <v>7409309</v>
      </c>
      <c r="H18" s="35"/>
      <c r="I18" s="44"/>
    </row>
    <row r="19" spans="1:9">
      <c r="A19" s="29">
        <v>14</v>
      </c>
      <c r="B19" s="36">
        <v>1611</v>
      </c>
      <c r="C19" s="30">
        <v>43486</v>
      </c>
      <c r="D19" s="31" t="s">
        <v>58</v>
      </c>
      <c r="E19" s="32">
        <v>12126587</v>
      </c>
      <c r="F19" s="33" t="s">
        <v>64</v>
      </c>
      <c r="G19" s="34">
        <f t="shared" si="0"/>
        <v>12126587</v>
      </c>
      <c r="H19" s="35"/>
      <c r="I19" s="44"/>
    </row>
    <row r="20" spans="1:9">
      <c r="A20" s="29">
        <v>15</v>
      </c>
      <c r="B20" s="36">
        <v>3300</v>
      </c>
      <c r="C20" s="30">
        <v>43514</v>
      </c>
      <c r="D20" s="31" t="s">
        <v>58</v>
      </c>
      <c r="E20" s="32">
        <v>3889853</v>
      </c>
      <c r="F20" s="33" t="s">
        <v>65</v>
      </c>
      <c r="G20" s="34">
        <f t="shared" si="0"/>
        <v>3889853</v>
      </c>
      <c r="H20" s="35"/>
      <c r="I20" s="44"/>
    </row>
    <row r="21" spans="1:9">
      <c r="A21" s="29">
        <v>16</v>
      </c>
      <c r="B21" s="36">
        <v>6531</v>
      </c>
      <c r="C21" s="30">
        <v>43543</v>
      </c>
      <c r="D21" s="31" t="s">
        <v>58</v>
      </c>
      <c r="E21" s="32">
        <v>3889853</v>
      </c>
      <c r="F21" s="33" t="s">
        <v>65</v>
      </c>
      <c r="G21" s="34">
        <f t="shared" si="0"/>
        <v>3889853</v>
      </c>
      <c r="H21" s="35"/>
      <c r="I21" s="44"/>
    </row>
    <row r="22" spans="1:9">
      <c r="A22" s="29">
        <v>17</v>
      </c>
      <c r="B22" s="36">
        <v>8973</v>
      </c>
      <c r="C22" s="30">
        <v>43571</v>
      </c>
      <c r="D22" s="31" t="s">
        <v>58</v>
      </c>
      <c r="E22" s="32">
        <v>4644212</v>
      </c>
      <c r="F22" s="33" t="s">
        <v>66</v>
      </c>
      <c r="G22" s="34">
        <f t="shared" si="0"/>
        <v>4644212</v>
      </c>
      <c r="H22" s="35"/>
      <c r="I22" s="44"/>
    </row>
    <row r="23" spans="1:9">
      <c r="A23" s="29">
        <v>18</v>
      </c>
      <c r="B23" s="62" t="s">
        <v>67</v>
      </c>
      <c r="C23" s="63" t="s">
        <v>68</v>
      </c>
      <c r="D23" s="31" t="s">
        <v>58</v>
      </c>
      <c r="E23" s="32">
        <v>4714210</v>
      </c>
      <c r="F23" s="33" t="s">
        <v>69</v>
      </c>
      <c r="G23" s="34">
        <f t="shared" si="0"/>
        <v>4714210</v>
      </c>
      <c r="H23" s="35"/>
      <c r="I23" s="44"/>
    </row>
    <row r="24" spans="1:9">
      <c r="A24" s="29">
        <v>19</v>
      </c>
      <c r="B24" s="64" t="s">
        <v>70</v>
      </c>
      <c r="C24" s="30">
        <v>43648</v>
      </c>
      <c r="D24" s="31" t="s">
        <v>58</v>
      </c>
      <c r="E24" s="32">
        <v>4971274</v>
      </c>
      <c r="F24" s="33" t="s">
        <v>71</v>
      </c>
      <c r="G24" s="34">
        <f t="shared" si="0"/>
        <v>4971274</v>
      </c>
      <c r="H24" s="35"/>
      <c r="I24" s="44"/>
    </row>
    <row r="25" spans="1:9">
      <c r="A25" s="29">
        <v>20</v>
      </c>
      <c r="B25" s="64" t="s">
        <v>72</v>
      </c>
      <c r="C25" s="30">
        <v>43672</v>
      </c>
      <c r="D25" s="31" t="s">
        <v>58</v>
      </c>
      <c r="E25" s="32">
        <v>2966678</v>
      </c>
      <c r="F25" s="33" t="s">
        <v>71</v>
      </c>
      <c r="G25" s="34">
        <f t="shared" si="0"/>
        <v>2966678</v>
      </c>
      <c r="H25" s="35"/>
      <c r="I25" s="44"/>
    </row>
    <row r="26" spans="1:9">
      <c r="A26" s="29">
        <v>21</v>
      </c>
      <c r="B26" s="64" t="s">
        <v>73</v>
      </c>
      <c r="C26" s="30">
        <v>43689</v>
      </c>
      <c r="D26" s="31" t="s">
        <v>58</v>
      </c>
      <c r="E26" s="32">
        <v>4226024</v>
      </c>
      <c r="F26" s="33" t="s">
        <v>74</v>
      </c>
      <c r="G26" s="34">
        <f t="shared" si="0"/>
        <v>4226024</v>
      </c>
      <c r="H26" s="35"/>
      <c r="I26" s="44"/>
    </row>
    <row r="27" spans="1:9">
      <c r="A27" s="29">
        <v>22</v>
      </c>
      <c r="B27" s="64" t="s">
        <v>75</v>
      </c>
      <c r="C27" s="30">
        <v>43718</v>
      </c>
      <c r="D27" s="31" t="s">
        <v>58</v>
      </c>
      <c r="E27" s="32">
        <v>3645752</v>
      </c>
      <c r="F27" s="33" t="s">
        <v>76</v>
      </c>
      <c r="G27" s="34">
        <f t="shared" si="0"/>
        <v>3645752</v>
      </c>
      <c r="H27" s="35"/>
      <c r="I27" s="44"/>
    </row>
    <row r="28" spans="1:9">
      <c r="A28" s="29">
        <v>23</v>
      </c>
      <c r="B28" s="64" t="s">
        <v>77</v>
      </c>
      <c r="C28" s="30">
        <v>43739</v>
      </c>
      <c r="D28" s="31" t="s">
        <v>58</v>
      </c>
      <c r="E28" s="32">
        <v>4226024</v>
      </c>
      <c r="F28" s="33" t="s">
        <v>76</v>
      </c>
      <c r="G28" s="34">
        <f t="shared" si="0"/>
        <v>4226024</v>
      </c>
      <c r="H28" s="35"/>
      <c r="I28" s="44"/>
    </row>
    <row r="29" spans="1:9">
      <c r="A29" s="29">
        <v>24</v>
      </c>
      <c r="B29" s="64" t="s">
        <v>78</v>
      </c>
      <c r="C29" s="30">
        <v>43745</v>
      </c>
      <c r="D29" s="31" t="s">
        <v>58</v>
      </c>
      <c r="E29" s="32">
        <v>3629423</v>
      </c>
      <c r="F29" s="33" t="s">
        <v>76</v>
      </c>
      <c r="G29" s="34">
        <f t="shared" si="0"/>
        <v>3629423</v>
      </c>
      <c r="H29" s="35"/>
      <c r="I29" s="44"/>
    </row>
    <row r="30" spans="1:9">
      <c r="A30" s="29">
        <v>25</v>
      </c>
      <c r="B30" s="64" t="s">
        <v>79</v>
      </c>
      <c r="C30" s="30">
        <v>43752</v>
      </c>
      <c r="D30" s="31" t="s">
        <v>58</v>
      </c>
      <c r="E30" s="32">
        <v>2046869</v>
      </c>
      <c r="F30" s="33" t="s">
        <v>76</v>
      </c>
      <c r="G30" s="34">
        <f t="shared" si="0"/>
        <v>2046869</v>
      </c>
      <c r="H30" s="35"/>
      <c r="I30" s="44"/>
    </row>
    <row r="31" spans="1:9">
      <c r="A31" s="29">
        <v>26</v>
      </c>
      <c r="B31" s="29" t="s">
        <v>80</v>
      </c>
      <c r="C31" s="30">
        <v>43770</v>
      </c>
      <c r="D31" s="31" t="s">
        <v>58</v>
      </c>
      <c r="E31" s="32">
        <v>6579771</v>
      </c>
      <c r="F31" s="33" t="s">
        <v>81</v>
      </c>
      <c r="G31" s="34">
        <f t="shared" si="0"/>
        <v>6579771</v>
      </c>
      <c r="H31" s="35"/>
      <c r="I31" s="44"/>
    </row>
    <row r="32" spans="1:9">
      <c r="A32" s="29">
        <v>27</v>
      </c>
      <c r="B32" s="29" t="s">
        <v>82</v>
      </c>
      <c r="C32" s="30">
        <v>43788</v>
      </c>
      <c r="D32" s="31" t="s">
        <v>58</v>
      </c>
      <c r="E32" s="32">
        <v>5419227</v>
      </c>
      <c r="F32" s="33" t="s">
        <v>81</v>
      </c>
      <c r="G32" s="34">
        <f t="shared" si="0"/>
        <v>5419227</v>
      </c>
      <c r="H32" s="35"/>
      <c r="I32" s="44"/>
    </row>
    <row r="33" spans="1:9">
      <c r="A33" s="29">
        <v>28</v>
      </c>
      <c r="B33" s="29" t="s">
        <v>83</v>
      </c>
      <c r="C33" s="30">
        <v>43816</v>
      </c>
      <c r="D33" s="31" t="s">
        <v>58</v>
      </c>
      <c r="E33" s="32">
        <v>4045008</v>
      </c>
      <c r="F33" s="33" t="s">
        <v>81</v>
      </c>
      <c r="G33" s="34">
        <f t="shared" si="0"/>
        <v>4045008</v>
      </c>
      <c r="H33" s="35"/>
      <c r="I33" s="44"/>
    </row>
    <row r="34" spans="1:9">
      <c r="A34" s="29">
        <v>29</v>
      </c>
      <c r="B34" s="29" t="s">
        <v>84</v>
      </c>
      <c r="C34" s="30">
        <v>43829</v>
      </c>
      <c r="D34" s="31" t="s">
        <v>58</v>
      </c>
      <c r="E34" s="32">
        <v>14400551</v>
      </c>
      <c r="F34" s="33" t="s">
        <v>81</v>
      </c>
      <c r="G34" s="34">
        <f t="shared" si="0"/>
        <v>14400551</v>
      </c>
      <c r="H34" s="35"/>
      <c r="I34" s="44"/>
    </row>
    <row r="35" spans="1:9">
      <c r="A35" s="29">
        <v>30</v>
      </c>
      <c r="B35" s="29" t="s">
        <v>85</v>
      </c>
      <c r="C35" s="30">
        <v>43843</v>
      </c>
      <c r="D35" s="31" t="s">
        <v>58</v>
      </c>
      <c r="E35" s="32">
        <v>17718701</v>
      </c>
      <c r="F35" s="33" t="s">
        <v>86</v>
      </c>
      <c r="G35" s="34">
        <f t="shared" si="0"/>
        <v>17718701</v>
      </c>
      <c r="H35" s="35"/>
      <c r="I35" s="44"/>
    </row>
    <row r="36" spans="1:9">
      <c r="A36" s="29">
        <v>31</v>
      </c>
      <c r="B36" s="29" t="s">
        <v>87</v>
      </c>
      <c r="C36" s="30">
        <v>43892</v>
      </c>
      <c r="D36" s="31" t="s">
        <v>58</v>
      </c>
      <c r="E36" s="32">
        <v>4437488</v>
      </c>
      <c r="F36" s="33" t="s">
        <v>86</v>
      </c>
      <c r="G36" s="34">
        <f t="shared" si="0"/>
        <v>4437488</v>
      </c>
      <c r="H36" s="35"/>
      <c r="I36" s="44"/>
    </row>
    <row r="37" spans="1:9">
      <c r="A37" s="29">
        <v>32</v>
      </c>
      <c r="B37" s="29" t="s">
        <v>88</v>
      </c>
      <c r="C37" s="30">
        <v>43920</v>
      </c>
      <c r="D37" s="31" t="s">
        <v>58</v>
      </c>
      <c r="E37" s="32">
        <v>6366096</v>
      </c>
      <c r="F37" s="33" t="s">
        <v>86</v>
      </c>
      <c r="G37" s="34">
        <f t="shared" si="0"/>
        <v>6366096</v>
      </c>
      <c r="H37" s="35"/>
      <c r="I37" s="44"/>
    </row>
    <row r="38" spans="1:9">
      <c r="A38" s="29">
        <v>33</v>
      </c>
      <c r="B38" s="29" t="s">
        <v>89</v>
      </c>
      <c r="C38" s="30">
        <v>43927</v>
      </c>
      <c r="D38" s="31" t="s">
        <v>58</v>
      </c>
      <c r="E38" s="32">
        <v>7132752</v>
      </c>
      <c r="F38" s="33" t="s">
        <v>90</v>
      </c>
      <c r="G38" s="34">
        <f t="shared" si="0"/>
        <v>7132752</v>
      </c>
      <c r="H38" s="35"/>
      <c r="I38" s="44"/>
    </row>
    <row r="39" spans="1:9">
      <c r="A39" s="29">
        <v>34</v>
      </c>
      <c r="B39" s="29" t="s">
        <v>91</v>
      </c>
      <c r="C39" s="30">
        <v>43942</v>
      </c>
      <c r="D39" s="31" t="s">
        <v>58</v>
      </c>
      <c r="E39" s="32">
        <v>10317252</v>
      </c>
      <c r="F39" s="33" t="s">
        <v>90</v>
      </c>
      <c r="G39" s="34">
        <f t="shared" si="0"/>
        <v>10317252</v>
      </c>
      <c r="H39" s="35"/>
      <c r="I39" s="44"/>
    </row>
    <row r="40" spans="1:9">
      <c r="A40" s="29">
        <v>35</v>
      </c>
      <c r="B40" s="29" t="s">
        <v>92</v>
      </c>
      <c r="C40" s="30">
        <v>43963</v>
      </c>
      <c r="D40" s="31" t="s">
        <v>58</v>
      </c>
      <c r="E40" s="32">
        <v>5204848</v>
      </c>
      <c r="F40" s="33" t="s">
        <v>93</v>
      </c>
      <c r="G40" s="34">
        <f t="shared" si="0"/>
        <v>5204848</v>
      </c>
      <c r="H40" s="35"/>
      <c r="I40" s="44"/>
    </row>
    <row r="41" spans="1:9">
      <c r="A41" s="29">
        <v>36</v>
      </c>
      <c r="B41" s="29" t="s">
        <v>94</v>
      </c>
      <c r="C41" s="37">
        <v>43998</v>
      </c>
      <c r="D41" s="31" t="s">
        <v>58</v>
      </c>
      <c r="E41" s="32">
        <v>1161952</v>
      </c>
      <c r="F41" s="33" t="s">
        <v>93</v>
      </c>
      <c r="G41" s="34">
        <f t="shared" si="0"/>
        <v>1161952</v>
      </c>
      <c r="H41" s="35"/>
      <c r="I41" s="44"/>
    </row>
    <row r="42" spans="1:9">
      <c r="A42" s="29">
        <v>37</v>
      </c>
      <c r="B42" s="29" t="s">
        <v>95</v>
      </c>
      <c r="C42" s="37">
        <v>44053</v>
      </c>
      <c r="D42" s="31" t="s">
        <v>58</v>
      </c>
      <c r="E42" s="32">
        <v>8794478</v>
      </c>
      <c r="F42" s="33" t="s">
        <v>96</v>
      </c>
      <c r="G42" s="34">
        <f t="shared" si="0"/>
        <v>8794478</v>
      </c>
      <c r="H42" s="35"/>
      <c r="I42" s="44"/>
    </row>
    <row r="43" spans="1:9">
      <c r="A43" s="29">
        <v>38</v>
      </c>
      <c r="B43" s="29" t="s">
        <v>97</v>
      </c>
      <c r="C43" s="37">
        <v>44061</v>
      </c>
      <c r="D43" s="31" t="s">
        <v>58</v>
      </c>
      <c r="E43" s="32">
        <v>8296112</v>
      </c>
      <c r="F43" s="33" t="s">
        <v>96</v>
      </c>
      <c r="G43" s="34">
        <f t="shared" si="0"/>
        <v>8296112</v>
      </c>
      <c r="H43" s="35"/>
      <c r="I43" s="44"/>
    </row>
    <row r="44" spans="1:9">
      <c r="A44" s="29">
        <v>39</v>
      </c>
      <c r="B44" s="29" t="s">
        <v>98</v>
      </c>
      <c r="C44" s="37">
        <v>44068</v>
      </c>
      <c r="D44" s="31" t="s">
        <v>58</v>
      </c>
      <c r="E44" s="32">
        <v>11573683</v>
      </c>
      <c r="F44" s="33" t="s">
        <v>96</v>
      </c>
      <c r="G44" s="34">
        <f t="shared" si="0"/>
        <v>11573683</v>
      </c>
      <c r="H44" s="34"/>
      <c r="I44" s="44"/>
    </row>
    <row r="45" spans="1:9">
      <c r="A45" s="29">
        <v>40</v>
      </c>
      <c r="B45" s="29" t="s">
        <v>99</v>
      </c>
      <c r="C45" s="37">
        <v>44068</v>
      </c>
      <c r="D45" s="31" t="s">
        <v>58</v>
      </c>
      <c r="E45" s="38">
        <v>-448099.30000000098</v>
      </c>
      <c r="F45" s="33" t="s">
        <v>96</v>
      </c>
      <c r="G45" s="34">
        <f t="shared" si="0"/>
        <v>-448099.30000000098</v>
      </c>
      <c r="H45" s="34"/>
      <c r="I45" s="44"/>
    </row>
    <row r="46" spans="1:9">
      <c r="A46" s="29">
        <v>41</v>
      </c>
      <c r="B46" s="29" t="s">
        <v>100</v>
      </c>
      <c r="C46" s="37">
        <v>44082</v>
      </c>
      <c r="D46" s="31" t="s">
        <v>58</v>
      </c>
      <c r="E46" s="32">
        <v>7082587</v>
      </c>
      <c r="F46" s="33" t="s">
        <v>101</v>
      </c>
      <c r="G46" s="34">
        <f t="shared" si="0"/>
        <v>7082587</v>
      </c>
      <c r="H46" s="35"/>
      <c r="I46" s="44"/>
    </row>
    <row r="47" spans="1:9">
      <c r="A47" s="29">
        <v>42</v>
      </c>
      <c r="B47" s="29" t="s">
        <v>102</v>
      </c>
      <c r="C47" s="37">
        <v>44096</v>
      </c>
      <c r="D47" s="31" t="s">
        <v>58</v>
      </c>
      <c r="E47" s="32">
        <v>7102711</v>
      </c>
      <c r="F47" s="33" t="s">
        <v>101</v>
      </c>
      <c r="G47" s="34">
        <f t="shared" si="0"/>
        <v>7102711</v>
      </c>
      <c r="H47" s="35"/>
      <c r="I47" s="44"/>
    </row>
    <row r="48" spans="1:9">
      <c r="A48" s="29">
        <v>43</v>
      </c>
      <c r="B48" s="29" t="s">
        <v>103</v>
      </c>
      <c r="C48" s="37">
        <v>44124</v>
      </c>
      <c r="D48" s="31" t="s">
        <v>58</v>
      </c>
      <c r="E48" s="32">
        <v>5930551</v>
      </c>
      <c r="F48" s="33" t="s">
        <v>104</v>
      </c>
      <c r="G48" s="34">
        <f t="shared" si="0"/>
        <v>5930551</v>
      </c>
      <c r="H48" s="35"/>
      <c r="I48" s="44"/>
    </row>
    <row r="49" spans="1:9">
      <c r="A49" s="29">
        <v>44</v>
      </c>
      <c r="B49" s="29" t="s">
        <v>105</v>
      </c>
      <c r="C49" s="39" t="s">
        <v>106</v>
      </c>
      <c r="D49" s="31" t="s">
        <v>58</v>
      </c>
      <c r="E49" s="32">
        <v>5785824</v>
      </c>
      <c r="F49" s="33" t="s">
        <v>104</v>
      </c>
      <c r="G49" s="34">
        <f t="shared" si="0"/>
        <v>5785824</v>
      </c>
      <c r="H49" s="35"/>
      <c r="I49" s="44"/>
    </row>
    <row r="50" spans="1:9">
      <c r="A50" s="29">
        <v>45</v>
      </c>
      <c r="B50" s="29" t="s">
        <v>107</v>
      </c>
      <c r="C50" s="39" t="s">
        <v>108</v>
      </c>
      <c r="D50" s="31" t="s">
        <v>58</v>
      </c>
      <c r="E50" s="32">
        <v>4727976</v>
      </c>
      <c r="F50" s="33" t="s">
        <v>104</v>
      </c>
      <c r="G50" s="34">
        <f t="shared" si="0"/>
        <v>4727976</v>
      </c>
      <c r="H50" s="35"/>
      <c r="I50" s="44"/>
    </row>
    <row r="51" spans="1:9">
      <c r="A51" s="29">
        <v>46</v>
      </c>
      <c r="B51" s="29" t="s">
        <v>109</v>
      </c>
      <c r="C51" s="37">
        <v>44166</v>
      </c>
      <c r="D51" s="31" t="s">
        <v>58</v>
      </c>
      <c r="E51" s="32">
        <v>6947072</v>
      </c>
      <c r="F51" s="33" t="s">
        <v>110</v>
      </c>
      <c r="G51" s="34">
        <f t="shared" si="0"/>
        <v>6947072</v>
      </c>
      <c r="H51" s="35"/>
      <c r="I51" s="44"/>
    </row>
    <row r="52" spans="1:9">
      <c r="A52" s="29">
        <v>47</v>
      </c>
      <c r="B52" s="29" t="s">
        <v>111</v>
      </c>
      <c r="C52" s="37">
        <v>44194</v>
      </c>
      <c r="D52" s="31" t="s">
        <v>58</v>
      </c>
      <c r="E52" s="32">
        <v>4229984</v>
      </c>
      <c r="F52" s="33" t="s">
        <v>110</v>
      </c>
      <c r="G52" s="34">
        <f t="shared" si="0"/>
        <v>4229984</v>
      </c>
      <c r="H52" s="35"/>
      <c r="I52" s="44"/>
    </row>
    <row r="53" spans="1:9">
      <c r="A53" s="29">
        <v>48</v>
      </c>
      <c r="B53" s="29" t="s">
        <v>112</v>
      </c>
      <c r="C53" s="37">
        <v>44215</v>
      </c>
      <c r="D53" s="31" t="s">
        <v>58</v>
      </c>
      <c r="E53" s="32">
        <v>9917199</v>
      </c>
      <c r="F53" s="33" t="s">
        <v>110</v>
      </c>
      <c r="G53" s="34">
        <f t="shared" si="0"/>
        <v>9917199</v>
      </c>
      <c r="H53" s="35"/>
      <c r="I53" s="44"/>
    </row>
    <row r="54" spans="1:9">
      <c r="A54" s="29">
        <v>49</v>
      </c>
      <c r="B54" s="29" t="s">
        <v>113</v>
      </c>
      <c r="C54" s="37">
        <v>44229</v>
      </c>
      <c r="D54" s="31" t="s">
        <v>58</v>
      </c>
      <c r="E54" s="32">
        <v>13629176</v>
      </c>
      <c r="F54" s="33" t="s">
        <v>110</v>
      </c>
      <c r="G54" s="34">
        <f t="shared" si="0"/>
        <v>13629176</v>
      </c>
      <c r="H54" s="35"/>
      <c r="I54" s="44"/>
    </row>
    <row r="55" spans="1:9">
      <c r="A55" s="29">
        <v>50</v>
      </c>
      <c r="B55" s="29" t="s">
        <v>114</v>
      </c>
      <c r="C55" s="37">
        <v>44250</v>
      </c>
      <c r="D55" s="31" t="s">
        <v>58</v>
      </c>
      <c r="E55" s="32">
        <v>3275536</v>
      </c>
      <c r="F55" s="33" t="s">
        <v>110</v>
      </c>
      <c r="G55" s="34">
        <f t="shared" si="0"/>
        <v>3275536</v>
      </c>
      <c r="H55" s="35"/>
      <c r="I55" s="44"/>
    </row>
    <row r="56" spans="1:9">
      <c r="A56" s="29">
        <v>51</v>
      </c>
      <c r="B56" s="29" t="s">
        <v>115</v>
      </c>
      <c r="C56" s="37">
        <v>44278</v>
      </c>
      <c r="D56" s="31" t="s">
        <v>58</v>
      </c>
      <c r="E56" s="32">
        <v>6074904</v>
      </c>
      <c r="F56" s="33" t="s">
        <v>110</v>
      </c>
      <c r="G56" s="34">
        <f t="shared" si="0"/>
        <v>6074904</v>
      </c>
      <c r="H56" s="35"/>
      <c r="I56" s="44"/>
    </row>
    <row r="57" spans="1:9">
      <c r="A57" s="29">
        <v>52</v>
      </c>
      <c r="B57" s="29" t="s">
        <v>116</v>
      </c>
      <c r="C57" s="37">
        <v>44307</v>
      </c>
      <c r="D57" s="31" t="s">
        <v>58</v>
      </c>
      <c r="E57" s="32">
        <v>6365392</v>
      </c>
      <c r="F57" s="33" t="s">
        <v>117</v>
      </c>
      <c r="G57" s="34">
        <f t="shared" si="0"/>
        <v>6365392</v>
      </c>
      <c r="H57" s="35"/>
      <c r="I57" s="44"/>
    </row>
    <row r="58" spans="1:9">
      <c r="A58" s="29">
        <v>53</v>
      </c>
      <c r="B58" s="29" t="s">
        <v>118</v>
      </c>
      <c r="C58" s="37" t="s">
        <v>119</v>
      </c>
      <c r="D58" s="31" t="s">
        <v>58</v>
      </c>
      <c r="E58" s="32">
        <v>6842264</v>
      </c>
      <c r="F58" s="33" t="s">
        <v>117</v>
      </c>
      <c r="G58" s="34">
        <f t="shared" si="0"/>
        <v>6842264</v>
      </c>
      <c r="H58" s="35"/>
      <c r="I58" s="44"/>
    </row>
    <row r="59" spans="1:9">
      <c r="A59" s="29">
        <v>54</v>
      </c>
      <c r="B59" s="29" t="s">
        <v>120</v>
      </c>
      <c r="C59" s="37" t="s">
        <v>121</v>
      </c>
      <c r="D59" s="31" t="s">
        <v>58</v>
      </c>
      <c r="E59" s="32">
        <v>7133456</v>
      </c>
      <c r="F59" s="33" t="s">
        <v>117</v>
      </c>
      <c r="G59" s="34">
        <f t="shared" si="0"/>
        <v>7133456</v>
      </c>
      <c r="H59" s="35"/>
      <c r="I59" s="44"/>
    </row>
    <row r="60" spans="1:9">
      <c r="A60" s="29">
        <v>55</v>
      </c>
      <c r="B60" s="29" t="s">
        <v>122</v>
      </c>
      <c r="C60" s="37" t="s">
        <v>123</v>
      </c>
      <c r="D60" s="31" t="s">
        <v>58</v>
      </c>
      <c r="E60" s="32">
        <v>7133456</v>
      </c>
      <c r="F60" s="33" t="s">
        <v>117</v>
      </c>
      <c r="G60" s="34">
        <f t="shared" si="0"/>
        <v>7133456</v>
      </c>
      <c r="H60" s="35"/>
      <c r="I60" s="44"/>
    </row>
    <row r="61" spans="1:9">
      <c r="A61" s="29">
        <v>56</v>
      </c>
      <c r="B61" s="29" t="s">
        <v>124</v>
      </c>
      <c r="C61" s="39" t="s">
        <v>125</v>
      </c>
      <c r="D61" s="31" t="s">
        <v>58</v>
      </c>
      <c r="E61" s="32">
        <v>11363462</v>
      </c>
      <c r="F61" s="33" t="s">
        <v>117</v>
      </c>
      <c r="G61" s="34">
        <f t="shared" si="0"/>
        <v>11363462</v>
      </c>
      <c r="H61" s="35"/>
      <c r="I61" s="44"/>
    </row>
    <row r="62" spans="1:9">
      <c r="A62" s="29">
        <v>57</v>
      </c>
      <c r="B62" s="29" t="s">
        <v>126</v>
      </c>
      <c r="C62" s="39" t="s">
        <v>127</v>
      </c>
      <c r="D62" s="31" t="s">
        <v>58</v>
      </c>
      <c r="E62" s="32">
        <v>5577616</v>
      </c>
      <c r="F62" s="33" t="s">
        <v>117</v>
      </c>
      <c r="G62" s="34">
        <f t="shared" si="0"/>
        <v>5577616</v>
      </c>
      <c r="H62" s="35"/>
      <c r="I62" s="44"/>
    </row>
    <row r="63" spans="1:9">
      <c r="A63" s="29">
        <v>58</v>
      </c>
      <c r="B63" s="29" t="s">
        <v>128</v>
      </c>
      <c r="C63" s="39" t="s">
        <v>129</v>
      </c>
      <c r="D63" s="31" t="s">
        <v>58</v>
      </c>
      <c r="E63" s="32">
        <v>8874976</v>
      </c>
      <c r="F63" s="33" t="s">
        <v>117</v>
      </c>
      <c r="G63" s="34">
        <f t="shared" si="0"/>
        <v>8874976</v>
      </c>
      <c r="H63" s="35"/>
      <c r="I63" s="44"/>
    </row>
    <row r="64" spans="1:9" s="22" customFormat="1" ht="15" customHeight="1">
      <c r="A64" s="29">
        <v>59</v>
      </c>
      <c r="B64" s="40" t="s">
        <v>130</v>
      </c>
      <c r="C64" s="41" t="s">
        <v>131</v>
      </c>
      <c r="D64" s="31" t="s">
        <v>58</v>
      </c>
      <c r="E64" s="39">
        <v>6947072</v>
      </c>
      <c r="F64" s="42"/>
      <c r="G64" s="29"/>
      <c r="H64" s="42">
        <f>E64-G64</f>
        <v>6947072</v>
      </c>
      <c r="I64" s="45"/>
    </row>
    <row r="65" spans="1:9" s="22" customFormat="1" ht="15" customHeight="1">
      <c r="A65" s="29">
        <v>60</v>
      </c>
      <c r="B65" s="46" t="s">
        <v>132</v>
      </c>
      <c r="C65" s="47" t="s">
        <v>133</v>
      </c>
      <c r="D65" s="31" t="s">
        <v>58</v>
      </c>
      <c r="E65" s="48">
        <v>5204144</v>
      </c>
      <c r="F65" s="29"/>
      <c r="G65" s="29"/>
      <c r="H65" s="42">
        <f t="shared" ref="H65:H67" si="1">E65-G65</f>
        <v>5204144</v>
      </c>
      <c r="I65" s="45"/>
    </row>
    <row r="66" spans="1:9" s="22" customFormat="1" ht="15" customHeight="1">
      <c r="A66" s="29">
        <v>63</v>
      </c>
      <c r="B66" s="46" t="s">
        <v>134</v>
      </c>
      <c r="C66" s="47" t="s">
        <v>135</v>
      </c>
      <c r="D66" s="31" t="s">
        <v>58</v>
      </c>
      <c r="E66" s="48">
        <v>2321088</v>
      </c>
      <c r="F66" s="29"/>
      <c r="G66" s="29"/>
      <c r="H66" s="42">
        <f t="shared" si="1"/>
        <v>2321088</v>
      </c>
      <c r="I66" s="45"/>
    </row>
    <row r="67" spans="1:9" s="22" customFormat="1" ht="15" customHeight="1">
      <c r="A67" s="29">
        <v>64</v>
      </c>
      <c r="B67" s="46" t="s">
        <v>136</v>
      </c>
      <c r="C67" s="47" t="s">
        <v>137</v>
      </c>
      <c r="D67" s="31" t="s">
        <v>58</v>
      </c>
      <c r="E67" s="48">
        <v>5390528</v>
      </c>
      <c r="F67" s="29"/>
      <c r="G67" s="29"/>
      <c r="H67" s="42">
        <f t="shared" si="1"/>
        <v>5390528</v>
      </c>
      <c r="I67" s="45"/>
    </row>
    <row r="70" spans="1:9">
      <c r="A70" s="49"/>
    </row>
  </sheetData>
  <autoFilter ref="A5:I67">
    <sortState ref="A5:I69">
      <sortCondition ref="C6"/>
    </sortState>
  </autoFilter>
  <mergeCells count="2">
    <mergeCell ref="A1:I1"/>
    <mergeCell ref="A2:I2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5" zoomScaleNormal="85" workbookViewId="0">
      <selection activeCell="I11" sqref="I11"/>
    </sheetView>
  </sheetViews>
  <sheetFormatPr defaultColWidth="9.140625" defaultRowHeight="15.75"/>
  <cols>
    <col min="1" max="1" width="5.5703125" style="4" customWidth="1"/>
    <col min="2" max="2" width="11.7109375" style="4" customWidth="1"/>
    <col min="3" max="3" width="12.42578125" style="4" customWidth="1"/>
    <col min="4" max="4" width="33" style="4" customWidth="1"/>
    <col min="5" max="5" width="24.28515625" style="4" customWidth="1"/>
    <col min="6" max="7" width="15.28515625" style="4" customWidth="1"/>
    <col min="8" max="8" width="15.7109375" style="4" customWidth="1"/>
    <col min="9" max="9" width="15.140625" style="4" customWidth="1"/>
    <col min="10" max="16384" width="9.140625" style="4"/>
  </cols>
  <sheetData>
    <row r="1" spans="1:9" ht="16.5">
      <c r="A1" s="72" t="s">
        <v>48</v>
      </c>
      <c r="B1" s="72"/>
      <c r="C1" s="72"/>
      <c r="D1" s="72"/>
      <c r="E1" s="72"/>
      <c r="F1" s="72"/>
      <c r="G1" s="72"/>
      <c r="H1" s="72"/>
      <c r="I1" s="72"/>
    </row>
    <row r="2" spans="1:9" ht="16.5">
      <c r="A2" s="72" t="s">
        <v>138</v>
      </c>
      <c r="B2" s="72"/>
      <c r="C2" s="72"/>
      <c r="D2" s="72"/>
      <c r="E2" s="72"/>
      <c r="F2" s="72"/>
      <c r="G2" s="72"/>
      <c r="H2" s="72"/>
      <c r="I2" s="72"/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spans="1:9" s="1" customFormat="1">
      <c r="E4" s="6">
        <f>SUBTOTAL(9,E6:E11)</f>
        <v>42927160</v>
      </c>
      <c r="F4" s="6"/>
      <c r="G4" s="6">
        <f>SUBTOTAL(9,G6:G10)</f>
        <v>0</v>
      </c>
      <c r="H4" s="6">
        <f>SUBTOTAL(9,H6:H11)</f>
        <v>42927160</v>
      </c>
    </row>
    <row r="5" spans="1:9" s="2" customFormat="1">
      <c r="A5" s="7" t="s">
        <v>5</v>
      </c>
      <c r="B5" s="7" t="s">
        <v>50</v>
      </c>
      <c r="C5" s="8" t="s">
        <v>51</v>
      </c>
      <c r="D5" s="8" t="s">
        <v>52</v>
      </c>
      <c r="E5" s="9" t="s">
        <v>53</v>
      </c>
      <c r="F5" s="7" t="s">
        <v>54</v>
      </c>
      <c r="G5" s="7" t="s">
        <v>55</v>
      </c>
      <c r="H5" s="7" t="s">
        <v>56</v>
      </c>
      <c r="I5" s="7" t="s">
        <v>57</v>
      </c>
    </row>
    <row r="6" spans="1:9" s="3" customFormat="1">
      <c r="A6" s="10">
        <v>1</v>
      </c>
      <c r="B6" s="11" t="s">
        <v>139</v>
      </c>
      <c r="C6" s="12" t="s">
        <v>140</v>
      </c>
      <c r="D6" s="13" t="s">
        <v>58</v>
      </c>
      <c r="E6" s="14">
        <v>11118888</v>
      </c>
      <c r="F6" s="10"/>
      <c r="G6" s="15"/>
      <c r="H6" s="16">
        <f t="shared" ref="H6:H11" si="0">E6-G6</f>
        <v>11118888</v>
      </c>
      <c r="I6" s="73">
        <f>SUM(H6:H7)</f>
        <v>21901374</v>
      </c>
    </row>
    <row r="7" spans="1:9" s="3" customFormat="1">
      <c r="A7" s="10">
        <v>2</v>
      </c>
      <c r="B7" s="11" t="s">
        <v>141</v>
      </c>
      <c r="C7" s="12" t="s">
        <v>142</v>
      </c>
      <c r="D7" s="13" t="s">
        <v>58</v>
      </c>
      <c r="E7" s="14">
        <v>10782486</v>
      </c>
      <c r="F7" s="10"/>
      <c r="G7" s="17"/>
      <c r="H7" s="16">
        <f t="shared" si="0"/>
        <v>10782486</v>
      </c>
      <c r="I7" s="73"/>
    </row>
    <row r="8" spans="1:9">
      <c r="A8" s="10">
        <v>3</v>
      </c>
      <c r="B8" s="11" t="s">
        <v>143</v>
      </c>
      <c r="C8" s="12" t="s">
        <v>144</v>
      </c>
      <c r="D8" s="13" t="s">
        <v>58</v>
      </c>
      <c r="E8" s="14">
        <v>5303232</v>
      </c>
      <c r="F8" s="20"/>
      <c r="G8" s="19"/>
      <c r="H8" s="16">
        <f t="shared" si="0"/>
        <v>5303232</v>
      </c>
      <c r="I8" s="53">
        <f>H8</f>
        <v>5303232</v>
      </c>
    </row>
    <row r="9" spans="1:9">
      <c r="A9" s="10">
        <v>4</v>
      </c>
      <c r="B9" s="65" t="s">
        <v>145</v>
      </c>
      <c r="C9" s="66" t="s">
        <v>146</v>
      </c>
      <c r="D9" s="67" t="s">
        <v>58</v>
      </c>
      <c r="E9" s="68">
        <v>4925146</v>
      </c>
      <c r="F9" s="20"/>
      <c r="G9" s="20"/>
      <c r="H9" s="16">
        <f t="shared" si="0"/>
        <v>4925146</v>
      </c>
      <c r="I9" s="53">
        <f>H9+H10</f>
        <v>10044000</v>
      </c>
    </row>
    <row r="10" spans="1:9">
      <c r="A10" s="10">
        <v>5</v>
      </c>
      <c r="B10" s="65" t="s">
        <v>147</v>
      </c>
      <c r="C10" s="66" t="s">
        <v>148</v>
      </c>
      <c r="D10" s="67" t="s">
        <v>58</v>
      </c>
      <c r="E10" s="68">
        <v>5118854</v>
      </c>
      <c r="F10" s="20"/>
      <c r="G10" s="20"/>
      <c r="H10" s="16">
        <f t="shared" si="0"/>
        <v>5118854</v>
      </c>
      <c r="I10" s="53"/>
    </row>
    <row r="11" spans="1:9">
      <c r="A11" s="10">
        <v>6</v>
      </c>
      <c r="B11" s="13" t="s">
        <v>149</v>
      </c>
      <c r="C11" s="12" t="s">
        <v>150</v>
      </c>
      <c r="D11" s="13" t="s">
        <v>58</v>
      </c>
      <c r="E11" s="69">
        <v>5678554</v>
      </c>
      <c r="F11" s="20"/>
      <c r="G11" s="20"/>
      <c r="H11" s="16">
        <f t="shared" si="0"/>
        <v>5678554</v>
      </c>
      <c r="I11" s="53">
        <f>H11</f>
        <v>5678554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T01.2016</vt:lpstr>
      <vt:lpstr>T12.2016</vt:lpstr>
      <vt:lpstr>2017</vt:lpstr>
      <vt:lpstr>2018-2021</vt:lpstr>
      <vt:lpstr>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Admin</cp:lastModifiedBy>
  <cp:lastPrinted>2017-02-11T03:18:00Z</cp:lastPrinted>
  <dcterms:created xsi:type="dcterms:W3CDTF">2016-10-27T07:43:00Z</dcterms:created>
  <dcterms:modified xsi:type="dcterms:W3CDTF">2022-05-06T10:08:58Z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40578D406537413F865B42B13DD960C1</vt:lpwstr>
  </property>
</Properties>
</file>