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CÔNG NỢ QUÁN 2022_MỚI\"/>
    </mc:Choice>
  </mc:AlternateContent>
  <bookViews>
    <workbookView xWindow="-120" yWindow="-120" windowWidth="20730" windowHeight="11160" activeTab="1"/>
  </bookViews>
  <sheets>
    <sheet name="T01-2022" sheetId="3" r:id="rId1"/>
    <sheet name="T02-2022" sheetId="4" r:id="rId2"/>
  </sheets>
  <definedNames>
    <definedName name="_xlnm._FilterDatabase" localSheetId="1" hidden="1">'T02-2022'!$A$2:$I$14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" l="1"/>
  <c r="F4" i="4"/>
  <c r="F5" i="4"/>
  <c r="F6" i="4"/>
  <c r="F7" i="4"/>
  <c r="F8" i="4"/>
  <c r="F9" i="4"/>
  <c r="F10" i="4"/>
  <c r="F11" i="4"/>
  <c r="F3" i="4"/>
  <c r="H6" i="4"/>
  <c r="H7" i="4"/>
  <c r="H8" i="4"/>
  <c r="H9" i="4"/>
  <c r="H15" i="3"/>
  <c r="H14" i="3"/>
  <c r="H13" i="3"/>
  <c r="H12" i="3"/>
  <c r="H11" i="3"/>
  <c r="H10" i="3"/>
  <c r="H9" i="3"/>
  <c r="H8" i="3"/>
  <c r="H7" i="3"/>
  <c r="G7" i="3"/>
  <c r="J7" i="3" s="1"/>
  <c r="H11" i="4"/>
  <c r="H10" i="4"/>
  <c r="H5" i="4"/>
  <c r="H4" i="4"/>
  <c r="G9" i="3" l="1"/>
  <c r="E16" i="3"/>
  <c r="G8" i="3" l="1"/>
  <c r="H16" i="3" l="1"/>
  <c r="H17" i="3" l="1"/>
  <c r="H18" i="3" l="1"/>
  <c r="H3" i="4" l="1"/>
  <c r="H12" i="4" s="1"/>
  <c r="H13" i="4" l="1"/>
  <c r="H14" i="4"/>
</calcChain>
</file>

<file path=xl/sharedStrings.xml><?xml version="1.0" encoding="utf-8"?>
<sst xmlns="http://schemas.openxmlformats.org/spreadsheetml/2006/main" count="69" uniqueCount="27">
  <si>
    <t>Ngày tháng</t>
  </si>
  <si>
    <t>BÊN BÁN HÀNG</t>
  </si>
  <si>
    <t>BÊN MUA HÀNG</t>
  </si>
  <si>
    <t>Nơi giao</t>
  </si>
  <si>
    <t>Tổng tiền phải thanh toán</t>
  </si>
  <si>
    <t>số tiền</t>
  </si>
  <si>
    <t>ghi chú</t>
  </si>
  <si>
    <t>Tên sản phẩm</t>
  </si>
  <si>
    <t>số lượng</t>
  </si>
  <si>
    <t>181-183-185 Lý Tự Trọng</t>
  </si>
  <si>
    <t>Đơn giá
(bao gồm vat)</t>
  </si>
  <si>
    <t>Đơn giá 
(chưa vat)</t>
  </si>
  <si>
    <t xml:space="preserve"> </t>
  </si>
  <si>
    <t>CHÂN GIÒ MUỐI 500G</t>
  </si>
  <si>
    <t>TỔNG</t>
  </si>
  <si>
    <r>
      <t>10%</t>
    </r>
    <r>
      <rPr>
        <b/>
        <sz val="16"/>
        <color theme="1"/>
        <rFont val="Times New Roman"/>
        <family val="1"/>
      </rPr>
      <t>VAT</t>
    </r>
  </si>
  <si>
    <t>BẢNG KÊ CHI TIẾT CÔNG NỢ NHÀ HÀNG EAST WEST BREWING - THÁNG 01/2022</t>
  </si>
  <si>
    <t>WEST BREWING</t>
  </si>
  <si>
    <t>TP.HCM,  ngày 27 tháng 01 năm 2022</t>
  </si>
  <si>
    <t>STT</t>
  </si>
  <si>
    <t>Số lượng</t>
  </si>
  <si>
    <t>Đơn giá
(+Vat)</t>
  </si>
  <si>
    <t>Đơn giá 
(-Vat)</t>
  </si>
  <si>
    <t>BẢNG KÊ CHI TIẾT CÔNG NỢ NHÀ HÀNG EAST WEST BREWING - THÁNG 02/2022</t>
  </si>
  <si>
    <t>Tp. Hồ Chí Minh, ngày   tháng   năm 2022</t>
  </si>
  <si>
    <t>TỔNG TIỀN THANH TOÁN</t>
  </si>
  <si>
    <t>VAT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</si>
</sst>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 tint="4.9989318521683403E-2"/>
      <name val="Times New Roman"/>
      <family val="1"/>
    </font>
    <font>
      <b/>
      <i/>
      <sz val="12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  <charset val="163"/>
    </font>
    <font>
      <b/>
      <i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7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  <charset val="163"/>
    </font>
    <font>
      <b/>
      <sz val="18"/>
      <color theme="1"/>
      <name val="Times New Roman"/>
      <family val="1"/>
    </font>
    <font>
      <b/>
      <sz val="18"/>
      <color theme="1"/>
      <name val="Times New Roman"/>
      <family val="1"/>
      <charset val="163"/>
    </font>
    <font>
      <b/>
      <sz val="14"/>
      <color theme="1"/>
      <name val="Calibri"/>
      <family val="2"/>
      <scheme val="minor"/>
    </font>
    <font>
      <b/>
      <i/>
      <sz val="16"/>
      <color theme="1"/>
      <name val="Times New Roman"/>
      <family val="1"/>
      <charset val="163"/>
    </font>
    <font>
      <b/>
      <sz val="20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165" fontId="10" fillId="0" borderId="0" xfId="1" applyNumberFormat="1" applyFont="1"/>
    <xf numFmtId="165" fontId="8" fillId="0" borderId="0" xfId="1" applyNumberFormat="1" applyFont="1"/>
    <xf numFmtId="165" fontId="4" fillId="0" borderId="0" xfId="1" applyNumberFormat="1" applyFont="1"/>
    <xf numFmtId="165" fontId="11" fillId="0" borderId="0" xfId="1" applyNumberFormat="1" applyFont="1"/>
    <xf numFmtId="165" fontId="14" fillId="0" borderId="1" xfId="1" applyNumberFormat="1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5" fontId="15" fillId="0" borderId="1" xfId="1" applyNumberFormat="1" applyFont="1" applyBorder="1" applyAlignment="1">
      <alignment horizontal="center" vertical="center"/>
    </xf>
    <xf numFmtId="165" fontId="16" fillId="0" borderId="1" xfId="0" applyNumberFormat="1" applyFont="1" applyFill="1" applyBorder="1" applyAlignment="1">
      <alignment vertical="center"/>
    </xf>
    <xf numFmtId="14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5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left"/>
    </xf>
    <xf numFmtId="165" fontId="17" fillId="0" borderId="1" xfId="1" applyNumberFormat="1" applyFont="1" applyBorder="1" applyAlignment="1">
      <alignment horizontal="center" vertical="center" wrapText="1"/>
    </xf>
    <xf numFmtId="165" fontId="6" fillId="0" borderId="4" xfId="1" applyNumberFormat="1" applyFont="1" applyBorder="1" applyAlignment="1">
      <alignment horizontal="center"/>
    </xf>
    <xf numFmtId="165" fontId="15" fillId="0" borderId="4" xfId="1" applyNumberFormat="1" applyFont="1" applyBorder="1" applyAlignment="1">
      <alignment horizontal="center" vertical="center"/>
    </xf>
    <xf numFmtId="165" fontId="3" fillId="0" borderId="0" xfId="1" applyNumberFormat="1" applyFont="1" applyAlignment="1">
      <alignment vertical="center"/>
    </xf>
    <xf numFmtId="165" fontId="3" fillId="0" borderId="0" xfId="1" applyNumberFormat="1" applyFont="1"/>
    <xf numFmtId="0" fontId="18" fillId="0" borderId="3" xfId="0" applyFont="1" applyBorder="1" applyAlignment="1">
      <alignment horizontal="center" vertical="center"/>
    </xf>
    <xf numFmtId="165" fontId="15" fillId="0" borderId="1" xfId="1" applyNumberFormat="1" applyFont="1" applyBorder="1" applyAlignment="1">
      <alignment horizontal="center" vertical="center" wrapText="1"/>
    </xf>
    <xf numFmtId="165" fontId="19" fillId="0" borderId="1" xfId="1" applyNumberFormat="1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5" fontId="23" fillId="0" borderId="1" xfId="1" applyNumberFormat="1" applyFont="1" applyFill="1" applyBorder="1" applyAlignment="1">
      <alignment horizontal="center" vertical="center"/>
    </xf>
    <xf numFmtId="165" fontId="24" fillId="0" borderId="4" xfId="1" applyNumberFormat="1" applyFont="1" applyBorder="1" applyAlignment="1">
      <alignment horizontal="center" vertical="center"/>
    </xf>
    <xf numFmtId="14" fontId="17" fillId="0" borderId="5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165" fontId="17" fillId="0" borderId="4" xfId="1" applyNumberFormat="1" applyFont="1" applyBorder="1" applyAlignment="1">
      <alignment horizontal="center" vertical="center" wrapText="1"/>
    </xf>
    <xf numFmtId="165" fontId="9" fillId="0" borderId="0" xfId="1" applyNumberFormat="1" applyFont="1"/>
    <xf numFmtId="165" fontId="13" fillId="0" borderId="1" xfId="1" applyNumberFormat="1" applyFont="1" applyFill="1" applyBorder="1"/>
    <xf numFmtId="165" fontId="10" fillId="0" borderId="1" xfId="1" applyNumberFormat="1" applyFont="1" applyBorder="1"/>
    <xf numFmtId="165" fontId="10" fillId="0" borderId="0" xfId="0" applyNumberFormat="1" applyFont="1" applyFill="1"/>
    <xf numFmtId="165" fontId="25" fillId="0" borderId="0" xfId="1" applyNumberFormat="1" applyFont="1"/>
    <xf numFmtId="165" fontId="26" fillId="0" borderId="0" xfId="1" applyNumberFormat="1" applyFont="1"/>
    <xf numFmtId="0" fontId="26" fillId="0" borderId="0" xfId="0" applyFont="1"/>
    <xf numFmtId="0" fontId="25" fillId="0" borderId="1" xfId="0" applyFont="1" applyBorder="1" applyAlignment="1">
      <alignment horizontal="center" vertical="center"/>
    </xf>
    <xf numFmtId="165" fontId="25" fillId="0" borderId="1" xfId="1" applyNumberFormat="1" applyFont="1" applyBorder="1" applyAlignment="1">
      <alignment horizontal="center" vertical="center" wrapText="1"/>
    </xf>
    <xf numFmtId="165" fontId="25" fillId="0" borderId="1" xfId="1" applyNumberFormat="1" applyFont="1" applyBorder="1" applyAlignment="1">
      <alignment horizontal="center" vertical="center"/>
    </xf>
    <xf numFmtId="165" fontId="26" fillId="0" borderId="0" xfId="0" applyNumberFormat="1" applyFont="1" applyFill="1"/>
    <xf numFmtId="0" fontId="26" fillId="0" borderId="0" xfId="0" applyFont="1" applyAlignment="1">
      <alignment horizontal="center"/>
    </xf>
    <xf numFmtId="0" fontId="26" fillId="0" borderId="1" xfId="0" applyFont="1" applyBorder="1" applyAlignment="1">
      <alignment horizontal="center" vertical="center"/>
    </xf>
    <xf numFmtId="14" fontId="26" fillId="0" borderId="1" xfId="0" applyNumberFormat="1" applyFont="1" applyBorder="1" applyAlignment="1">
      <alignment horizontal="center" vertical="center"/>
    </xf>
    <xf numFmtId="165" fontId="26" fillId="0" borderId="1" xfId="1" applyNumberFormat="1" applyFont="1" applyFill="1" applyBorder="1"/>
    <xf numFmtId="0" fontId="25" fillId="0" borderId="0" xfId="0" applyFont="1"/>
    <xf numFmtId="0" fontId="26" fillId="0" borderId="1" xfId="0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right" vertical="center" wrapText="1"/>
    </xf>
    <xf numFmtId="165" fontId="26" fillId="0" borderId="1" xfId="1" applyNumberFormat="1" applyFont="1" applyBorder="1" applyAlignment="1">
      <alignment horizontal="right" vertical="center" wrapText="1"/>
    </xf>
    <xf numFmtId="165" fontId="26" fillId="0" borderId="4" xfId="1" applyNumberFormat="1" applyFont="1" applyBorder="1" applyAlignment="1">
      <alignment horizontal="right" vertical="center" wrapText="1"/>
    </xf>
    <xf numFmtId="165" fontId="25" fillId="0" borderId="1" xfId="1" applyNumberFormat="1" applyFont="1" applyFill="1" applyBorder="1" applyAlignment="1">
      <alignment horizontal="right" vertical="center"/>
    </xf>
    <xf numFmtId="0" fontId="25" fillId="0" borderId="0" xfId="0" applyFont="1" applyBorder="1" applyAlignment="1">
      <alignment horizontal="center" vertical="center"/>
    </xf>
    <xf numFmtId="165" fontId="25" fillId="0" borderId="0" xfId="1" applyNumberFormat="1" applyFont="1" applyBorder="1" applyAlignment="1">
      <alignment horizontal="right" vertical="center"/>
    </xf>
    <xf numFmtId="165" fontId="25" fillId="0" borderId="0" xfId="1" applyNumberFormat="1" applyFont="1" applyFill="1" applyBorder="1" applyAlignment="1">
      <alignment horizontal="right" vertical="center"/>
    </xf>
    <xf numFmtId="165" fontId="25" fillId="0" borderId="0" xfId="1" applyNumberFormat="1" applyFont="1" applyBorder="1" applyAlignment="1">
      <alignment horizontal="center" vertical="center"/>
    </xf>
    <xf numFmtId="165" fontId="26" fillId="0" borderId="0" xfId="0" applyNumberFormat="1" applyFont="1"/>
    <xf numFmtId="0" fontId="27" fillId="0" borderId="0" xfId="0" applyFont="1" applyAlignment="1">
      <alignment horizontal="right" vertical="center"/>
    </xf>
    <xf numFmtId="165" fontId="26" fillId="0" borderId="1" xfId="1" applyNumberFormat="1" applyFont="1" applyFill="1" applyBorder="1" applyAlignment="1">
      <alignment horizontal="right" vertical="center"/>
    </xf>
    <xf numFmtId="0" fontId="26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19" fillId="2" borderId="2" xfId="0" applyFont="1" applyFill="1" applyBorder="1" applyAlignment="1">
      <alignment horizontal="center" vertical="center"/>
    </xf>
    <xf numFmtId="165" fontId="25" fillId="0" borderId="0" xfId="1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5" xfId="0" applyFont="1" applyBorder="1" applyAlignment="1">
      <alignment horizontal="right" vertical="center" wrapText="1"/>
    </xf>
    <xf numFmtId="0" fontId="25" fillId="0" borderId="4" xfId="0" applyFont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/>
    </xf>
    <xf numFmtId="165" fontId="28" fillId="0" borderId="0" xfId="1" applyNumberFormat="1" applyFont="1" applyBorder="1" applyAlignment="1">
      <alignment horizontal="center" vertical="center"/>
    </xf>
  </cellXfs>
  <cellStyles count="4">
    <cellStyle name="Comma" xfId="1" builtinId="3"/>
    <cellStyle name="Comma 2" xfId="2"/>
    <cellStyle name="Comma 3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7" zoomScale="85" zoomScaleNormal="85" workbookViewId="0">
      <selection activeCell="H9" sqref="H9"/>
    </sheetView>
  </sheetViews>
  <sheetFormatPr defaultColWidth="9.28515625" defaultRowHeight="15" x14ac:dyDescent="0.25"/>
  <cols>
    <col min="1" max="1" width="8.7109375" style="7" customWidth="1"/>
    <col min="2" max="2" width="18" style="6" customWidth="1"/>
    <col min="3" max="3" width="36" style="6" customWidth="1"/>
    <col min="4" max="4" width="28" style="6" customWidth="1"/>
    <col min="5" max="5" width="13" style="6" customWidth="1"/>
    <col min="6" max="6" width="15.7109375" style="8" customWidth="1"/>
    <col min="7" max="7" width="16.140625" style="8" customWidth="1"/>
    <col min="8" max="8" width="23" style="11" customWidth="1"/>
    <col min="9" max="9" width="14.42578125" style="8" customWidth="1"/>
    <col min="10" max="10" width="14.85546875" style="6" customWidth="1"/>
    <col min="11" max="11" width="11.42578125" style="6" customWidth="1"/>
    <col min="12" max="16384" width="9.28515625" style="6"/>
  </cols>
  <sheetData>
    <row r="1" spans="1:10" s="5" customFormat="1" ht="18.75" x14ac:dyDescent="0.3">
      <c r="A1" s="80"/>
      <c r="B1" s="80"/>
      <c r="C1" s="80"/>
      <c r="D1" s="18"/>
      <c r="E1" s="18"/>
      <c r="F1" s="21"/>
      <c r="G1" s="21"/>
      <c r="H1" s="9"/>
      <c r="I1" s="40"/>
    </row>
    <row r="2" spans="1:10" s="1" customFormat="1" ht="15.75" x14ac:dyDescent="0.25">
      <c r="A2" s="81"/>
      <c r="B2" s="81"/>
      <c r="C2" s="81"/>
      <c r="D2" s="81"/>
      <c r="E2" s="81"/>
      <c r="F2" s="81"/>
      <c r="G2" s="81"/>
      <c r="H2" s="81"/>
      <c r="I2" s="26"/>
    </row>
    <row r="3" spans="1:10" s="1" customFormat="1" ht="33" customHeight="1" x14ac:dyDescent="0.25">
      <c r="A3" s="82"/>
      <c r="B3" s="82"/>
      <c r="C3" s="82"/>
      <c r="D3" s="82"/>
      <c r="E3" s="82"/>
      <c r="F3" s="82"/>
      <c r="G3" s="82"/>
      <c r="H3" s="82"/>
      <c r="I3" s="26"/>
    </row>
    <row r="4" spans="1:10" s="1" customFormat="1" ht="9" customHeight="1" x14ac:dyDescent="0.25">
      <c r="A4" s="81"/>
      <c r="B4" s="81"/>
      <c r="C4" s="81"/>
      <c r="D4" s="81"/>
      <c r="E4" s="81"/>
      <c r="F4" s="81"/>
      <c r="G4" s="81"/>
      <c r="H4" s="81"/>
      <c r="I4" s="26"/>
    </row>
    <row r="5" spans="1:10" s="5" customFormat="1" ht="34.5" customHeight="1" x14ac:dyDescent="0.3">
      <c r="A5" s="83" t="s">
        <v>16</v>
      </c>
      <c r="B5" s="83"/>
      <c r="C5" s="83"/>
      <c r="D5" s="83"/>
      <c r="E5" s="83"/>
      <c r="F5" s="83"/>
      <c r="G5" s="83"/>
      <c r="H5" s="83"/>
      <c r="I5" s="40"/>
    </row>
    <row r="6" spans="1:10" s="1" customFormat="1" ht="59.25" customHeight="1" x14ac:dyDescent="0.25">
      <c r="A6" s="13" t="s">
        <v>12</v>
      </c>
      <c r="B6" s="13" t="s">
        <v>0</v>
      </c>
      <c r="C6" s="13" t="s">
        <v>3</v>
      </c>
      <c r="D6" s="13" t="s">
        <v>7</v>
      </c>
      <c r="E6" s="13" t="s">
        <v>8</v>
      </c>
      <c r="F6" s="28" t="s">
        <v>10</v>
      </c>
      <c r="G6" s="28" t="s">
        <v>11</v>
      </c>
      <c r="H6" s="14" t="s">
        <v>5</v>
      </c>
      <c r="I6" s="14" t="s">
        <v>6</v>
      </c>
    </row>
    <row r="7" spans="1:10" ht="31.5" customHeight="1" x14ac:dyDescent="0.25">
      <c r="A7" s="27">
        <v>1</v>
      </c>
      <c r="B7" s="16">
        <v>44566</v>
      </c>
      <c r="C7" s="17" t="s">
        <v>9</v>
      </c>
      <c r="D7" s="33" t="s">
        <v>13</v>
      </c>
      <c r="E7" s="17">
        <v>20</v>
      </c>
      <c r="F7" s="22">
        <v>130973</v>
      </c>
      <c r="G7" s="22">
        <f>ROUND(F7/1.1,0)</f>
        <v>119066</v>
      </c>
      <c r="H7" s="15">
        <f>ROUND(G7*E7,0)</f>
        <v>2381320</v>
      </c>
      <c r="I7" s="41"/>
      <c r="J7" s="43">
        <f>G7/0.091</f>
        <v>1308417.5824175824</v>
      </c>
    </row>
    <row r="8" spans="1:10" ht="31.5" customHeight="1" x14ac:dyDescent="0.25">
      <c r="A8" s="27">
        <v>2</v>
      </c>
      <c r="B8" s="16">
        <v>44568</v>
      </c>
      <c r="C8" s="17" t="s">
        <v>9</v>
      </c>
      <c r="D8" s="33" t="s">
        <v>13</v>
      </c>
      <c r="E8" s="20">
        <v>10</v>
      </c>
      <c r="F8" s="22">
        <v>130973</v>
      </c>
      <c r="G8" s="22">
        <f t="shared" ref="G8" si="0">ROUND(F8/1.1,0)</f>
        <v>119066</v>
      </c>
      <c r="H8" s="15">
        <f>ROUND(G8*E8,0)</f>
        <v>1190660</v>
      </c>
      <c r="I8" s="41"/>
      <c r="J8" s="43"/>
    </row>
    <row r="9" spans="1:10" ht="31.5" customHeight="1" x14ac:dyDescent="0.25">
      <c r="A9" s="27">
        <v>3</v>
      </c>
      <c r="B9" s="37">
        <v>44569</v>
      </c>
      <c r="C9" s="17" t="s">
        <v>9</v>
      </c>
      <c r="D9" s="33" t="s">
        <v>13</v>
      </c>
      <c r="E9" s="20">
        <v>10</v>
      </c>
      <c r="F9" s="22">
        <v>130974</v>
      </c>
      <c r="G9" s="22">
        <f t="shared" ref="G9" si="1">ROUND(F9/1.1,0)</f>
        <v>119067</v>
      </c>
      <c r="H9" s="15">
        <f>ROUND(G9*E9,0)</f>
        <v>1190670</v>
      </c>
      <c r="I9" s="41"/>
      <c r="J9" s="43"/>
    </row>
    <row r="10" spans="1:10" ht="31.5" customHeight="1" x14ac:dyDescent="0.25">
      <c r="A10" s="27">
        <v>4</v>
      </c>
      <c r="B10" s="37">
        <v>44574</v>
      </c>
      <c r="C10" s="17" t="s">
        <v>9</v>
      </c>
      <c r="D10" s="38" t="s">
        <v>13</v>
      </c>
      <c r="E10" s="20">
        <v>10</v>
      </c>
      <c r="F10" s="39">
        <v>130973</v>
      </c>
      <c r="G10" s="39">
        <v>119066</v>
      </c>
      <c r="H10" s="15">
        <f>G10*E10</f>
        <v>1190660</v>
      </c>
      <c r="I10" s="41"/>
      <c r="J10" s="43"/>
    </row>
    <row r="11" spans="1:10" ht="31.5" customHeight="1" x14ac:dyDescent="0.25">
      <c r="A11" s="27">
        <v>5</v>
      </c>
      <c r="B11" s="37">
        <v>44575</v>
      </c>
      <c r="C11" s="17" t="s">
        <v>9</v>
      </c>
      <c r="D11" s="38" t="s">
        <v>13</v>
      </c>
      <c r="E11" s="20">
        <v>10</v>
      </c>
      <c r="F11" s="39">
        <v>130973</v>
      </c>
      <c r="G11" s="39">
        <v>119066</v>
      </c>
      <c r="H11" s="15">
        <f>G11*E11</f>
        <v>1190660</v>
      </c>
      <c r="I11" s="41"/>
      <c r="J11" s="43"/>
    </row>
    <row r="12" spans="1:10" ht="31.5" customHeight="1" x14ac:dyDescent="0.25">
      <c r="A12" s="27">
        <v>6</v>
      </c>
      <c r="B12" s="37">
        <v>44576</v>
      </c>
      <c r="C12" s="17" t="s">
        <v>9</v>
      </c>
      <c r="D12" s="38" t="s">
        <v>13</v>
      </c>
      <c r="E12" s="20">
        <v>10</v>
      </c>
      <c r="F12" s="39">
        <v>130973</v>
      </c>
      <c r="G12" s="39">
        <v>119066</v>
      </c>
      <c r="H12" s="15">
        <f>G12*E12</f>
        <v>1190660</v>
      </c>
      <c r="I12" s="41"/>
      <c r="J12" s="43"/>
    </row>
    <row r="13" spans="1:10" ht="31.5" customHeight="1" x14ac:dyDescent="0.25">
      <c r="A13" s="27">
        <v>7</v>
      </c>
      <c r="B13" s="37">
        <v>44579</v>
      </c>
      <c r="C13" s="17" t="s">
        <v>9</v>
      </c>
      <c r="D13" s="38" t="s">
        <v>13</v>
      </c>
      <c r="E13" s="20">
        <v>20</v>
      </c>
      <c r="F13" s="39">
        <v>130973</v>
      </c>
      <c r="G13" s="39">
        <v>119066</v>
      </c>
      <c r="H13" s="15">
        <f>G13*E13</f>
        <v>2381320</v>
      </c>
      <c r="I13" s="41"/>
      <c r="J13" s="43"/>
    </row>
    <row r="14" spans="1:10" ht="31.5" customHeight="1" x14ac:dyDescent="0.25">
      <c r="A14" s="27">
        <v>8</v>
      </c>
      <c r="B14" s="37">
        <v>44582</v>
      </c>
      <c r="C14" s="17" t="s">
        <v>9</v>
      </c>
      <c r="D14" s="38" t="s">
        <v>13</v>
      </c>
      <c r="E14" s="20">
        <v>30</v>
      </c>
      <c r="F14" s="39">
        <v>130973</v>
      </c>
      <c r="G14" s="39">
        <v>119066</v>
      </c>
      <c r="H14" s="15">
        <f>E14*G14</f>
        <v>3571980</v>
      </c>
      <c r="I14" s="41"/>
      <c r="J14" s="43"/>
    </row>
    <row r="15" spans="1:10" ht="31.5" customHeight="1" x14ac:dyDescent="0.25">
      <c r="A15" s="27">
        <v>9</v>
      </c>
      <c r="B15" s="37">
        <v>44585</v>
      </c>
      <c r="C15" s="17" t="s">
        <v>9</v>
      </c>
      <c r="D15" s="38" t="s">
        <v>13</v>
      </c>
      <c r="E15" s="20">
        <v>20</v>
      </c>
      <c r="F15" s="39">
        <v>130973</v>
      </c>
      <c r="G15" s="39">
        <v>119066</v>
      </c>
      <c r="H15" s="15">
        <f>E15*G15</f>
        <v>2381320</v>
      </c>
      <c r="I15" s="41"/>
      <c r="J15" s="43"/>
    </row>
    <row r="16" spans="1:10" ht="29.25" customHeight="1" x14ac:dyDescent="0.3">
      <c r="A16" s="73"/>
      <c r="B16" s="74"/>
      <c r="C16" s="75"/>
      <c r="D16" s="34" t="s">
        <v>14</v>
      </c>
      <c r="E16" s="34">
        <f>SUM(E7:E15)</f>
        <v>140</v>
      </c>
      <c r="F16" s="23"/>
      <c r="G16" s="23"/>
      <c r="H16" s="12">
        <f>SUM(H7:H15)</f>
        <v>16669250</v>
      </c>
      <c r="I16" s="41"/>
      <c r="J16" s="43"/>
    </row>
    <row r="17" spans="1:11" ht="27.75" customHeight="1" x14ac:dyDescent="0.25">
      <c r="A17" s="30"/>
      <c r="B17" s="31"/>
      <c r="C17" s="32"/>
      <c r="D17" s="32"/>
      <c r="E17" s="32"/>
      <c r="F17" s="23"/>
      <c r="G17" s="36" t="s">
        <v>15</v>
      </c>
      <c r="H17" s="12">
        <f>H16*0.1</f>
        <v>1666925</v>
      </c>
      <c r="I17" s="41"/>
      <c r="J17" s="43"/>
    </row>
    <row r="18" spans="1:11" ht="37.5" customHeight="1" x14ac:dyDescent="0.25">
      <c r="A18" s="76" t="s">
        <v>4</v>
      </c>
      <c r="B18" s="77"/>
      <c r="C18" s="78"/>
      <c r="D18" s="19"/>
      <c r="E18" s="19"/>
      <c r="F18" s="24"/>
      <c r="G18" s="24"/>
      <c r="H18" s="35">
        <f>SUM(H16:H17)</f>
        <v>18336175</v>
      </c>
      <c r="I18" s="42"/>
    </row>
    <row r="19" spans="1:11" ht="21" customHeight="1" x14ac:dyDescent="0.25">
      <c r="A19" s="3"/>
      <c r="B19" s="2"/>
      <c r="C19" s="4"/>
      <c r="D19" s="4"/>
      <c r="E19" s="4"/>
      <c r="F19" s="25"/>
      <c r="G19" s="25"/>
      <c r="H19" s="29"/>
    </row>
    <row r="20" spans="1:11" ht="27" customHeight="1" x14ac:dyDescent="0.25">
      <c r="A20" s="3"/>
      <c r="B20" s="1"/>
      <c r="C20" s="79" t="s">
        <v>18</v>
      </c>
      <c r="D20" s="79"/>
      <c r="E20" s="79"/>
      <c r="F20" s="79"/>
      <c r="G20" s="79"/>
      <c r="H20" s="79"/>
      <c r="K20" s="8"/>
    </row>
    <row r="21" spans="1:11" ht="15.75" x14ac:dyDescent="0.25">
      <c r="A21" s="3"/>
      <c r="B21" s="1"/>
      <c r="C21" s="1"/>
      <c r="D21" s="1"/>
      <c r="E21" s="1"/>
      <c r="F21" s="26"/>
      <c r="G21" s="26"/>
      <c r="H21" s="10"/>
    </row>
    <row r="22" spans="1:11" ht="18.75" x14ac:dyDescent="0.3">
      <c r="A22" s="71" t="s">
        <v>1</v>
      </c>
      <c r="B22" s="71"/>
      <c r="C22" s="72" t="s">
        <v>2</v>
      </c>
      <c r="D22" s="72"/>
      <c r="E22" s="72"/>
      <c r="F22" s="72"/>
      <c r="G22" s="72"/>
      <c r="H22" s="72"/>
    </row>
    <row r="25" spans="1:11" x14ac:dyDescent="0.25">
      <c r="E25" s="8"/>
    </row>
    <row r="30" spans="1:11" x14ac:dyDescent="0.25">
      <c r="E30" s="6" t="s">
        <v>17</v>
      </c>
    </row>
  </sheetData>
  <mergeCells count="10">
    <mergeCell ref="A1:C1"/>
    <mergeCell ref="A2:H2"/>
    <mergeCell ref="A3:H3"/>
    <mergeCell ref="A4:H4"/>
    <mergeCell ref="A5:H5"/>
    <mergeCell ref="A22:B22"/>
    <mergeCell ref="C22:H22"/>
    <mergeCell ref="A16:C16"/>
    <mergeCell ref="A18:C18"/>
    <mergeCell ref="C20:H20"/>
  </mergeCells>
  <pageMargins left="0.43307086614173229" right="0.43307086614173229" top="0.23622047244094491" bottom="0.5118110236220472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="85" zoomScaleNormal="85" workbookViewId="0">
      <selection activeCell="D9" sqref="D9"/>
    </sheetView>
  </sheetViews>
  <sheetFormatPr defaultColWidth="9.28515625" defaultRowHeight="16.5" x14ac:dyDescent="0.25"/>
  <cols>
    <col min="1" max="1" width="4.85546875" style="51" customWidth="1"/>
    <col min="2" max="2" width="13.7109375" style="46" customWidth="1"/>
    <col min="3" max="3" width="26.85546875" style="46" customWidth="1"/>
    <col min="4" max="4" width="27.42578125" style="46" customWidth="1"/>
    <col min="5" max="5" width="10.28515625" style="46" customWidth="1"/>
    <col min="6" max="7" width="12.42578125" style="45" customWidth="1"/>
    <col min="8" max="8" width="15.7109375" style="44" customWidth="1"/>
    <col min="9" max="9" width="10.42578125" style="45" customWidth="1"/>
    <col min="10" max="10" width="14.85546875" style="46" customWidth="1"/>
    <col min="11" max="11" width="11.42578125" style="46" customWidth="1"/>
    <col min="12" max="12" width="16.42578125" style="46" bestFit="1" customWidth="1"/>
    <col min="13" max="16384" width="9.28515625" style="46"/>
  </cols>
  <sheetData>
    <row r="1" spans="1:12" ht="32.25" customHeight="1" x14ac:dyDescent="0.25">
      <c r="A1" s="88" t="s">
        <v>23</v>
      </c>
      <c r="B1" s="88"/>
      <c r="C1" s="88"/>
      <c r="D1" s="88"/>
      <c r="E1" s="88"/>
      <c r="F1" s="88"/>
      <c r="G1" s="88"/>
      <c r="H1" s="88"/>
      <c r="I1" s="88"/>
    </row>
    <row r="2" spans="1:12" s="55" customFormat="1" ht="42.75" customHeight="1" x14ac:dyDescent="0.25">
      <c r="A2" s="47" t="s">
        <v>19</v>
      </c>
      <c r="B2" s="47" t="s">
        <v>0</v>
      </c>
      <c r="C2" s="47" t="s">
        <v>3</v>
      </c>
      <c r="D2" s="47" t="s">
        <v>7</v>
      </c>
      <c r="E2" s="47" t="s">
        <v>20</v>
      </c>
      <c r="F2" s="48" t="s">
        <v>21</v>
      </c>
      <c r="G2" s="48" t="s">
        <v>22</v>
      </c>
      <c r="H2" s="49" t="s">
        <v>5</v>
      </c>
      <c r="I2" s="49" t="s">
        <v>6</v>
      </c>
    </row>
    <row r="3" spans="1:12" ht="33" x14ac:dyDescent="0.25">
      <c r="A3" s="52">
        <v>1</v>
      </c>
      <c r="B3" s="53">
        <v>44566</v>
      </c>
      <c r="C3" s="56" t="s">
        <v>9</v>
      </c>
      <c r="D3" s="56" t="s">
        <v>13</v>
      </c>
      <c r="E3" s="58"/>
      <c r="F3" s="59">
        <f>G3*0.08+G3</f>
        <v>128591.28</v>
      </c>
      <c r="G3" s="59">
        <v>119066</v>
      </c>
      <c r="H3" s="68">
        <f>ROUND(G3*E3,0)</f>
        <v>0</v>
      </c>
      <c r="I3" s="54"/>
      <c r="J3" s="50"/>
      <c r="K3" s="66"/>
      <c r="L3" s="45"/>
    </row>
    <row r="4" spans="1:12" ht="33" x14ac:dyDescent="0.25">
      <c r="A4" s="52">
        <v>2</v>
      </c>
      <c r="B4" s="53">
        <v>44568</v>
      </c>
      <c r="C4" s="56" t="s">
        <v>9</v>
      </c>
      <c r="D4" s="56" t="s">
        <v>13</v>
      </c>
      <c r="E4" s="58"/>
      <c r="F4" s="59">
        <f>G4*0.08+G4</f>
        <v>128591.28</v>
      </c>
      <c r="G4" s="59">
        <v>119066</v>
      </c>
      <c r="H4" s="68">
        <f t="shared" ref="H4:H5" si="0">ROUND(G4*E4,0)</f>
        <v>0</v>
      </c>
      <c r="I4" s="54"/>
      <c r="J4" s="50"/>
      <c r="K4" s="45"/>
    </row>
    <row r="5" spans="1:12" ht="33" x14ac:dyDescent="0.25">
      <c r="A5" s="52">
        <v>3</v>
      </c>
      <c r="B5" s="53">
        <v>44569</v>
      </c>
      <c r="C5" s="56" t="s">
        <v>9</v>
      </c>
      <c r="D5" s="56" t="s">
        <v>13</v>
      </c>
      <c r="E5" s="58"/>
      <c r="F5" s="59">
        <f t="shared" ref="F5:F11" si="1">G5*0.08+G5</f>
        <v>128591.28</v>
      </c>
      <c r="G5" s="59">
        <v>119066</v>
      </c>
      <c r="H5" s="68">
        <f t="shared" si="0"/>
        <v>0</v>
      </c>
      <c r="I5" s="54"/>
      <c r="J5" s="50"/>
    </row>
    <row r="6" spans="1:12" ht="33" x14ac:dyDescent="0.25">
      <c r="A6" s="52">
        <v>4</v>
      </c>
      <c r="B6" s="53">
        <v>44574</v>
      </c>
      <c r="C6" s="56" t="s">
        <v>9</v>
      </c>
      <c r="D6" s="56" t="s">
        <v>13</v>
      </c>
      <c r="E6" s="58"/>
      <c r="F6" s="59">
        <f t="shared" si="1"/>
        <v>128591.28</v>
      </c>
      <c r="G6" s="59">
        <v>119066</v>
      </c>
      <c r="H6" s="68">
        <f>G6*E6</f>
        <v>0</v>
      </c>
      <c r="I6" s="54"/>
      <c r="J6" s="50"/>
    </row>
    <row r="7" spans="1:12" ht="33" x14ac:dyDescent="0.25">
      <c r="A7" s="52">
        <v>5</v>
      </c>
      <c r="B7" s="53">
        <v>44575</v>
      </c>
      <c r="C7" s="56" t="s">
        <v>9</v>
      </c>
      <c r="D7" s="56" t="s">
        <v>13</v>
      </c>
      <c r="E7" s="58"/>
      <c r="F7" s="59">
        <f t="shared" si="1"/>
        <v>128591.28</v>
      </c>
      <c r="G7" s="59">
        <v>119066</v>
      </c>
      <c r="H7" s="68">
        <f>G7*E7</f>
        <v>0</v>
      </c>
      <c r="I7" s="54"/>
      <c r="J7" s="50"/>
    </row>
    <row r="8" spans="1:12" ht="33" x14ac:dyDescent="0.25">
      <c r="A8" s="52">
        <v>6</v>
      </c>
      <c r="B8" s="53">
        <v>44576</v>
      </c>
      <c r="C8" s="56" t="s">
        <v>9</v>
      </c>
      <c r="D8" s="56" t="s">
        <v>13</v>
      </c>
      <c r="E8" s="58"/>
      <c r="F8" s="59">
        <f t="shared" si="1"/>
        <v>128591.28</v>
      </c>
      <c r="G8" s="59">
        <v>119066</v>
      </c>
      <c r="H8" s="68">
        <f t="shared" ref="H8:H9" si="2">G8*E8</f>
        <v>0</v>
      </c>
      <c r="I8" s="54"/>
      <c r="J8" s="50"/>
    </row>
    <row r="9" spans="1:12" ht="33" x14ac:dyDescent="0.25">
      <c r="A9" s="52">
        <v>7</v>
      </c>
      <c r="B9" s="53">
        <v>44579</v>
      </c>
      <c r="C9" s="56" t="s">
        <v>9</v>
      </c>
      <c r="D9" s="56" t="s">
        <v>13</v>
      </c>
      <c r="E9" s="58"/>
      <c r="F9" s="59">
        <f t="shared" si="1"/>
        <v>128591.28</v>
      </c>
      <c r="G9" s="59">
        <v>119066</v>
      </c>
      <c r="H9" s="68">
        <f t="shared" si="2"/>
        <v>0</v>
      </c>
      <c r="I9" s="54"/>
      <c r="J9" s="50"/>
    </row>
    <row r="10" spans="1:12" ht="33" x14ac:dyDescent="0.25">
      <c r="A10" s="52">
        <v>8</v>
      </c>
      <c r="B10" s="53">
        <v>44582</v>
      </c>
      <c r="C10" s="56" t="s">
        <v>9</v>
      </c>
      <c r="D10" s="56" t="s">
        <v>13</v>
      </c>
      <c r="E10" s="58"/>
      <c r="F10" s="59">
        <f t="shared" si="1"/>
        <v>128591.28</v>
      </c>
      <c r="G10" s="59">
        <v>119066</v>
      </c>
      <c r="H10" s="68">
        <f>E10*G10</f>
        <v>0</v>
      </c>
      <c r="I10" s="54"/>
      <c r="J10" s="50"/>
    </row>
    <row r="11" spans="1:12" ht="33" x14ac:dyDescent="0.25">
      <c r="A11" s="52">
        <v>9</v>
      </c>
      <c r="B11" s="53">
        <v>44585</v>
      </c>
      <c r="C11" s="56" t="s">
        <v>9</v>
      </c>
      <c r="D11" s="56" t="s">
        <v>13</v>
      </c>
      <c r="E11" s="58"/>
      <c r="F11" s="59">
        <f t="shared" si="1"/>
        <v>128591.28</v>
      </c>
      <c r="G11" s="59">
        <v>119066</v>
      </c>
      <c r="H11" s="68">
        <f>E11*G11</f>
        <v>0</v>
      </c>
      <c r="I11" s="54"/>
      <c r="J11" s="50"/>
    </row>
    <row r="12" spans="1:12" x14ac:dyDescent="0.25">
      <c r="A12" s="69"/>
      <c r="B12" s="86" t="s">
        <v>14</v>
      </c>
      <c r="C12" s="86"/>
      <c r="D12" s="87"/>
      <c r="E12" s="70">
        <f>SUBTOTAL(9,E3:E11)</f>
        <v>0</v>
      </c>
      <c r="F12" s="60"/>
      <c r="G12" s="60"/>
      <c r="H12" s="60">
        <f>+SUM(H3:H11)</f>
        <v>0</v>
      </c>
      <c r="I12" s="54"/>
      <c r="J12" s="50"/>
    </row>
    <row r="13" spans="1:12" x14ac:dyDescent="0.25">
      <c r="A13" s="69"/>
      <c r="B13" s="86" t="s">
        <v>26</v>
      </c>
      <c r="C13" s="86"/>
      <c r="D13" s="86"/>
      <c r="E13" s="86"/>
      <c r="F13" s="86"/>
      <c r="G13" s="87"/>
      <c r="H13" s="68">
        <f>+H12*0.08</f>
        <v>0</v>
      </c>
      <c r="I13" s="54"/>
      <c r="J13" s="50"/>
    </row>
    <row r="14" spans="1:12" ht="16.5" customHeight="1" x14ac:dyDescent="0.25">
      <c r="A14" s="69"/>
      <c r="B14" s="86" t="s">
        <v>25</v>
      </c>
      <c r="C14" s="86"/>
      <c r="D14" s="86"/>
      <c r="E14" s="86"/>
      <c r="F14" s="86"/>
      <c r="G14" s="87"/>
      <c r="H14" s="61">
        <f>+SUM(H11:H12)</f>
        <v>0</v>
      </c>
      <c r="I14" s="54"/>
      <c r="J14" s="50"/>
    </row>
    <row r="15" spans="1:12" s="57" customFormat="1" x14ac:dyDescent="0.25">
      <c r="A15" s="62"/>
      <c r="B15" s="62"/>
      <c r="C15" s="62"/>
      <c r="D15" s="62"/>
      <c r="E15" s="62"/>
      <c r="F15" s="63"/>
      <c r="G15" s="63"/>
      <c r="H15" s="64"/>
      <c r="I15" s="65"/>
    </row>
    <row r="16" spans="1:12" s="57" customFormat="1" x14ac:dyDescent="0.25">
      <c r="A16" s="62"/>
      <c r="B16" s="62"/>
      <c r="C16" s="62"/>
      <c r="D16" s="62"/>
      <c r="E16" s="62"/>
      <c r="F16" s="89" t="s">
        <v>24</v>
      </c>
      <c r="G16" s="89"/>
      <c r="H16" s="89"/>
      <c r="I16" s="89"/>
    </row>
    <row r="17" spans="1:11" ht="17.25" x14ac:dyDescent="0.25">
      <c r="A17" s="85" t="s">
        <v>1</v>
      </c>
      <c r="B17" s="85"/>
      <c r="C17" s="85"/>
      <c r="D17" s="67"/>
      <c r="E17" s="67"/>
      <c r="F17" s="84" t="s">
        <v>2</v>
      </c>
      <c r="G17" s="84"/>
      <c r="H17" s="84"/>
      <c r="I17" s="84"/>
      <c r="K17" s="45"/>
    </row>
    <row r="21" spans="1:11" x14ac:dyDescent="0.25">
      <c r="E21" s="45"/>
    </row>
  </sheetData>
  <autoFilter ref="A2:I14"/>
  <mergeCells count="7">
    <mergeCell ref="A1:I1"/>
    <mergeCell ref="F16:I16"/>
    <mergeCell ref="F17:I17"/>
    <mergeCell ref="A17:C17"/>
    <mergeCell ref="B12:D12"/>
    <mergeCell ref="B14:G14"/>
    <mergeCell ref="B13:G13"/>
  </mergeCells>
  <pageMargins left="0.2" right="0.1" top="0.3" bottom="0.3" header="0.1" footer="0.1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T01-2022</vt:lpstr>
      <vt:lpstr>T02-2022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NTPC01</cp:lastModifiedBy>
  <cp:lastPrinted>2022-02-26T07:55:38Z</cp:lastPrinted>
  <dcterms:created xsi:type="dcterms:W3CDTF">2018-05-09T04:52:11Z</dcterms:created>
  <dcterms:modified xsi:type="dcterms:W3CDTF">2022-03-14T06:12:33Z</dcterms:modified>
</cp:coreProperties>
</file>