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VIN_HUYEN\CÔNG NỢ PHẢI TRẢ\"/>
    </mc:Choice>
  </mc:AlternateContent>
  <bookViews>
    <workbookView xWindow="0" yWindow="0" windowWidth="21600" windowHeight="9330"/>
  </bookViews>
  <sheets>
    <sheet name="Doi chieu HCM" sheetId="3" r:id="rId1"/>
    <sheet name="Doi chieu HN" sheetId="2" r:id="rId2"/>
  </sheets>
  <calcPr calcId="162913"/>
</workbook>
</file>

<file path=xl/calcChain.xml><?xml version="1.0" encoding="utf-8"?>
<calcChain xmlns="http://schemas.openxmlformats.org/spreadsheetml/2006/main">
  <c r="G26" i="2" l="1"/>
  <c r="E13" i="3"/>
  <c r="E15" i="3" s="1"/>
  <c r="E17" i="3" s="1"/>
  <c r="D13" i="3"/>
  <c r="D15" i="3"/>
  <c r="D17" i="3" s="1"/>
  <c r="D20" i="3"/>
  <c r="D18" i="3" l="1"/>
  <c r="D21" i="3"/>
  <c r="D22" i="3" s="1"/>
  <c r="E21" i="2"/>
  <c r="D21" i="2"/>
  <c r="E19" i="2"/>
  <c r="D19" i="2"/>
  <c r="E10" i="2"/>
  <c r="D10" i="2"/>
  <c r="E6" i="2"/>
  <c r="D6" i="2"/>
  <c r="D26" i="2" l="1"/>
  <c r="E26" i="2" l="1"/>
  <c r="E28" i="2" s="1"/>
  <c r="E30" i="2" s="1"/>
  <c r="D28" i="2"/>
  <c r="D30" i="2" s="1"/>
  <c r="D31" i="2" l="1"/>
</calcChain>
</file>

<file path=xl/sharedStrings.xml><?xml version="1.0" encoding="utf-8"?>
<sst xmlns="http://schemas.openxmlformats.org/spreadsheetml/2006/main" count="111" uniqueCount="54">
  <si>
    <t>Đơn giá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</si>
  <si>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</si>
  <si>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</si>
  <si>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</si>
  <si>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</si>
  <si>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</si>
  <si>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</si>
  <si>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</si>
  <si>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</si>
  <si>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</si>
  <si>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</si>
  <si>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</si>
  <si>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</si>
  <si>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</si>
  <si>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BẢNG TỔNG HỢP ĐỐI CHIẾU XUẤT HÀNG - TPHCM</t>
  </si>
  <si>
    <t>Từ ngày 01 đến ngày 31 tháng 12 năm 2021</t>
  </si>
  <si>
    <t>01/12/2021</t>
  </si>
  <si>
    <t>02/12/2021</t>
  </si>
  <si>
    <t>03/12/2021</t>
  </si>
  <si>
    <t>06/12/2021</t>
  </si>
  <si>
    <t>07/12/2021</t>
  </si>
  <si>
    <t>08/12/2021</t>
  </si>
  <si>
    <t>09/12/2021</t>
  </si>
  <si>
    <t>10/12/2021</t>
  </si>
  <si>
    <t>14/12/2021</t>
  </si>
  <si>
    <t>16/12/2021</t>
  </si>
  <si>
    <t>17/12/2021</t>
  </si>
  <si>
    <t>20/12/2021</t>
  </si>
  <si>
    <t>22/12/2021</t>
  </si>
  <si>
    <t>23/12/2021</t>
  </si>
  <si>
    <t>24/12/2021</t>
  </si>
  <si>
    <t>26/12/2021</t>
  </si>
  <si>
    <t>28/12/2021</t>
  </si>
  <si>
    <t>13/12/2021</t>
  </si>
  <si>
    <t>25/12/2021</t>
  </si>
  <si>
    <t>29/12/2021</t>
  </si>
  <si>
    <t>30/12/2021</t>
  </si>
  <si>
    <t>31/12/2021</t>
  </si>
  <si>
    <t>21/12/2021</t>
  </si>
  <si>
    <t>Hà Nội   T12/2021:</t>
  </si>
  <si>
    <t>TPHCM  T12/2021:</t>
  </si>
  <si>
    <t>Tổng nợ  T12/2021</t>
  </si>
  <si>
    <t>Ngày chứng từ</t>
  </si>
  <si>
    <t>Số chứng từ</t>
  </si>
  <si>
    <t>HBTL0135829T102021</t>
  </si>
  <si>
    <t>HBTL0148847T112021</t>
  </si>
  <si>
    <t>HBTL0148851T112021</t>
  </si>
  <si>
    <t>HBTL0148854T112021</t>
  </si>
  <si>
    <t>HBTL0148855T112021</t>
  </si>
  <si>
    <t>HBTL0151296T112021</t>
  </si>
  <si>
    <t>HBTL0151316T112021</t>
  </si>
  <si>
    <t>HBTL0151321T112021</t>
  </si>
  <si>
    <t>OK</t>
  </si>
  <si>
    <t>Hủy hđ, đã xuất hóa đơn thay thế chờ gởi vô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</si>
</sst>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2"/>
      <color theme="1"/>
      <name val="Calibri"/>
      <family val="2"/>
      <scheme val="minor"/>
    </font>
    <font>
      <sz val="12"/>
      <color rgb="FF000000"/>
      <name val="Microsoft Sans Serif"/>
      <family val="2"/>
    </font>
    <font>
      <sz val="12"/>
      <name val="Microsoft Sans Serif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4">
    <xf numFmtId="0" fontId="0" fillId="0" borderId="0" xfId="0"/>
    <xf numFmtId="3" fontId="0" fillId="0" borderId="0" xfId="0" applyNumberFormat="1"/>
    <xf numFmtId="0" fontId="1" fillId="0" borderId="5" xfId="0" applyFont="1" applyBorder="1"/>
    <xf numFmtId="3" fontId="1" fillId="0" borderId="5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3" fontId="3" fillId="0" borderId="0" xfId="0" applyNumberFormat="1" applyFont="1" applyAlignment="1"/>
    <xf numFmtId="3" fontId="3" fillId="0" borderId="13" xfId="0" applyNumberFormat="1" applyFont="1" applyBorder="1"/>
    <xf numFmtId="14" fontId="5" fillId="2" borderId="27" xfId="0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4" fontId="6" fillId="0" borderId="28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164" fontId="0" fillId="0" borderId="0" xfId="0" applyNumberFormat="1"/>
    <xf numFmtId="164" fontId="9" fillId="0" borderId="28" xfId="1" applyNumberFormat="1" applyFont="1" applyFill="1" applyBorder="1" applyAlignment="1">
      <alignment horizontal="right" vertical="center"/>
    </xf>
    <xf numFmtId="164" fontId="3" fillId="0" borderId="13" xfId="1" applyNumberFormat="1" applyFont="1" applyBorder="1"/>
    <xf numFmtId="164" fontId="1" fillId="0" borderId="5" xfId="1" applyNumberFormat="1" applyFont="1" applyBorder="1"/>
    <xf numFmtId="3" fontId="1" fillId="0" borderId="11" xfId="0" applyNumberFormat="1" applyFont="1" applyFill="1" applyBorder="1"/>
    <xf numFmtId="164" fontId="0" fillId="0" borderId="0" xfId="1" applyNumberFormat="1" applyFont="1"/>
    <xf numFmtId="0" fontId="7" fillId="0" borderId="0" xfId="0" applyFont="1" applyFill="1"/>
    <xf numFmtId="164" fontId="7" fillId="0" borderId="0" xfId="1" applyNumberFormat="1" applyFont="1" applyFill="1"/>
    <xf numFmtId="0" fontId="0" fillId="0" borderId="0" xfId="0" applyFill="1"/>
    <xf numFmtId="164" fontId="10" fillId="0" borderId="0" xfId="1" applyNumberFormat="1" applyFont="1" applyFill="1"/>
    <xf numFmtId="14" fontId="8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164" fontId="8" fillId="0" borderId="27" xfId="1" applyNumberFormat="1" applyFont="1" applyFill="1" applyBorder="1" applyAlignment="1">
      <alignment horizontal="center" vertical="center" wrapText="1"/>
    </xf>
    <xf numFmtId="14" fontId="9" fillId="0" borderId="28" xfId="0" applyNumberFormat="1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left" vertical="center"/>
    </xf>
    <xf numFmtId="164" fontId="0" fillId="0" borderId="0" xfId="0" applyNumberFormat="1" applyFill="1"/>
    <xf numFmtId="38" fontId="9" fillId="0" borderId="28" xfId="0" applyNumberFormat="1" applyFont="1" applyFill="1" applyBorder="1" applyAlignment="1">
      <alignment horizontal="right" vertical="center"/>
    </xf>
    <xf numFmtId="0" fontId="1" fillId="0" borderId="11" xfId="0" applyFont="1" applyFill="1" applyBorder="1"/>
    <xf numFmtId="3" fontId="3" fillId="0" borderId="17" xfId="0" applyNumberFormat="1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zoomScale="85" zoomScaleNormal="85" workbookViewId="0">
      <selection activeCell="E12" sqref="E12"/>
    </sheetView>
  </sheetViews>
  <sheetFormatPr defaultRowHeight="15.75" x14ac:dyDescent="0.25"/>
  <cols>
    <col min="1" max="1" width="10.5703125" customWidth="1"/>
    <col min="2" max="2" width="16.5703125" customWidth="1"/>
    <col min="3" max="3" width="12.42578125" customWidth="1"/>
    <col min="4" max="4" width="17.5703125" customWidth="1"/>
    <col min="5" max="5" width="17.42578125" customWidth="1"/>
    <col min="6" max="6" width="16.5703125" customWidth="1"/>
    <col min="7" max="7" width="20.5703125" customWidth="1"/>
    <col min="8" max="9" width="12.85546875" hidden="1" customWidth="1"/>
    <col min="10" max="11" width="15.85546875" style="34" customWidth="1"/>
    <col min="12" max="12" width="12.85546875" style="34" customWidth="1"/>
    <col min="13" max="13" width="31.7109375" style="34" customWidth="1"/>
    <col min="14" max="14" width="18" style="35" customWidth="1"/>
    <col min="15" max="15" width="9.140625" style="36"/>
    <col min="16" max="16" width="15.5703125" style="34" bestFit="1" customWidth="1"/>
    <col min="17" max="18" width="9.140625" style="36"/>
  </cols>
  <sheetData>
    <row r="1" spans="1:16" ht="24.95" customHeight="1" x14ac:dyDescent="0.3">
      <c r="A1" s="48" t="s">
        <v>14</v>
      </c>
      <c r="B1" s="48"/>
      <c r="C1" s="48"/>
      <c r="D1" s="49"/>
      <c r="E1" s="49"/>
      <c r="F1" s="50"/>
    </row>
    <row r="2" spans="1:16" ht="24.95" customHeight="1" x14ac:dyDescent="0.3">
      <c r="A2" s="51" t="s">
        <v>15</v>
      </c>
      <c r="B2" s="51"/>
      <c r="C2" s="51"/>
      <c r="D2" s="51"/>
      <c r="E2" s="51"/>
      <c r="F2" s="51"/>
    </row>
    <row r="3" spans="1:16" ht="24.95" customHeight="1" x14ac:dyDescent="0.3">
      <c r="A3" s="52"/>
      <c r="B3" s="52"/>
      <c r="C3" s="52"/>
      <c r="D3" s="53"/>
      <c r="E3" s="53"/>
      <c r="F3" s="54"/>
    </row>
    <row r="4" spans="1:16" ht="24.95" customHeight="1" x14ac:dyDescent="0.3">
      <c r="A4" s="12" t="s">
        <v>1</v>
      </c>
      <c r="B4" s="15" t="s">
        <v>2</v>
      </c>
      <c r="C4" s="15" t="s">
        <v>3</v>
      </c>
      <c r="D4" s="13" t="s">
        <v>4</v>
      </c>
      <c r="E4" s="13" t="s">
        <v>5</v>
      </c>
      <c r="F4" s="14" t="s">
        <v>6</v>
      </c>
      <c r="N4" s="37"/>
      <c r="O4" s="37"/>
    </row>
    <row r="5" spans="1:16" ht="24.95" customHeight="1" x14ac:dyDescent="0.3">
      <c r="A5" s="5">
        <v>1</v>
      </c>
      <c r="B5" s="21" t="s">
        <v>16</v>
      </c>
      <c r="C5" s="17" t="s">
        <v>7</v>
      </c>
      <c r="D5" s="45">
        <v>40</v>
      </c>
      <c r="E5" s="32">
        <v>120</v>
      </c>
      <c r="F5" s="8" t="s">
        <v>52</v>
      </c>
      <c r="H5" s="24" t="s">
        <v>42</v>
      </c>
      <c r="I5" s="25" t="s">
        <v>43</v>
      </c>
      <c r="J5" s="38"/>
      <c r="K5" s="39"/>
      <c r="L5" s="39"/>
      <c r="M5" s="39"/>
      <c r="N5" s="40"/>
    </row>
    <row r="6" spans="1:16" ht="24.95" customHeight="1" x14ac:dyDescent="0.3">
      <c r="A6" s="5">
        <v>2</v>
      </c>
      <c r="B6" s="21" t="s">
        <v>20</v>
      </c>
      <c r="C6" s="17" t="s">
        <v>7</v>
      </c>
      <c r="D6" s="45"/>
      <c r="E6" s="32">
        <v>240</v>
      </c>
      <c r="F6" s="8" t="s">
        <v>52</v>
      </c>
      <c r="H6" s="26">
        <v>44531</v>
      </c>
      <c r="I6" s="27" t="s">
        <v>44</v>
      </c>
      <c r="J6" s="41"/>
      <c r="K6" s="42"/>
      <c r="L6" s="42"/>
      <c r="M6" s="42"/>
      <c r="N6" s="29"/>
      <c r="O6" s="43"/>
      <c r="P6" s="44"/>
    </row>
    <row r="7" spans="1:16" ht="24.95" customHeight="1" x14ac:dyDescent="0.3">
      <c r="A7" s="5">
        <v>3</v>
      </c>
      <c r="B7" s="21" t="s">
        <v>33</v>
      </c>
      <c r="C7" s="17" t="s">
        <v>7</v>
      </c>
      <c r="D7" s="45">
        <v>240</v>
      </c>
      <c r="E7" s="32"/>
      <c r="F7" s="8" t="s">
        <v>52</v>
      </c>
      <c r="H7" s="26">
        <v>44531</v>
      </c>
      <c r="I7" s="27" t="s">
        <v>44</v>
      </c>
      <c r="J7" s="41"/>
      <c r="K7" s="42"/>
      <c r="L7" s="42"/>
      <c r="M7" s="42"/>
      <c r="N7" s="29"/>
      <c r="P7" s="44"/>
    </row>
    <row r="8" spans="1:16" ht="24.95" customHeight="1" x14ac:dyDescent="0.3">
      <c r="A8" s="5">
        <v>4</v>
      </c>
      <c r="B8" s="21" t="s">
        <v>25</v>
      </c>
      <c r="C8" s="17" t="s">
        <v>7</v>
      </c>
      <c r="D8" s="45">
        <v>160</v>
      </c>
      <c r="E8" s="32">
        <v>160</v>
      </c>
      <c r="F8" s="8" t="s">
        <v>52</v>
      </c>
      <c r="H8" s="26">
        <v>44537</v>
      </c>
      <c r="I8" s="27" t="s">
        <v>45</v>
      </c>
      <c r="J8" s="41"/>
      <c r="K8" s="42"/>
      <c r="L8" s="42"/>
      <c r="M8" s="42"/>
      <c r="N8" s="29"/>
      <c r="O8" s="43"/>
      <c r="P8" s="44"/>
    </row>
    <row r="9" spans="1:16" ht="24.95" customHeight="1" x14ac:dyDescent="0.3">
      <c r="A9" s="5">
        <v>5</v>
      </c>
      <c r="B9" s="21" t="s">
        <v>28</v>
      </c>
      <c r="C9" s="17" t="s">
        <v>7</v>
      </c>
      <c r="D9" s="45">
        <v>80</v>
      </c>
      <c r="E9" s="32">
        <v>240</v>
      </c>
      <c r="F9" s="8" t="s">
        <v>52</v>
      </c>
      <c r="H9" s="26">
        <v>44543</v>
      </c>
      <c r="I9" s="27" t="s">
        <v>46</v>
      </c>
      <c r="J9" s="41"/>
      <c r="K9" s="42"/>
      <c r="L9" s="42"/>
      <c r="M9" s="42"/>
      <c r="N9" s="29"/>
      <c r="O9" s="43"/>
      <c r="P9" s="44"/>
    </row>
    <row r="10" spans="1:16" ht="24.95" customHeight="1" x14ac:dyDescent="0.3">
      <c r="A10" s="5">
        <v>6</v>
      </c>
      <c r="B10" s="21" t="s">
        <v>34</v>
      </c>
      <c r="C10" s="17" t="s">
        <v>7</v>
      </c>
      <c r="D10" s="45">
        <v>240</v>
      </c>
      <c r="E10" s="32">
        <v>80</v>
      </c>
      <c r="F10" s="8" t="s">
        <v>52</v>
      </c>
      <c r="H10" s="26">
        <v>44546</v>
      </c>
      <c r="I10" s="27" t="s">
        <v>47</v>
      </c>
      <c r="J10" s="41"/>
      <c r="K10" s="42"/>
      <c r="L10" s="42"/>
      <c r="M10" s="42"/>
      <c r="N10" s="29"/>
      <c r="O10" s="43"/>
      <c r="P10" s="44"/>
    </row>
    <row r="11" spans="1:16" ht="24.95" customHeight="1" x14ac:dyDescent="0.3">
      <c r="A11" s="5">
        <v>7</v>
      </c>
      <c r="B11" s="21" t="s">
        <v>32</v>
      </c>
      <c r="C11" s="17" t="s">
        <v>7</v>
      </c>
      <c r="D11" s="45"/>
      <c r="E11" s="32">
        <v>240</v>
      </c>
      <c r="F11" s="8" t="s">
        <v>53</v>
      </c>
      <c r="H11" s="26">
        <v>44546</v>
      </c>
      <c r="I11" s="27" t="s">
        <v>48</v>
      </c>
      <c r="J11" s="41"/>
      <c r="K11" s="42"/>
      <c r="L11" s="42"/>
      <c r="M11" s="42"/>
      <c r="N11" s="29"/>
      <c r="O11" s="43"/>
      <c r="P11" s="44"/>
    </row>
    <row r="12" spans="1:16" ht="24.95" customHeight="1" x14ac:dyDescent="0.3">
      <c r="A12" s="5">
        <v>8</v>
      </c>
      <c r="B12" s="21" t="s">
        <v>35</v>
      </c>
      <c r="C12" s="17" t="s">
        <v>7</v>
      </c>
      <c r="D12" s="45">
        <v>240</v>
      </c>
      <c r="E12" s="32">
        <v>80</v>
      </c>
      <c r="F12" s="8" t="s">
        <v>52</v>
      </c>
      <c r="H12" s="26">
        <v>44552</v>
      </c>
      <c r="I12" s="27" t="s">
        <v>49</v>
      </c>
      <c r="J12" s="41"/>
      <c r="K12" s="42"/>
      <c r="L12" s="42"/>
      <c r="M12" s="42"/>
      <c r="N12" s="29"/>
      <c r="O12" s="43"/>
      <c r="P12" s="44"/>
    </row>
    <row r="13" spans="1:16" ht="24.95" customHeight="1" x14ac:dyDescent="0.3">
      <c r="A13" s="55" t="s">
        <v>8</v>
      </c>
      <c r="B13" s="56"/>
      <c r="C13" s="16"/>
      <c r="D13" s="30">
        <f>SUM(D5:D12)</f>
        <v>1000</v>
      </c>
      <c r="E13" s="23">
        <f>SUM(E5:E12)</f>
        <v>1160</v>
      </c>
      <c r="F13" s="11"/>
      <c r="G13" s="28"/>
      <c r="H13" s="26">
        <v>44552</v>
      </c>
      <c r="I13" s="27" t="s">
        <v>49</v>
      </c>
      <c r="J13" s="41"/>
      <c r="K13" s="42"/>
      <c r="L13" s="42"/>
      <c r="M13" s="42"/>
      <c r="N13" s="29"/>
      <c r="O13" s="43"/>
      <c r="P13" s="44"/>
    </row>
    <row r="14" spans="1:16" ht="24.95" customHeight="1" x14ac:dyDescent="0.3">
      <c r="A14" s="57" t="s">
        <v>9</v>
      </c>
      <c r="B14" s="58"/>
      <c r="C14" s="9"/>
      <c r="D14" s="9"/>
      <c r="E14" s="9"/>
      <c r="F14" s="18"/>
      <c r="H14" s="26">
        <v>44555</v>
      </c>
      <c r="I14" s="27" t="s">
        <v>50</v>
      </c>
      <c r="J14" s="41"/>
      <c r="K14" s="42"/>
      <c r="L14" s="42"/>
      <c r="M14" s="42"/>
      <c r="N14" s="29"/>
      <c r="O14" s="43"/>
      <c r="P14" s="44"/>
    </row>
    <row r="15" spans="1:16" ht="24.95" customHeight="1" x14ac:dyDescent="0.3">
      <c r="A15" s="59" t="s">
        <v>10</v>
      </c>
      <c r="B15" s="60"/>
      <c r="C15" s="2"/>
      <c r="D15" s="31">
        <f>D13-D14</f>
        <v>1000</v>
      </c>
      <c r="E15" s="2">
        <f>E13-E14</f>
        <v>1160</v>
      </c>
      <c r="F15" s="19"/>
      <c r="H15" s="26">
        <v>44555</v>
      </c>
      <c r="I15" s="27" t="s">
        <v>50</v>
      </c>
      <c r="J15" s="41"/>
      <c r="K15" s="42"/>
      <c r="L15" s="42"/>
      <c r="M15" s="42"/>
      <c r="N15" s="29"/>
      <c r="O15" s="43"/>
      <c r="P15" s="44"/>
    </row>
    <row r="16" spans="1:16" ht="24.95" customHeight="1" x14ac:dyDescent="0.3">
      <c r="A16" s="59" t="s">
        <v>0</v>
      </c>
      <c r="B16" s="60"/>
      <c r="C16" s="2"/>
      <c r="D16" s="3">
        <v>63750</v>
      </c>
      <c r="E16" s="3">
        <v>64750</v>
      </c>
      <c r="F16" s="19"/>
      <c r="H16" s="26">
        <v>44559</v>
      </c>
      <c r="I16" s="27" t="s">
        <v>51</v>
      </c>
      <c r="J16" s="41"/>
      <c r="K16" s="42"/>
      <c r="L16" s="42"/>
      <c r="M16" s="42"/>
      <c r="N16" s="29"/>
      <c r="O16" s="43"/>
      <c r="P16" s="44"/>
    </row>
    <row r="17" spans="1:16" ht="24.95" customHeight="1" x14ac:dyDescent="0.3">
      <c r="A17" s="59" t="s">
        <v>11</v>
      </c>
      <c r="B17" s="60"/>
      <c r="C17" s="2"/>
      <c r="D17" s="3">
        <f>D16*D15</f>
        <v>63750000</v>
      </c>
      <c r="E17" s="3">
        <f>E16*E15</f>
        <v>75110000</v>
      </c>
      <c r="F17" s="19"/>
      <c r="H17" s="26">
        <v>44559</v>
      </c>
      <c r="I17" s="27" t="s">
        <v>51</v>
      </c>
      <c r="J17" s="41"/>
      <c r="K17" s="42"/>
      <c r="L17" s="42"/>
      <c r="M17" s="42"/>
      <c r="N17" s="29"/>
      <c r="O17" s="43"/>
      <c r="P17" s="44"/>
    </row>
    <row r="18" spans="1:16" ht="24.95" customHeight="1" x14ac:dyDescent="0.3">
      <c r="A18" s="62" t="s">
        <v>12</v>
      </c>
      <c r="B18" s="63"/>
      <c r="C18" s="4"/>
      <c r="D18" s="46">
        <f>D17+E17</f>
        <v>138860000</v>
      </c>
      <c r="E18" s="47"/>
      <c r="F18" s="20"/>
      <c r="P18" s="44"/>
    </row>
    <row r="20" spans="1:16" ht="18.75" x14ac:dyDescent="0.3">
      <c r="A20" s="61" t="s">
        <v>39</v>
      </c>
      <c r="B20" s="61"/>
      <c r="C20" s="61"/>
      <c r="D20" s="22">
        <f>'Doi chieu HN'!D31:E31</f>
        <v>179197250</v>
      </c>
      <c r="E20" s="1"/>
      <c r="F20" s="1"/>
    </row>
    <row r="21" spans="1:16" ht="18.75" x14ac:dyDescent="0.3">
      <c r="A21" s="61" t="s">
        <v>40</v>
      </c>
      <c r="B21" s="61"/>
      <c r="C21" s="61"/>
      <c r="D21" s="22">
        <f>D18</f>
        <v>138860000</v>
      </c>
    </row>
    <row r="22" spans="1:16" ht="18.75" x14ac:dyDescent="0.3">
      <c r="A22" s="61" t="s">
        <v>41</v>
      </c>
      <c r="B22" s="61"/>
      <c r="C22" s="61"/>
      <c r="D22" s="22">
        <f>D20+D21</f>
        <v>318057250</v>
      </c>
      <c r="E22" s="1"/>
    </row>
    <row r="23" spans="1:16" x14ac:dyDescent="0.25">
      <c r="D23" s="1"/>
      <c r="E23" s="1"/>
    </row>
  </sheetData>
  <mergeCells count="13">
    <mergeCell ref="A20:C20"/>
    <mergeCell ref="A21:C21"/>
    <mergeCell ref="A22:C22"/>
    <mergeCell ref="A16:B16"/>
    <mergeCell ref="A17:B17"/>
    <mergeCell ref="A18:B18"/>
    <mergeCell ref="D18:E18"/>
    <mergeCell ref="A1:F1"/>
    <mergeCell ref="A2:F2"/>
    <mergeCell ref="A3:F3"/>
    <mergeCell ref="A13:B13"/>
    <mergeCell ref="A14:B14"/>
    <mergeCell ref="A15:B15"/>
  </mergeCells>
  <pageMargins left="0.75" right="0.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0" zoomScale="70" zoomScaleNormal="70" workbookViewId="0">
      <selection activeCell="E5" sqref="E5"/>
    </sheetView>
  </sheetViews>
  <sheetFormatPr defaultRowHeight="15" x14ac:dyDescent="0.25"/>
  <cols>
    <col min="1" max="1" width="10.5703125" customWidth="1"/>
    <col min="2" max="2" width="15.7109375" customWidth="1"/>
    <col min="3" max="3" width="12.42578125" customWidth="1"/>
    <col min="4" max="4" width="17.5703125" customWidth="1"/>
    <col min="5" max="5" width="17.42578125" customWidth="1"/>
    <col min="6" max="6" width="13.5703125" customWidth="1"/>
    <col min="7" max="7" width="20.5703125" style="33" customWidth="1"/>
  </cols>
  <sheetData>
    <row r="1" spans="1:6" ht="24.95" customHeight="1" x14ac:dyDescent="0.3">
      <c r="A1" s="48" t="s">
        <v>13</v>
      </c>
      <c r="B1" s="48"/>
      <c r="C1" s="48"/>
      <c r="D1" s="49"/>
      <c r="E1" s="49"/>
      <c r="F1" s="50"/>
    </row>
    <row r="2" spans="1:6" ht="24.95" customHeight="1" x14ac:dyDescent="0.3">
      <c r="A2" s="51" t="s">
        <v>15</v>
      </c>
      <c r="B2" s="51"/>
      <c r="C2" s="51"/>
      <c r="D2" s="51"/>
      <c r="E2" s="51"/>
      <c r="F2" s="51"/>
    </row>
    <row r="3" spans="1:6" ht="24.95" customHeight="1" x14ac:dyDescent="0.3">
      <c r="A3" s="52"/>
      <c r="B3" s="52"/>
      <c r="C3" s="52"/>
      <c r="D3" s="53"/>
      <c r="E3" s="53"/>
      <c r="F3" s="54"/>
    </row>
    <row r="4" spans="1:6" ht="24.95" customHeight="1" x14ac:dyDescent="0.3">
      <c r="A4" s="12" t="s">
        <v>1</v>
      </c>
      <c r="B4" s="15" t="s">
        <v>2</v>
      </c>
      <c r="C4" s="15" t="s">
        <v>3</v>
      </c>
      <c r="D4" s="13" t="s">
        <v>4</v>
      </c>
      <c r="E4" s="13" t="s">
        <v>5</v>
      </c>
      <c r="F4" s="14" t="s">
        <v>6</v>
      </c>
    </row>
    <row r="5" spans="1:6" ht="24.95" customHeight="1" x14ac:dyDescent="0.3">
      <c r="A5" s="5">
        <v>1</v>
      </c>
      <c r="B5" s="21" t="s">
        <v>16</v>
      </c>
      <c r="C5" s="17" t="s">
        <v>7</v>
      </c>
      <c r="D5" s="6">
        <v>20</v>
      </c>
      <c r="E5" s="7">
        <v>40</v>
      </c>
      <c r="F5" s="8"/>
    </row>
    <row r="6" spans="1:6" ht="24.95" customHeight="1" x14ac:dyDescent="0.3">
      <c r="A6" s="5">
        <v>2</v>
      </c>
      <c r="B6" s="21" t="s">
        <v>17</v>
      </c>
      <c r="C6" s="17" t="s">
        <v>7</v>
      </c>
      <c r="D6" s="6">
        <f>10+20</f>
        <v>30</v>
      </c>
      <c r="E6" s="7">
        <f>30+18</f>
        <v>48</v>
      </c>
      <c r="F6" s="8"/>
    </row>
    <row r="7" spans="1:6" ht="24.95" customHeight="1" x14ac:dyDescent="0.3">
      <c r="A7" s="5">
        <v>3</v>
      </c>
      <c r="B7" s="21" t="s">
        <v>18</v>
      </c>
      <c r="C7" s="17" t="s">
        <v>7</v>
      </c>
      <c r="D7" s="6"/>
      <c r="E7" s="7">
        <v>12</v>
      </c>
      <c r="F7" s="8"/>
    </row>
    <row r="8" spans="1:6" ht="24.95" customHeight="1" x14ac:dyDescent="0.3">
      <c r="A8" s="5">
        <v>4</v>
      </c>
      <c r="B8" s="21" t="s">
        <v>19</v>
      </c>
      <c r="C8" s="17" t="s">
        <v>7</v>
      </c>
      <c r="D8" s="6">
        <v>30</v>
      </c>
      <c r="E8" s="7">
        <v>30</v>
      </c>
      <c r="F8" s="8"/>
    </row>
    <row r="9" spans="1:6" ht="24.95" customHeight="1" x14ac:dyDescent="0.3">
      <c r="A9" s="5">
        <v>5</v>
      </c>
      <c r="B9" s="21" t="s">
        <v>20</v>
      </c>
      <c r="C9" s="17" t="s">
        <v>7</v>
      </c>
      <c r="D9" s="6">
        <v>30</v>
      </c>
      <c r="E9" s="7">
        <v>30</v>
      </c>
      <c r="F9" s="8"/>
    </row>
    <row r="10" spans="1:6" ht="24.95" customHeight="1" x14ac:dyDescent="0.3">
      <c r="A10" s="5">
        <v>6</v>
      </c>
      <c r="B10" s="21" t="s">
        <v>21</v>
      </c>
      <c r="C10" s="17" t="s">
        <v>7</v>
      </c>
      <c r="D10" s="6">
        <f>75+40</f>
        <v>115</v>
      </c>
      <c r="E10" s="7">
        <f>75+85</f>
        <v>160</v>
      </c>
      <c r="F10" s="8"/>
    </row>
    <row r="11" spans="1:6" ht="24.95" customHeight="1" x14ac:dyDescent="0.3">
      <c r="A11" s="5">
        <v>7</v>
      </c>
      <c r="B11" s="21" t="s">
        <v>22</v>
      </c>
      <c r="C11" s="17" t="s">
        <v>7</v>
      </c>
      <c r="D11" s="6">
        <v>80</v>
      </c>
      <c r="E11" s="7">
        <v>100</v>
      </c>
      <c r="F11" s="8"/>
    </row>
    <row r="12" spans="1:6" ht="24.95" customHeight="1" x14ac:dyDescent="0.3">
      <c r="A12" s="5">
        <v>8</v>
      </c>
      <c r="B12" s="21" t="s">
        <v>23</v>
      </c>
      <c r="C12" s="17" t="s">
        <v>7</v>
      </c>
      <c r="D12" s="6">
        <v>130</v>
      </c>
      <c r="E12" s="7">
        <v>170</v>
      </c>
      <c r="F12" s="8"/>
    </row>
    <row r="13" spans="1:6" ht="24.95" customHeight="1" x14ac:dyDescent="0.3">
      <c r="A13" s="5">
        <v>9</v>
      </c>
      <c r="B13" s="21" t="s">
        <v>24</v>
      </c>
      <c r="C13" s="17" t="s">
        <v>7</v>
      </c>
      <c r="D13" s="6">
        <v>70</v>
      </c>
      <c r="E13" s="7">
        <v>100</v>
      </c>
      <c r="F13" s="8"/>
    </row>
    <row r="14" spans="1:6" ht="24.95" customHeight="1" x14ac:dyDescent="0.3">
      <c r="A14" s="5">
        <v>10</v>
      </c>
      <c r="B14" s="21" t="s">
        <v>25</v>
      </c>
      <c r="C14" s="17" t="s">
        <v>7</v>
      </c>
      <c r="D14" s="6">
        <v>40</v>
      </c>
      <c r="E14" s="7">
        <v>100</v>
      </c>
      <c r="F14" s="8"/>
    </row>
    <row r="15" spans="1:6" ht="24.95" customHeight="1" x14ac:dyDescent="0.3">
      <c r="A15" s="5">
        <v>11</v>
      </c>
      <c r="B15" s="21" t="s">
        <v>26</v>
      </c>
      <c r="C15" s="17" t="s">
        <v>7</v>
      </c>
      <c r="D15" s="6"/>
      <c r="E15" s="7">
        <v>50</v>
      </c>
      <c r="F15" s="8"/>
    </row>
    <row r="16" spans="1:6" ht="24.95" customHeight="1" x14ac:dyDescent="0.3">
      <c r="A16" s="5">
        <v>12</v>
      </c>
      <c r="B16" s="21" t="s">
        <v>27</v>
      </c>
      <c r="C16" s="17" t="s">
        <v>7</v>
      </c>
      <c r="D16" s="6">
        <v>20</v>
      </c>
      <c r="E16" s="7">
        <v>50</v>
      </c>
      <c r="F16" s="8"/>
    </row>
    <row r="17" spans="1:7" ht="24.95" customHeight="1" x14ac:dyDescent="0.3">
      <c r="A17" s="5">
        <v>13</v>
      </c>
      <c r="B17" s="21" t="s">
        <v>38</v>
      </c>
      <c r="C17" s="17" t="s">
        <v>7</v>
      </c>
      <c r="D17" s="6">
        <v>50</v>
      </c>
      <c r="E17" s="7">
        <v>50</v>
      </c>
      <c r="F17" s="8"/>
    </row>
    <row r="18" spans="1:7" ht="24.95" customHeight="1" x14ac:dyDescent="0.3">
      <c r="A18" s="5">
        <v>14</v>
      </c>
      <c r="B18" s="21" t="s">
        <v>28</v>
      </c>
      <c r="C18" s="17" t="s">
        <v>7</v>
      </c>
      <c r="D18" s="6"/>
      <c r="E18" s="7">
        <v>150</v>
      </c>
      <c r="F18" s="8"/>
    </row>
    <row r="19" spans="1:7" ht="24.95" customHeight="1" x14ac:dyDescent="0.3">
      <c r="A19" s="5">
        <v>15</v>
      </c>
      <c r="B19" s="21" t="s">
        <v>29</v>
      </c>
      <c r="C19" s="17" t="s">
        <v>7</v>
      </c>
      <c r="D19" s="6">
        <f>20+30</f>
        <v>50</v>
      </c>
      <c r="E19" s="7">
        <f>30+70</f>
        <v>100</v>
      </c>
      <c r="F19" s="8"/>
    </row>
    <row r="20" spans="1:7" ht="24.95" customHeight="1" x14ac:dyDescent="0.3">
      <c r="A20" s="5">
        <v>16</v>
      </c>
      <c r="B20" s="21" t="s">
        <v>30</v>
      </c>
      <c r="C20" s="17" t="s">
        <v>7</v>
      </c>
      <c r="D20" s="6">
        <v>50</v>
      </c>
      <c r="E20" s="7"/>
      <c r="F20" s="8"/>
    </row>
    <row r="21" spans="1:7" ht="24.95" customHeight="1" x14ac:dyDescent="0.3">
      <c r="A21" s="5">
        <v>17</v>
      </c>
      <c r="B21" s="21" t="s">
        <v>31</v>
      </c>
      <c r="C21" s="17" t="s">
        <v>7</v>
      </c>
      <c r="D21" s="6">
        <f>45+40</f>
        <v>85</v>
      </c>
      <c r="E21" s="7">
        <f>267+50</f>
        <v>317</v>
      </c>
      <c r="F21" s="8"/>
    </row>
    <row r="22" spans="1:7" ht="24.95" customHeight="1" x14ac:dyDescent="0.3">
      <c r="A22" s="5">
        <v>18</v>
      </c>
      <c r="B22" s="21" t="s">
        <v>32</v>
      </c>
      <c r="C22" s="17" t="s">
        <v>7</v>
      </c>
      <c r="D22" s="6">
        <v>30</v>
      </c>
      <c r="E22" s="7">
        <v>40</v>
      </c>
      <c r="F22" s="8"/>
    </row>
    <row r="23" spans="1:7" ht="24.95" customHeight="1" x14ac:dyDescent="0.3">
      <c r="A23" s="5">
        <v>19</v>
      </c>
      <c r="B23" s="21" t="s">
        <v>35</v>
      </c>
      <c r="C23" s="17" t="s">
        <v>7</v>
      </c>
      <c r="D23" s="6">
        <v>70</v>
      </c>
      <c r="E23" s="7">
        <v>100</v>
      </c>
      <c r="F23" s="8"/>
    </row>
    <row r="24" spans="1:7" ht="24.95" customHeight="1" x14ac:dyDescent="0.3">
      <c r="A24" s="5">
        <v>20</v>
      </c>
      <c r="B24" s="21" t="s">
        <v>36</v>
      </c>
      <c r="C24" s="17" t="s">
        <v>7</v>
      </c>
      <c r="D24" s="6">
        <v>100</v>
      </c>
      <c r="E24" s="7">
        <v>100</v>
      </c>
      <c r="F24" s="8"/>
    </row>
    <row r="25" spans="1:7" ht="24.95" customHeight="1" x14ac:dyDescent="0.3">
      <c r="A25" s="5">
        <v>21</v>
      </c>
      <c r="B25" s="21" t="s">
        <v>37</v>
      </c>
      <c r="C25" s="17" t="s">
        <v>7</v>
      </c>
      <c r="D25" s="6">
        <v>10</v>
      </c>
      <c r="E25" s="7">
        <v>40</v>
      </c>
      <c r="F25" s="8"/>
    </row>
    <row r="26" spans="1:7" ht="24.95" customHeight="1" x14ac:dyDescent="0.3">
      <c r="A26" s="55" t="s">
        <v>8</v>
      </c>
      <c r="B26" s="56"/>
      <c r="C26" s="16"/>
      <c r="D26" s="10">
        <f>SUM(D5:D25)</f>
        <v>1010</v>
      </c>
      <c r="E26" s="10">
        <f>SUM(E5:E25)</f>
        <v>1787</v>
      </c>
      <c r="F26" s="11"/>
      <c r="G26" s="33">
        <f>SUM(D26:E26)</f>
        <v>2797</v>
      </c>
    </row>
    <row r="27" spans="1:7" ht="24.95" customHeight="1" x14ac:dyDescent="0.3">
      <c r="A27" s="57" t="s">
        <v>9</v>
      </c>
      <c r="B27" s="58"/>
      <c r="C27" s="9"/>
      <c r="D27" s="9">
        <v>8</v>
      </c>
      <c r="E27" s="9">
        <v>6</v>
      </c>
      <c r="F27" s="18"/>
    </row>
    <row r="28" spans="1:7" ht="24.95" customHeight="1" x14ac:dyDescent="0.3">
      <c r="A28" s="59" t="s">
        <v>10</v>
      </c>
      <c r="B28" s="60"/>
      <c r="C28" s="2"/>
      <c r="D28" s="2">
        <f>D26-D27</f>
        <v>1002</v>
      </c>
      <c r="E28" s="2">
        <f>E26-E27</f>
        <v>1781</v>
      </c>
      <c r="F28" s="19"/>
    </row>
    <row r="29" spans="1:7" ht="24.95" customHeight="1" x14ac:dyDescent="0.3">
      <c r="A29" s="59" t="s">
        <v>0</v>
      </c>
      <c r="B29" s="60"/>
      <c r="C29" s="2"/>
      <c r="D29" s="3">
        <v>63750</v>
      </c>
      <c r="E29" s="3">
        <v>64750</v>
      </c>
      <c r="F29" s="19"/>
    </row>
    <row r="30" spans="1:7" ht="24.95" customHeight="1" x14ac:dyDescent="0.3">
      <c r="A30" s="59" t="s">
        <v>11</v>
      </c>
      <c r="B30" s="60"/>
      <c r="C30" s="2"/>
      <c r="D30" s="3">
        <f>D29*D28</f>
        <v>63877500</v>
      </c>
      <c r="E30" s="3">
        <f>E29*E28</f>
        <v>115319750</v>
      </c>
      <c r="F30" s="19"/>
    </row>
    <row r="31" spans="1:7" ht="24.95" customHeight="1" x14ac:dyDescent="0.3">
      <c r="A31" s="62" t="s">
        <v>12</v>
      </c>
      <c r="B31" s="63"/>
      <c r="C31" s="4"/>
      <c r="D31" s="46">
        <f>D30+E30</f>
        <v>179197250</v>
      </c>
      <c r="E31" s="47"/>
      <c r="F31" s="20"/>
    </row>
    <row r="36" spans="4:4" x14ac:dyDescent="0.25">
      <c r="D36" s="1"/>
    </row>
  </sheetData>
  <mergeCells count="10">
    <mergeCell ref="A1:F1"/>
    <mergeCell ref="A2:F2"/>
    <mergeCell ref="A3:F3"/>
    <mergeCell ref="A26:B26"/>
    <mergeCell ref="D31:E31"/>
    <mergeCell ref="A27:B27"/>
    <mergeCell ref="A28:B28"/>
    <mergeCell ref="A29:B29"/>
    <mergeCell ref="A30:B30"/>
    <mergeCell ref="A31:B31"/>
  </mergeCells>
  <pageMargins left="0.75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HCM</vt:lpstr>
      <vt:lpstr>Doi chieu HN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NTPC01</cp:lastModifiedBy>
  <cp:lastPrinted>2008-12-31T17:20:25Z</cp:lastPrinted>
  <dcterms:created xsi:type="dcterms:W3CDTF">2009-01-01T19:07:43Z</dcterms:created>
  <dcterms:modified xsi:type="dcterms:W3CDTF">2022-02-12T04:19:05Z</dcterms:modified>
</cp:coreProperties>
</file>