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"/>
    </mc:Choice>
  </mc:AlternateContent>
  <bookViews>
    <workbookView xWindow="0" yWindow="0" windowWidth="20730" windowHeight="9720" tabRatio="798" firstSheet="2" activeTab="6"/>
  </bookViews>
  <sheets>
    <sheet name="T-MART (HN)" sheetId="88" r:id="rId1"/>
    <sheet name="DON KHONG KM" sheetId="113" r:id="rId2"/>
    <sheet name="COPY SHEET ĐƠN HÀNG" sheetId="116" r:id="rId3"/>
    <sheet name="ĐƠN HÀNG 2(GIÁ MỚI)" sheetId="117" r:id="rId4"/>
    <sheet name="Bảng tổng hợp có KM" sheetId="114" r:id="rId5"/>
    <sheet name="Bảng tổng hợp không KM" sheetId="115" r:id="rId6"/>
    <sheet name="Công nợ anh Đăng T10+T11-21" sheetId="118" r:id="rId7"/>
  </sheets>
  <definedNames>
    <definedName name="_xlnm._FilterDatabase" localSheetId="6" hidden="1">'Công nợ anh Đăng T10+T11-21'!$A$4:$H$4</definedName>
  </definedNames>
  <calcPr calcId="162913" calcMode="manual"/>
</workbook>
</file>

<file path=xl/calcChain.xml><?xml version="1.0" encoding="utf-8"?>
<calcChain xmlns="http://schemas.openxmlformats.org/spreadsheetml/2006/main">
  <c r="I864" i="116" l="1"/>
  <c r="D12" i="118" l="1"/>
  <c r="C865" i="116" l="1"/>
  <c r="E1" i="116"/>
  <c r="G1" i="116" s="1"/>
  <c r="E2" i="116"/>
  <c r="G2" i="116" s="1"/>
  <c r="E3" i="116"/>
  <c r="G3" i="116" s="1"/>
  <c r="E4" i="116"/>
  <c r="G4" i="116"/>
  <c r="E5" i="116"/>
  <c r="G5" i="116" s="1"/>
  <c r="E6" i="116"/>
  <c r="G6" i="116" s="1"/>
  <c r="E7" i="116"/>
  <c r="G7" i="116" s="1"/>
  <c r="E8" i="116"/>
  <c r="G8" i="116" s="1"/>
  <c r="E9" i="116"/>
  <c r="G9" i="116" s="1"/>
  <c r="E10" i="116"/>
  <c r="G10" i="116" s="1"/>
  <c r="E11" i="116"/>
  <c r="G11" i="116" s="1"/>
  <c r="E12" i="116"/>
  <c r="G12" i="116" s="1"/>
  <c r="E13" i="116"/>
  <c r="G13" i="116" s="1"/>
  <c r="E14" i="116"/>
  <c r="G14" i="116" s="1"/>
  <c r="E15" i="116"/>
  <c r="G15" i="116" s="1"/>
  <c r="E16" i="116"/>
  <c r="G16" i="116"/>
  <c r="E17" i="116"/>
  <c r="G17" i="116" s="1"/>
  <c r="E18" i="116"/>
  <c r="G18" i="116" s="1"/>
  <c r="E19" i="116"/>
  <c r="G19" i="116" s="1"/>
  <c r="E20" i="116"/>
  <c r="G20" i="116" s="1"/>
  <c r="E21" i="116"/>
  <c r="G21" i="116" s="1"/>
  <c r="E22" i="116"/>
  <c r="G22" i="116"/>
  <c r="E23" i="116"/>
  <c r="G23" i="116" s="1"/>
  <c r="E24" i="116"/>
  <c r="G24" i="116" s="1"/>
  <c r="E25" i="116"/>
  <c r="G25" i="116" s="1"/>
  <c r="E26" i="116"/>
  <c r="G26" i="116" s="1"/>
  <c r="E27" i="116"/>
  <c r="G27" i="116" s="1"/>
  <c r="E28" i="116"/>
  <c r="G28" i="116" s="1"/>
  <c r="E29" i="116"/>
  <c r="G29" i="116" s="1"/>
  <c r="E30" i="116"/>
  <c r="G30" i="116" s="1"/>
  <c r="E31" i="116"/>
  <c r="G31" i="116" s="1"/>
  <c r="E32" i="116"/>
  <c r="G32" i="116" s="1"/>
  <c r="E33" i="116"/>
  <c r="G33" i="116" s="1"/>
  <c r="E34" i="116"/>
  <c r="G34" i="116" s="1"/>
  <c r="E35" i="116"/>
  <c r="G35" i="116" s="1"/>
  <c r="E36" i="116"/>
  <c r="G36" i="116"/>
  <c r="E37" i="116"/>
  <c r="G37" i="116" s="1"/>
  <c r="E38" i="116"/>
  <c r="G38" i="116" s="1"/>
  <c r="E39" i="116"/>
  <c r="G39" i="116" s="1"/>
  <c r="E40" i="116"/>
  <c r="G40" i="116" s="1"/>
  <c r="E41" i="116"/>
  <c r="G41" i="116" s="1"/>
  <c r="E42" i="116"/>
  <c r="G42" i="116" s="1"/>
  <c r="E43" i="116"/>
  <c r="G43" i="116" s="1"/>
  <c r="E44" i="116"/>
  <c r="G44" i="116"/>
  <c r="E45" i="116"/>
  <c r="G45" i="116" s="1"/>
  <c r="E46" i="116"/>
  <c r="G46" i="116" s="1"/>
  <c r="E47" i="116"/>
  <c r="G47" i="116" s="1"/>
  <c r="E48" i="116"/>
  <c r="G48" i="116" s="1"/>
  <c r="E49" i="116"/>
  <c r="G49" i="116" s="1"/>
  <c r="E50" i="116"/>
  <c r="G50" i="116" s="1"/>
  <c r="E51" i="116"/>
  <c r="G51" i="116" s="1"/>
  <c r="E52" i="116"/>
  <c r="G52" i="116" s="1"/>
  <c r="E53" i="116"/>
  <c r="G53" i="116" s="1"/>
  <c r="E54" i="116"/>
  <c r="G54" i="116" s="1"/>
  <c r="E55" i="116"/>
  <c r="G55" i="116" s="1"/>
  <c r="E56" i="116"/>
  <c r="G56" i="116"/>
  <c r="E57" i="116"/>
  <c r="G57" i="116" s="1"/>
  <c r="E58" i="116"/>
  <c r="G58" i="116"/>
  <c r="E59" i="116"/>
  <c r="G59" i="116" s="1"/>
  <c r="E60" i="116"/>
  <c r="G60" i="116" s="1"/>
  <c r="E61" i="116"/>
  <c r="G61" i="116" s="1"/>
  <c r="E62" i="116"/>
  <c r="G62" i="116" s="1"/>
  <c r="E63" i="116"/>
  <c r="G63" i="116" s="1"/>
  <c r="E64" i="116"/>
  <c r="G64" i="116" s="1"/>
  <c r="E65" i="116"/>
  <c r="G65" i="116" s="1"/>
  <c r="E66" i="116"/>
  <c r="G66" i="116" s="1"/>
  <c r="E67" i="116"/>
  <c r="G67" i="116" s="1"/>
  <c r="E68" i="116"/>
  <c r="G68" i="116" s="1"/>
  <c r="E69" i="116"/>
  <c r="G69" i="116" s="1"/>
  <c r="E70" i="116"/>
  <c r="G70" i="116" s="1"/>
  <c r="E71" i="116"/>
  <c r="G71" i="116" s="1"/>
  <c r="E72" i="116"/>
  <c r="G72" i="116" s="1"/>
  <c r="E73" i="116"/>
  <c r="G73" i="116" s="1"/>
  <c r="E74" i="116"/>
  <c r="G74" i="116" s="1"/>
  <c r="E75" i="116"/>
  <c r="G75" i="116" s="1"/>
  <c r="E76" i="116"/>
  <c r="G76" i="116"/>
  <c r="E77" i="116"/>
  <c r="G77" i="116" s="1"/>
  <c r="E78" i="116"/>
  <c r="G78" i="116" s="1"/>
  <c r="E79" i="116"/>
  <c r="G79" i="116" s="1"/>
  <c r="E80" i="116"/>
  <c r="G80" i="116" s="1"/>
  <c r="E81" i="116"/>
  <c r="G81" i="116" s="1"/>
  <c r="E82" i="116"/>
  <c r="G82" i="116" s="1"/>
  <c r="E83" i="116"/>
  <c r="G83" i="116"/>
  <c r="E84" i="116"/>
  <c r="G84" i="116" s="1"/>
  <c r="E85" i="116"/>
  <c r="G85" i="116" s="1"/>
  <c r="E86" i="116"/>
  <c r="G86" i="116" s="1"/>
  <c r="E87" i="116"/>
  <c r="G87" i="116" s="1"/>
  <c r="E88" i="116"/>
  <c r="G88" i="116" s="1"/>
  <c r="E89" i="116"/>
  <c r="G89" i="116" s="1"/>
  <c r="E90" i="116"/>
  <c r="G90" i="116" s="1"/>
  <c r="E91" i="116"/>
  <c r="G91" i="116" s="1"/>
  <c r="E92" i="116"/>
  <c r="G92" i="116" s="1"/>
  <c r="E93" i="116"/>
  <c r="G93" i="116" s="1"/>
  <c r="E94" i="116"/>
  <c r="G94" i="116"/>
  <c r="E95" i="116"/>
  <c r="G95" i="116" s="1"/>
  <c r="E96" i="116"/>
  <c r="G96" i="116" s="1"/>
  <c r="E97" i="116"/>
  <c r="G97" i="116"/>
  <c r="E98" i="116"/>
  <c r="G98" i="116" s="1"/>
  <c r="E99" i="116"/>
  <c r="G99" i="116" s="1"/>
  <c r="E100" i="116"/>
  <c r="G100" i="116"/>
  <c r="E101" i="116"/>
  <c r="G101" i="116" s="1"/>
  <c r="E102" i="116"/>
  <c r="G102" i="116" s="1"/>
  <c r="E103" i="116"/>
  <c r="G103" i="116" s="1"/>
  <c r="E104" i="116"/>
  <c r="G104" i="116" s="1"/>
  <c r="E105" i="116"/>
  <c r="G105" i="116" s="1"/>
  <c r="E106" i="116"/>
  <c r="G106" i="116" s="1"/>
  <c r="E107" i="116"/>
  <c r="G107" i="116" s="1"/>
  <c r="E108" i="116"/>
  <c r="G108" i="116" s="1"/>
  <c r="E109" i="116"/>
  <c r="G109" i="116" s="1"/>
  <c r="E110" i="116"/>
  <c r="G110" i="116" s="1"/>
  <c r="E111" i="116"/>
  <c r="G111" i="116" s="1"/>
  <c r="E112" i="116"/>
  <c r="G112" i="116" s="1"/>
  <c r="E113" i="116"/>
  <c r="G113" i="116" s="1"/>
  <c r="E114" i="116"/>
  <c r="G114" i="116" s="1"/>
  <c r="E115" i="116"/>
  <c r="G115" i="116" s="1"/>
  <c r="E116" i="116"/>
  <c r="G116" i="116" s="1"/>
  <c r="E117" i="116"/>
  <c r="G117" i="116" s="1"/>
  <c r="E118" i="116"/>
  <c r="G118" i="116" s="1"/>
  <c r="E119" i="116"/>
  <c r="G119" i="116" s="1"/>
  <c r="E120" i="116"/>
  <c r="G120" i="116"/>
  <c r="E121" i="116"/>
  <c r="G121" i="116" s="1"/>
  <c r="E122" i="116"/>
  <c r="G122" i="116" s="1"/>
  <c r="E123" i="116"/>
  <c r="G123" i="116" s="1"/>
  <c r="E124" i="116"/>
  <c r="G124" i="116" s="1"/>
  <c r="E125" i="116"/>
  <c r="G125" i="116" s="1"/>
  <c r="E126" i="116"/>
  <c r="G126" i="116" s="1"/>
  <c r="E127" i="116"/>
  <c r="G127" i="116" s="1"/>
  <c r="E128" i="116"/>
  <c r="G128" i="116" s="1"/>
  <c r="E129" i="116"/>
  <c r="G129" i="116" s="1"/>
  <c r="E130" i="116"/>
  <c r="G130" i="116" s="1"/>
  <c r="E131" i="116"/>
  <c r="G131" i="116" s="1"/>
  <c r="E132" i="116"/>
  <c r="G132" i="116" s="1"/>
  <c r="E133" i="116"/>
  <c r="G133" i="116" s="1"/>
  <c r="E134" i="116"/>
  <c r="G134" i="116" s="1"/>
  <c r="E135" i="116"/>
  <c r="G135" i="116" s="1"/>
  <c r="E136" i="116"/>
  <c r="G136" i="116" s="1"/>
  <c r="E137" i="116"/>
  <c r="G137" i="116" s="1"/>
  <c r="E138" i="116"/>
  <c r="G138" i="116"/>
  <c r="E139" i="116"/>
  <c r="G139" i="116" s="1"/>
  <c r="E140" i="116"/>
  <c r="G140" i="116" s="1"/>
  <c r="E141" i="116"/>
  <c r="G141" i="116" s="1"/>
  <c r="E142" i="116"/>
  <c r="G142" i="116" s="1"/>
  <c r="E143" i="116"/>
  <c r="G143" i="116" s="1"/>
  <c r="E144" i="116"/>
  <c r="G144" i="116" s="1"/>
  <c r="E145" i="116"/>
  <c r="G145" i="116" s="1"/>
  <c r="E146" i="116"/>
  <c r="G146" i="116" s="1"/>
  <c r="E147" i="116"/>
  <c r="G147" i="116" s="1"/>
  <c r="E148" i="116"/>
  <c r="G148" i="116" s="1"/>
  <c r="E149" i="116"/>
  <c r="G149" i="116" s="1"/>
  <c r="E150" i="116"/>
  <c r="G150" i="116"/>
  <c r="E151" i="116"/>
  <c r="G151" i="116" s="1"/>
  <c r="E152" i="116"/>
  <c r="G152" i="116" s="1"/>
  <c r="E153" i="116"/>
  <c r="G153" i="116" s="1"/>
  <c r="E154" i="116"/>
  <c r="G154" i="116" s="1"/>
  <c r="E155" i="116"/>
  <c r="G155" i="116" s="1"/>
  <c r="E156" i="116"/>
  <c r="G156" i="116" s="1"/>
  <c r="E157" i="116"/>
  <c r="G157" i="116" s="1"/>
  <c r="E158" i="116"/>
  <c r="G158" i="116" s="1"/>
  <c r="E159" i="116"/>
  <c r="G159" i="116" s="1"/>
  <c r="E160" i="116"/>
  <c r="G160" i="116" s="1"/>
  <c r="E161" i="116"/>
  <c r="G161" i="116" s="1"/>
  <c r="E162" i="116"/>
  <c r="G162" i="116" s="1"/>
  <c r="E163" i="116"/>
  <c r="G163" i="116" s="1"/>
  <c r="E164" i="116"/>
  <c r="G164" i="116" s="1"/>
  <c r="E165" i="116"/>
  <c r="G165" i="116" s="1"/>
  <c r="E166" i="116"/>
  <c r="G166" i="116" s="1"/>
  <c r="E167" i="116"/>
  <c r="G167" i="116" s="1"/>
  <c r="E168" i="116"/>
  <c r="G168" i="116" s="1"/>
  <c r="E169" i="116"/>
  <c r="G169" i="116" s="1"/>
  <c r="E170" i="116"/>
  <c r="G170" i="116" s="1"/>
  <c r="E171" i="116"/>
  <c r="G171" i="116" s="1"/>
  <c r="E172" i="116"/>
  <c r="G172" i="116" s="1"/>
  <c r="E173" i="116"/>
  <c r="G173" i="116" s="1"/>
  <c r="E174" i="116"/>
  <c r="G174" i="116" s="1"/>
  <c r="E175" i="116"/>
  <c r="G175" i="116" s="1"/>
  <c r="E176" i="116"/>
  <c r="G176" i="116" s="1"/>
  <c r="E177" i="116"/>
  <c r="G177" i="116" s="1"/>
  <c r="E178" i="116"/>
  <c r="G178" i="116" s="1"/>
  <c r="E179" i="116"/>
  <c r="G179" i="116" s="1"/>
  <c r="E180" i="116"/>
  <c r="G180" i="116" s="1"/>
  <c r="E181" i="116"/>
  <c r="G181" i="116" s="1"/>
  <c r="E182" i="116"/>
  <c r="G182" i="116"/>
  <c r="E183" i="116"/>
  <c r="G183" i="116" s="1"/>
  <c r="E184" i="116"/>
  <c r="G184" i="116" s="1"/>
  <c r="E185" i="116"/>
  <c r="G185" i="116"/>
  <c r="E186" i="116"/>
  <c r="G186" i="116" s="1"/>
  <c r="E187" i="116"/>
  <c r="G187" i="116" s="1"/>
  <c r="E188" i="116"/>
  <c r="G188" i="116" s="1"/>
  <c r="E189" i="116"/>
  <c r="G189" i="116" s="1"/>
  <c r="E190" i="116"/>
  <c r="G190" i="116" s="1"/>
  <c r="E191" i="116"/>
  <c r="G191" i="116" s="1"/>
  <c r="E192" i="116"/>
  <c r="G192" i="116" s="1"/>
  <c r="E193" i="116"/>
  <c r="G193" i="116" s="1"/>
  <c r="E194" i="116"/>
  <c r="G194" i="116" s="1"/>
  <c r="E195" i="116"/>
  <c r="G195" i="116" s="1"/>
  <c r="E196" i="116"/>
  <c r="G196" i="116" s="1"/>
  <c r="E197" i="116"/>
  <c r="G197" i="116" s="1"/>
  <c r="E198" i="116"/>
  <c r="G198" i="116" s="1"/>
  <c r="E199" i="116"/>
  <c r="G199" i="116" s="1"/>
  <c r="E200" i="116"/>
  <c r="G200" i="116" s="1"/>
  <c r="E201" i="116"/>
  <c r="G201" i="116" s="1"/>
  <c r="E202" i="116"/>
  <c r="G202" i="116" s="1"/>
  <c r="E203" i="116"/>
  <c r="G203" i="116" s="1"/>
  <c r="E204" i="116"/>
  <c r="G204" i="116" s="1"/>
  <c r="E205" i="116"/>
  <c r="G205" i="116" s="1"/>
  <c r="E206" i="116"/>
  <c r="G206" i="116" s="1"/>
  <c r="E207" i="116"/>
  <c r="G207" i="116" s="1"/>
  <c r="E208" i="116"/>
  <c r="G208" i="116" s="1"/>
  <c r="E209" i="116"/>
  <c r="G209" i="116" s="1"/>
  <c r="E210" i="116"/>
  <c r="G210" i="116" s="1"/>
  <c r="E211" i="116"/>
  <c r="G211" i="116" s="1"/>
  <c r="E212" i="116"/>
  <c r="G212" i="116" s="1"/>
  <c r="E213" i="116"/>
  <c r="G213" i="116" s="1"/>
  <c r="E214" i="116"/>
  <c r="G214" i="116" s="1"/>
  <c r="E215" i="116"/>
  <c r="G215" i="116" s="1"/>
  <c r="E216" i="116"/>
  <c r="G216" i="116" s="1"/>
  <c r="E217" i="116"/>
  <c r="G217" i="116" s="1"/>
  <c r="E218" i="116"/>
  <c r="G218" i="116" s="1"/>
  <c r="E219" i="116"/>
  <c r="G219" i="116" s="1"/>
  <c r="E220" i="116"/>
  <c r="G220" i="116" s="1"/>
  <c r="E221" i="116"/>
  <c r="G221" i="116" s="1"/>
  <c r="E222" i="116"/>
  <c r="G222" i="116" s="1"/>
  <c r="E223" i="116"/>
  <c r="G223" i="116" s="1"/>
  <c r="E224" i="116"/>
  <c r="G224" i="116" s="1"/>
  <c r="E225" i="116"/>
  <c r="G225" i="116" s="1"/>
  <c r="E226" i="116"/>
  <c r="G226" i="116"/>
  <c r="E227" i="116"/>
  <c r="G227" i="116" s="1"/>
  <c r="E228" i="116"/>
  <c r="G228" i="116" s="1"/>
  <c r="E229" i="116"/>
  <c r="G229" i="116" s="1"/>
  <c r="E230" i="116"/>
  <c r="G230" i="116" s="1"/>
  <c r="E231" i="116"/>
  <c r="G231" i="116" s="1"/>
  <c r="E232" i="116"/>
  <c r="G232" i="116" s="1"/>
  <c r="E233" i="116"/>
  <c r="G233" i="116" s="1"/>
  <c r="E234" i="116"/>
  <c r="G234" i="116" s="1"/>
  <c r="E235" i="116"/>
  <c r="G235" i="116" s="1"/>
  <c r="E236" i="116"/>
  <c r="G236" i="116"/>
  <c r="E237" i="116"/>
  <c r="G237" i="116" s="1"/>
  <c r="E238" i="116"/>
  <c r="G238" i="116" s="1"/>
  <c r="E239" i="116"/>
  <c r="G239" i="116" s="1"/>
  <c r="E240" i="116"/>
  <c r="G240" i="116" s="1"/>
  <c r="E241" i="116"/>
  <c r="G241" i="116" s="1"/>
  <c r="E242" i="116"/>
  <c r="G242" i="116" s="1"/>
  <c r="E243" i="116"/>
  <c r="G243" i="116" s="1"/>
  <c r="E244" i="116"/>
  <c r="G244" i="116" s="1"/>
  <c r="E245" i="116"/>
  <c r="G245" i="116" s="1"/>
  <c r="E246" i="116"/>
  <c r="G246" i="116"/>
  <c r="E247" i="116"/>
  <c r="G247" i="116" s="1"/>
  <c r="E248" i="116"/>
  <c r="G248" i="116" s="1"/>
  <c r="E249" i="116"/>
  <c r="G249" i="116"/>
  <c r="E250" i="116"/>
  <c r="G250" i="116" s="1"/>
  <c r="E251" i="116"/>
  <c r="G251" i="116" s="1"/>
  <c r="E252" i="116"/>
  <c r="G252" i="116" s="1"/>
  <c r="E253" i="116"/>
  <c r="G253" i="116" s="1"/>
  <c r="E254" i="116"/>
  <c r="G254" i="116" s="1"/>
  <c r="E255" i="116"/>
  <c r="G255" i="116" s="1"/>
  <c r="E256" i="116"/>
  <c r="G256" i="116" s="1"/>
  <c r="E257" i="116"/>
  <c r="G257" i="116" s="1"/>
  <c r="E258" i="116"/>
  <c r="G258" i="116"/>
  <c r="E259" i="116"/>
  <c r="G259" i="116" s="1"/>
  <c r="E260" i="116"/>
  <c r="G260" i="116" s="1"/>
  <c r="E261" i="116"/>
  <c r="G261" i="116" s="1"/>
  <c r="E262" i="116"/>
  <c r="G262" i="116" s="1"/>
  <c r="E263" i="116"/>
  <c r="G263" i="116" s="1"/>
  <c r="E264" i="116"/>
  <c r="G264" i="116" s="1"/>
  <c r="E265" i="116"/>
  <c r="G265" i="116"/>
  <c r="E266" i="116"/>
  <c r="G266" i="116" s="1"/>
  <c r="E267" i="116"/>
  <c r="G267" i="116" s="1"/>
  <c r="E268" i="116"/>
  <c r="G268" i="116" s="1"/>
  <c r="E269" i="116"/>
  <c r="G269" i="116" s="1"/>
  <c r="E270" i="116"/>
  <c r="G270" i="116" s="1"/>
  <c r="E271" i="116"/>
  <c r="G271" i="116" s="1"/>
  <c r="E272" i="116"/>
  <c r="G272" i="116" s="1"/>
  <c r="E273" i="116"/>
  <c r="G273" i="116" s="1"/>
  <c r="E274" i="116"/>
  <c r="G274" i="116" s="1"/>
  <c r="E275" i="116"/>
  <c r="G275" i="116" s="1"/>
  <c r="E276" i="116"/>
  <c r="G276" i="116" s="1"/>
  <c r="E277" i="116"/>
  <c r="G277" i="116" s="1"/>
  <c r="E278" i="116"/>
  <c r="G278" i="116"/>
  <c r="E279" i="116"/>
  <c r="G279" i="116" s="1"/>
  <c r="E280" i="116"/>
  <c r="G280" i="116" s="1"/>
  <c r="E281" i="116"/>
  <c r="G281" i="116" s="1"/>
  <c r="E282" i="116"/>
  <c r="G282" i="116" s="1"/>
  <c r="E283" i="116"/>
  <c r="G283" i="116" s="1"/>
  <c r="E284" i="116"/>
  <c r="G284" i="116" s="1"/>
  <c r="E285" i="116"/>
  <c r="G285" i="116" s="1"/>
  <c r="E286" i="116"/>
  <c r="G286" i="116" s="1"/>
  <c r="E287" i="116"/>
  <c r="G287" i="116" s="1"/>
  <c r="E288" i="116"/>
  <c r="G288" i="116" s="1"/>
  <c r="E289" i="116"/>
  <c r="G289" i="116" s="1"/>
  <c r="E290" i="116"/>
  <c r="G290" i="116" s="1"/>
  <c r="E291" i="116"/>
  <c r="G291" i="116" s="1"/>
  <c r="E292" i="116"/>
  <c r="G292" i="116" s="1"/>
  <c r="E293" i="116"/>
  <c r="G293" i="116" s="1"/>
  <c r="E294" i="116"/>
  <c r="G294" i="116" s="1"/>
  <c r="E295" i="116"/>
  <c r="G295" i="116" s="1"/>
  <c r="E296" i="116"/>
  <c r="G296" i="116" s="1"/>
  <c r="E297" i="116"/>
  <c r="G297" i="116" s="1"/>
  <c r="E298" i="116"/>
  <c r="G298" i="116" s="1"/>
  <c r="E299" i="116"/>
  <c r="G299" i="116" s="1"/>
  <c r="E300" i="116"/>
  <c r="G300" i="116"/>
  <c r="E301" i="116"/>
  <c r="G301" i="116" s="1"/>
  <c r="E302" i="116"/>
  <c r="G302" i="116" s="1"/>
  <c r="E303" i="116"/>
  <c r="G303" i="116" s="1"/>
  <c r="E304" i="116"/>
  <c r="G304" i="116" s="1"/>
  <c r="E305" i="116"/>
  <c r="G305" i="116" s="1"/>
  <c r="E306" i="116"/>
  <c r="G306" i="116" s="1"/>
  <c r="E307" i="116"/>
  <c r="G307" i="116" s="1"/>
  <c r="E308" i="116"/>
  <c r="G308" i="116" s="1"/>
  <c r="E309" i="116"/>
  <c r="G309" i="116" s="1"/>
  <c r="E310" i="116"/>
  <c r="G310" i="116" s="1"/>
  <c r="E311" i="116"/>
  <c r="G311" i="116" s="1"/>
  <c r="E312" i="116"/>
  <c r="G312" i="116" s="1"/>
  <c r="E313" i="116"/>
  <c r="G313" i="116" s="1"/>
  <c r="E314" i="116"/>
  <c r="G314" i="116" s="1"/>
  <c r="E315" i="116"/>
  <c r="G315" i="116" s="1"/>
  <c r="E316" i="116"/>
  <c r="G316" i="116" s="1"/>
  <c r="E317" i="116"/>
  <c r="G317" i="116" s="1"/>
  <c r="E318" i="116"/>
  <c r="G318" i="116" s="1"/>
  <c r="E319" i="116"/>
  <c r="G319" i="116" s="1"/>
  <c r="E320" i="116"/>
  <c r="G320" i="116" s="1"/>
  <c r="E321" i="116"/>
  <c r="G321" i="116" s="1"/>
  <c r="E322" i="116"/>
  <c r="G322" i="116" s="1"/>
  <c r="E323" i="116"/>
  <c r="G323" i="116" s="1"/>
  <c r="E324" i="116"/>
  <c r="G324" i="116" s="1"/>
  <c r="E325" i="116"/>
  <c r="G325" i="116" s="1"/>
  <c r="E326" i="116"/>
  <c r="G326" i="116" s="1"/>
  <c r="E327" i="116"/>
  <c r="G327" i="116" s="1"/>
  <c r="E328" i="116"/>
  <c r="G328" i="116" s="1"/>
  <c r="E329" i="116"/>
  <c r="G329" i="116" s="1"/>
  <c r="E330" i="116"/>
  <c r="G330" i="116"/>
  <c r="E331" i="116"/>
  <c r="G331" i="116" s="1"/>
  <c r="E332" i="116"/>
  <c r="G332" i="116" s="1"/>
  <c r="E333" i="116"/>
  <c r="G333" i="116" s="1"/>
  <c r="E334" i="116"/>
  <c r="G334" i="116" s="1"/>
  <c r="E335" i="116"/>
  <c r="G335" i="116" s="1"/>
  <c r="E336" i="116"/>
  <c r="G336" i="116" s="1"/>
  <c r="E337" i="116"/>
  <c r="G337" i="116" s="1"/>
  <c r="E338" i="116"/>
  <c r="G338" i="116" s="1"/>
  <c r="E339" i="116"/>
  <c r="G339" i="116" s="1"/>
  <c r="E340" i="116"/>
  <c r="G340" i="116" s="1"/>
  <c r="E341" i="116"/>
  <c r="G341" i="116" s="1"/>
  <c r="E342" i="116"/>
  <c r="G342" i="116"/>
  <c r="E343" i="116"/>
  <c r="G343" i="116" s="1"/>
  <c r="E344" i="116"/>
  <c r="G344" i="116" s="1"/>
  <c r="E345" i="116"/>
  <c r="G345" i="116" s="1"/>
  <c r="E346" i="116"/>
  <c r="G346" i="116" s="1"/>
  <c r="E347" i="116"/>
  <c r="G347" i="116" s="1"/>
  <c r="E348" i="116"/>
  <c r="G348" i="116" s="1"/>
  <c r="E349" i="116"/>
  <c r="G349" i="116" s="1"/>
  <c r="E350" i="116"/>
  <c r="G350" i="116" s="1"/>
  <c r="E351" i="116"/>
  <c r="G351" i="116" s="1"/>
  <c r="E352" i="116"/>
  <c r="G352" i="116" s="1"/>
  <c r="E353" i="116"/>
  <c r="G353" i="116" s="1"/>
  <c r="E354" i="116"/>
  <c r="G354" i="116" s="1"/>
  <c r="E355" i="116"/>
  <c r="G355" i="116" s="1"/>
  <c r="E356" i="116"/>
  <c r="G356" i="116" s="1"/>
  <c r="E357" i="116"/>
  <c r="G357" i="116" s="1"/>
  <c r="E358" i="116"/>
  <c r="G358" i="116" s="1"/>
  <c r="E359" i="116"/>
  <c r="G359" i="116" s="1"/>
  <c r="E360" i="116"/>
  <c r="G360" i="116" s="1"/>
  <c r="E361" i="116"/>
  <c r="G361" i="116" s="1"/>
  <c r="E362" i="116"/>
  <c r="G362" i="116" s="1"/>
  <c r="E363" i="116"/>
  <c r="G363" i="116" s="1"/>
  <c r="E364" i="116"/>
  <c r="G364" i="116" s="1"/>
  <c r="E365" i="116"/>
  <c r="G365" i="116" s="1"/>
  <c r="E366" i="116"/>
  <c r="G366" i="116" s="1"/>
  <c r="E367" i="116"/>
  <c r="G367" i="116" s="1"/>
  <c r="E368" i="116"/>
  <c r="G368" i="116" s="1"/>
  <c r="E369" i="116"/>
  <c r="G369" i="116" s="1"/>
  <c r="E370" i="116"/>
  <c r="G370" i="116" s="1"/>
  <c r="E371" i="116"/>
  <c r="G371" i="116" s="1"/>
  <c r="E372" i="116"/>
  <c r="G372" i="116" s="1"/>
  <c r="E373" i="116"/>
  <c r="G373" i="116" s="1"/>
  <c r="E374" i="116"/>
  <c r="G374" i="116" s="1"/>
  <c r="E375" i="116"/>
  <c r="G375" i="116" s="1"/>
  <c r="E376" i="116"/>
  <c r="G376" i="116" s="1"/>
  <c r="E377" i="116"/>
  <c r="G377" i="116" s="1"/>
  <c r="E378" i="116"/>
  <c r="G378" i="116" s="1"/>
  <c r="E379" i="116"/>
  <c r="G379" i="116" s="1"/>
  <c r="E380" i="116"/>
  <c r="G380" i="116" s="1"/>
  <c r="E381" i="116"/>
  <c r="G381" i="116" s="1"/>
  <c r="E382" i="116"/>
  <c r="G382" i="116" s="1"/>
  <c r="E383" i="116"/>
  <c r="G383" i="116" s="1"/>
  <c r="E384" i="116"/>
  <c r="G384" i="116" s="1"/>
  <c r="E385" i="116"/>
  <c r="G385" i="116" s="1"/>
  <c r="E386" i="116"/>
  <c r="G386" i="116" s="1"/>
  <c r="E387" i="116"/>
  <c r="G387" i="116" s="1"/>
  <c r="E388" i="116"/>
  <c r="G388" i="116" s="1"/>
  <c r="E389" i="116"/>
  <c r="G389" i="116" s="1"/>
  <c r="E390" i="116"/>
  <c r="G390" i="116" s="1"/>
  <c r="E391" i="116"/>
  <c r="G391" i="116" s="1"/>
  <c r="E392" i="116"/>
  <c r="G392" i="116" s="1"/>
  <c r="E393" i="116"/>
  <c r="G393" i="116" s="1"/>
  <c r="E394" i="116"/>
  <c r="G394" i="116" s="1"/>
  <c r="E395" i="116"/>
  <c r="G395" i="116" s="1"/>
  <c r="E396" i="116"/>
  <c r="G396" i="116" s="1"/>
  <c r="E397" i="116"/>
  <c r="G397" i="116"/>
  <c r="E398" i="116"/>
  <c r="G398" i="116" s="1"/>
  <c r="E399" i="116"/>
  <c r="G399" i="116" s="1"/>
  <c r="E400" i="116"/>
  <c r="G400" i="116" s="1"/>
  <c r="E401" i="116"/>
  <c r="G401" i="116" s="1"/>
  <c r="E402" i="116"/>
  <c r="G402" i="116" s="1"/>
  <c r="E403" i="116"/>
  <c r="G403" i="116" s="1"/>
  <c r="E404" i="116"/>
  <c r="G404" i="116" s="1"/>
  <c r="E405" i="116"/>
  <c r="G405" i="116" s="1"/>
  <c r="E406" i="116"/>
  <c r="G406" i="116" s="1"/>
  <c r="E407" i="116"/>
  <c r="G407" i="116" s="1"/>
  <c r="E408" i="116"/>
  <c r="G408" i="116" s="1"/>
  <c r="E409" i="116"/>
  <c r="G409" i="116" s="1"/>
  <c r="E410" i="116"/>
  <c r="G410" i="116" s="1"/>
  <c r="E411" i="116"/>
  <c r="G411" i="116" s="1"/>
  <c r="E412" i="116"/>
  <c r="G412" i="116" s="1"/>
  <c r="E413" i="116"/>
  <c r="G413" i="116" s="1"/>
  <c r="E414" i="116"/>
  <c r="G414" i="116" s="1"/>
  <c r="E415" i="116"/>
  <c r="G415" i="116" s="1"/>
  <c r="E416" i="116"/>
  <c r="G416" i="116" s="1"/>
  <c r="E417" i="116"/>
  <c r="G417" i="116" s="1"/>
  <c r="E418" i="116"/>
  <c r="G418" i="116" s="1"/>
  <c r="E419" i="116"/>
  <c r="G419" i="116" s="1"/>
  <c r="E420" i="116"/>
  <c r="G420" i="116" s="1"/>
  <c r="E421" i="116"/>
  <c r="G421" i="116" s="1"/>
  <c r="E422" i="116"/>
  <c r="G422" i="116" s="1"/>
  <c r="E423" i="116"/>
  <c r="G423" i="116" s="1"/>
  <c r="E424" i="116"/>
  <c r="G424" i="116" s="1"/>
  <c r="E425" i="116"/>
  <c r="G425" i="116" s="1"/>
  <c r="E426" i="116"/>
  <c r="G426" i="116" s="1"/>
  <c r="E427" i="116"/>
  <c r="G427" i="116" s="1"/>
  <c r="E428" i="116"/>
  <c r="G428" i="116" s="1"/>
  <c r="E429" i="116"/>
  <c r="G429" i="116" s="1"/>
  <c r="E430" i="116"/>
  <c r="G430" i="116" s="1"/>
  <c r="E431" i="116"/>
  <c r="G431" i="116" s="1"/>
  <c r="E432" i="116"/>
  <c r="G432" i="116" s="1"/>
  <c r="E433" i="116"/>
  <c r="G433" i="116" s="1"/>
  <c r="E434" i="116"/>
  <c r="G434" i="116" s="1"/>
  <c r="E435" i="116"/>
  <c r="G435" i="116"/>
  <c r="E436" i="116"/>
  <c r="G436" i="116" s="1"/>
  <c r="E437" i="116"/>
  <c r="G437" i="116" s="1"/>
  <c r="E438" i="116"/>
  <c r="G438" i="116" s="1"/>
  <c r="E439" i="116"/>
  <c r="G439" i="116" s="1"/>
  <c r="E440" i="116"/>
  <c r="G440" i="116" s="1"/>
  <c r="E441" i="116"/>
  <c r="G441" i="116" s="1"/>
  <c r="E442" i="116"/>
  <c r="G442" i="116" s="1"/>
  <c r="E443" i="116"/>
  <c r="G443" i="116" s="1"/>
  <c r="E444" i="116"/>
  <c r="G444" i="116" s="1"/>
  <c r="E445" i="116"/>
  <c r="G445" i="116" s="1"/>
  <c r="E446" i="116"/>
  <c r="G446" i="116" s="1"/>
  <c r="E447" i="116"/>
  <c r="G447" i="116" s="1"/>
  <c r="E448" i="116"/>
  <c r="G448" i="116" s="1"/>
  <c r="E449" i="116"/>
  <c r="G449" i="116" s="1"/>
  <c r="E450" i="116"/>
  <c r="G450" i="116" s="1"/>
  <c r="E451" i="116"/>
  <c r="G451" i="116" s="1"/>
  <c r="E452" i="116"/>
  <c r="G452" i="116" s="1"/>
  <c r="E453" i="116"/>
  <c r="G453" i="116" s="1"/>
  <c r="E454" i="116"/>
  <c r="G454" i="116"/>
  <c r="E455" i="116"/>
  <c r="G455" i="116" s="1"/>
  <c r="E456" i="116"/>
  <c r="G456" i="116" s="1"/>
  <c r="E457" i="116"/>
  <c r="G457" i="116" s="1"/>
  <c r="E458" i="116"/>
  <c r="G458" i="116" s="1"/>
  <c r="E459" i="116"/>
  <c r="G459" i="116" s="1"/>
  <c r="E460" i="116"/>
  <c r="G460" i="116" s="1"/>
  <c r="E461" i="116"/>
  <c r="G461" i="116" s="1"/>
  <c r="E462" i="116"/>
  <c r="G462" i="116" s="1"/>
  <c r="E463" i="116"/>
  <c r="G463" i="116" s="1"/>
  <c r="E464" i="116"/>
  <c r="G464" i="116" s="1"/>
  <c r="E465" i="116"/>
  <c r="G465" i="116" s="1"/>
  <c r="E466" i="116"/>
  <c r="G466" i="116" s="1"/>
  <c r="E467" i="116"/>
  <c r="G467" i="116"/>
  <c r="E468" i="116"/>
  <c r="G468" i="116" s="1"/>
  <c r="E469" i="116"/>
  <c r="G469" i="116" s="1"/>
  <c r="E470" i="116"/>
  <c r="G470" i="116" s="1"/>
  <c r="E471" i="116"/>
  <c r="G471" i="116" s="1"/>
  <c r="E472" i="116"/>
  <c r="G472" i="116" s="1"/>
  <c r="E473" i="116"/>
  <c r="G473" i="116" s="1"/>
  <c r="E474" i="116"/>
  <c r="G474" i="116" s="1"/>
  <c r="E475" i="116"/>
  <c r="G475" i="116" s="1"/>
  <c r="E476" i="116"/>
  <c r="G476" i="116" s="1"/>
  <c r="E477" i="116"/>
  <c r="G477" i="116" s="1"/>
  <c r="E478" i="116"/>
  <c r="G478" i="116" s="1"/>
  <c r="E479" i="116"/>
  <c r="G479" i="116" s="1"/>
  <c r="E480" i="116"/>
  <c r="G480" i="116" s="1"/>
  <c r="E481" i="116"/>
  <c r="G481" i="116" s="1"/>
  <c r="E482" i="116"/>
  <c r="G482" i="116" s="1"/>
  <c r="E483" i="116"/>
  <c r="G483" i="116" s="1"/>
  <c r="E484" i="116"/>
  <c r="G484" i="116" s="1"/>
  <c r="E485" i="116"/>
  <c r="G485" i="116" s="1"/>
  <c r="E486" i="116"/>
  <c r="G486" i="116" s="1"/>
  <c r="E487" i="116"/>
  <c r="G487" i="116"/>
  <c r="E488" i="116"/>
  <c r="G488" i="116" s="1"/>
  <c r="E489" i="116"/>
  <c r="G489" i="116" s="1"/>
  <c r="E490" i="116"/>
  <c r="G490" i="116" s="1"/>
  <c r="E491" i="116"/>
  <c r="G491" i="116" s="1"/>
  <c r="E492" i="116"/>
  <c r="G492" i="116" s="1"/>
  <c r="E493" i="116"/>
  <c r="G493" i="116" s="1"/>
  <c r="E494" i="116"/>
  <c r="G494" i="116"/>
  <c r="E495" i="116"/>
  <c r="G495" i="116" s="1"/>
  <c r="E496" i="116"/>
  <c r="G496" i="116" s="1"/>
  <c r="E497" i="116"/>
  <c r="G497" i="116" s="1"/>
  <c r="E498" i="116"/>
  <c r="G498" i="116" s="1"/>
  <c r="E499" i="116"/>
  <c r="G499" i="116" s="1"/>
  <c r="E500" i="116"/>
  <c r="G500" i="116" s="1"/>
  <c r="E501" i="116"/>
  <c r="G501" i="116" s="1"/>
  <c r="E502" i="116"/>
  <c r="G502" i="116" s="1"/>
  <c r="E503" i="116"/>
  <c r="G503" i="116" s="1"/>
  <c r="E504" i="116"/>
  <c r="G504" i="116" s="1"/>
  <c r="E505" i="116"/>
  <c r="G505" i="116" s="1"/>
  <c r="E506" i="116"/>
  <c r="G506" i="116" s="1"/>
  <c r="E507" i="116"/>
  <c r="G507" i="116" s="1"/>
  <c r="E508" i="116"/>
  <c r="G508" i="116" s="1"/>
  <c r="E509" i="116"/>
  <c r="G509" i="116" s="1"/>
  <c r="E510" i="116"/>
  <c r="G510" i="116" s="1"/>
  <c r="E511" i="116"/>
  <c r="G511" i="116" s="1"/>
  <c r="E512" i="116"/>
  <c r="G512" i="116" s="1"/>
  <c r="E513" i="116"/>
  <c r="G513" i="116" s="1"/>
  <c r="E514" i="116"/>
  <c r="G514" i="116" s="1"/>
  <c r="E515" i="116"/>
  <c r="G515" i="116"/>
  <c r="E516" i="116"/>
  <c r="G516" i="116" s="1"/>
  <c r="E517" i="116"/>
  <c r="G517" i="116" s="1"/>
  <c r="E518" i="116"/>
  <c r="G518" i="116" s="1"/>
  <c r="E519" i="116"/>
  <c r="G519" i="116" s="1"/>
  <c r="E520" i="116"/>
  <c r="G520" i="116" s="1"/>
  <c r="E521" i="116"/>
  <c r="G521" i="116" s="1"/>
  <c r="E522" i="116"/>
  <c r="G522" i="116"/>
  <c r="E523" i="116"/>
  <c r="G523" i="116" s="1"/>
  <c r="E524" i="116"/>
  <c r="G524" i="116" s="1"/>
  <c r="E525" i="116"/>
  <c r="G525" i="116" s="1"/>
  <c r="E526" i="116"/>
  <c r="G526" i="116" s="1"/>
  <c r="E527" i="116"/>
  <c r="G527" i="116" s="1"/>
  <c r="E528" i="116"/>
  <c r="G528" i="116" s="1"/>
  <c r="E529" i="116"/>
  <c r="G529" i="116"/>
  <c r="E530" i="116"/>
  <c r="G530" i="116" s="1"/>
  <c r="E531" i="116"/>
  <c r="G531" i="116" s="1"/>
  <c r="E532" i="116"/>
  <c r="G532" i="116" s="1"/>
  <c r="E533" i="116"/>
  <c r="G533" i="116" s="1"/>
  <c r="E534" i="116"/>
  <c r="G534" i="116" s="1"/>
  <c r="E535" i="116"/>
  <c r="G535" i="116" s="1"/>
  <c r="E536" i="116"/>
  <c r="G536" i="116" s="1"/>
  <c r="E537" i="116"/>
  <c r="G537" i="116" s="1"/>
  <c r="E538" i="116"/>
  <c r="G538" i="116" s="1"/>
  <c r="E539" i="116"/>
  <c r="G539" i="116" s="1"/>
  <c r="E540" i="116"/>
  <c r="G540" i="116" s="1"/>
  <c r="E541" i="116"/>
  <c r="G541" i="116" s="1"/>
  <c r="E542" i="116"/>
  <c r="G542" i="116" s="1"/>
  <c r="E543" i="116"/>
  <c r="G543" i="116" s="1"/>
  <c r="E544" i="116"/>
  <c r="G544" i="116" s="1"/>
  <c r="E545" i="116"/>
  <c r="G545" i="116" s="1"/>
  <c r="E546" i="116"/>
  <c r="G546" i="116" s="1"/>
  <c r="E547" i="116"/>
  <c r="G547" i="116" s="1"/>
  <c r="E548" i="116"/>
  <c r="G548" i="116" s="1"/>
  <c r="E549" i="116"/>
  <c r="G549" i="116" s="1"/>
  <c r="E550" i="116"/>
  <c r="G550" i="116" s="1"/>
  <c r="E551" i="116"/>
  <c r="G551" i="116" s="1"/>
  <c r="E552" i="116"/>
  <c r="G552" i="116" s="1"/>
  <c r="E553" i="116"/>
  <c r="G553" i="116" s="1"/>
  <c r="E554" i="116"/>
  <c r="G554" i="116" s="1"/>
  <c r="E555" i="116"/>
  <c r="G555" i="116" s="1"/>
  <c r="E556" i="116"/>
  <c r="G556" i="116" s="1"/>
  <c r="E557" i="116"/>
  <c r="G557" i="116" s="1"/>
  <c r="E558" i="116"/>
  <c r="G558" i="116" s="1"/>
  <c r="E559" i="116"/>
  <c r="G559" i="116" s="1"/>
  <c r="E560" i="116"/>
  <c r="G560" i="116" s="1"/>
  <c r="E561" i="116"/>
  <c r="G561" i="116" s="1"/>
  <c r="E562" i="116"/>
  <c r="G562" i="116" s="1"/>
  <c r="E563" i="116"/>
  <c r="G563" i="116" s="1"/>
  <c r="E564" i="116"/>
  <c r="G564" i="116" s="1"/>
  <c r="E565" i="116"/>
  <c r="G565" i="116" s="1"/>
  <c r="E566" i="116"/>
  <c r="G566" i="116" s="1"/>
  <c r="E567" i="116"/>
  <c r="G567" i="116" s="1"/>
  <c r="E568" i="116"/>
  <c r="G568" i="116" s="1"/>
  <c r="E569" i="116"/>
  <c r="G569" i="116" s="1"/>
  <c r="E570" i="116"/>
  <c r="G570" i="116" s="1"/>
  <c r="E571" i="116"/>
  <c r="G571" i="116" s="1"/>
  <c r="E572" i="116"/>
  <c r="G572" i="116" s="1"/>
  <c r="E573" i="116"/>
  <c r="G573" i="116" s="1"/>
  <c r="E574" i="116"/>
  <c r="G574" i="116" s="1"/>
  <c r="E575" i="116"/>
  <c r="G575" i="116" s="1"/>
  <c r="E576" i="116"/>
  <c r="G576" i="116" s="1"/>
  <c r="E577" i="116"/>
  <c r="G577" i="116" s="1"/>
  <c r="E578" i="116"/>
  <c r="G578" i="116" s="1"/>
  <c r="E579" i="116"/>
  <c r="G579" i="116" s="1"/>
  <c r="E580" i="116"/>
  <c r="G580" i="116" s="1"/>
  <c r="E581" i="116"/>
  <c r="G581" i="116" s="1"/>
  <c r="E582" i="116"/>
  <c r="G582" i="116" s="1"/>
  <c r="E583" i="116"/>
  <c r="G583" i="116" s="1"/>
  <c r="E584" i="116"/>
  <c r="G584" i="116" s="1"/>
  <c r="E585" i="116"/>
  <c r="G585" i="116" s="1"/>
  <c r="E586" i="116"/>
  <c r="G586" i="116" s="1"/>
  <c r="E587" i="116"/>
  <c r="G587" i="116" s="1"/>
  <c r="E588" i="116"/>
  <c r="G588" i="116" s="1"/>
  <c r="E589" i="116"/>
  <c r="G589" i="116" s="1"/>
  <c r="E590" i="116"/>
  <c r="G590" i="116" s="1"/>
  <c r="E591" i="116"/>
  <c r="G591" i="116" s="1"/>
  <c r="E592" i="116"/>
  <c r="G592" i="116" s="1"/>
  <c r="E593" i="116"/>
  <c r="G593" i="116" s="1"/>
  <c r="E594" i="116"/>
  <c r="G594" i="116" s="1"/>
  <c r="E595" i="116"/>
  <c r="G595" i="116"/>
  <c r="E596" i="116"/>
  <c r="G596" i="116" s="1"/>
  <c r="E597" i="116"/>
  <c r="G597" i="116" s="1"/>
  <c r="E598" i="116"/>
  <c r="G598" i="116" s="1"/>
  <c r="E599" i="116"/>
  <c r="G599" i="116" s="1"/>
  <c r="E600" i="116"/>
  <c r="G600" i="116" s="1"/>
  <c r="E601" i="116"/>
  <c r="G601" i="116" s="1"/>
  <c r="E602" i="116"/>
  <c r="G602" i="116" s="1"/>
  <c r="E603" i="116"/>
  <c r="G603" i="116" s="1"/>
  <c r="E604" i="116"/>
  <c r="G604" i="116" s="1"/>
  <c r="E605" i="116"/>
  <c r="G605" i="116" s="1"/>
  <c r="E606" i="116"/>
  <c r="G606" i="116" s="1"/>
  <c r="E607" i="116"/>
  <c r="G607" i="116" s="1"/>
  <c r="E608" i="116"/>
  <c r="G608" i="116" s="1"/>
  <c r="E609" i="116"/>
  <c r="G609" i="116"/>
  <c r="E610" i="116"/>
  <c r="G610" i="116" s="1"/>
  <c r="E611" i="116"/>
  <c r="G611" i="116" s="1"/>
  <c r="E612" i="116"/>
  <c r="G612" i="116" s="1"/>
  <c r="E613" i="116"/>
  <c r="G613" i="116" s="1"/>
  <c r="E614" i="116"/>
  <c r="G614" i="116" s="1"/>
  <c r="E615" i="116"/>
  <c r="G615" i="116" s="1"/>
  <c r="E616" i="116"/>
  <c r="G616" i="116" s="1"/>
  <c r="E617" i="116"/>
  <c r="G617" i="116" s="1"/>
  <c r="E618" i="116"/>
  <c r="G618" i="116" s="1"/>
  <c r="E619" i="116"/>
  <c r="G619" i="116" s="1"/>
  <c r="E620" i="116"/>
  <c r="G620" i="116" s="1"/>
  <c r="E621" i="116"/>
  <c r="G621" i="116" s="1"/>
  <c r="E622" i="116"/>
  <c r="G622" i="116" s="1"/>
  <c r="E623" i="116"/>
  <c r="G623" i="116" s="1"/>
  <c r="E624" i="116"/>
  <c r="G624" i="116" s="1"/>
  <c r="E625" i="116"/>
  <c r="G625" i="116" s="1"/>
  <c r="E626" i="116"/>
  <c r="G626" i="116" s="1"/>
  <c r="E627" i="116"/>
  <c r="G627" i="116" s="1"/>
  <c r="E628" i="116"/>
  <c r="G628" i="116" s="1"/>
  <c r="E629" i="116"/>
  <c r="G629" i="116" s="1"/>
  <c r="E630" i="116"/>
  <c r="G630" i="116"/>
  <c r="E631" i="116"/>
  <c r="G631" i="116" s="1"/>
  <c r="E632" i="116"/>
  <c r="G632" i="116" s="1"/>
  <c r="E633" i="116"/>
  <c r="G633" i="116" s="1"/>
  <c r="E634" i="116"/>
  <c r="G634" i="116" s="1"/>
  <c r="E635" i="116"/>
  <c r="G635" i="116" s="1"/>
  <c r="E636" i="116"/>
  <c r="G636" i="116" s="1"/>
  <c r="E637" i="116"/>
  <c r="G637" i="116" s="1"/>
  <c r="E638" i="116"/>
  <c r="G638" i="116" s="1"/>
  <c r="E639" i="116"/>
  <c r="G639" i="116" s="1"/>
  <c r="E640" i="116"/>
  <c r="G640" i="116" s="1"/>
  <c r="E641" i="116"/>
  <c r="G641" i="116"/>
  <c r="E642" i="116"/>
  <c r="G642" i="116" s="1"/>
  <c r="E643" i="116"/>
  <c r="G643" i="116" s="1"/>
  <c r="E644" i="116"/>
  <c r="G644" i="116" s="1"/>
  <c r="E645" i="116"/>
  <c r="G645" i="116" s="1"/>
  <c r="E646" i="116"/>
  <c r="G646" i="116" s="1"/>
  <c r="E647" i="116"/>
  <c r="G647" i="116" s="1"/>
  <c r="E648" i="116"/>
  <c r="G648" i="116" s="1"/>
  <c r="E649" i="116"/>
  <c r="G649" i="116" s="1"/>
  <c r="E650" i="116"/>
  <c r="G650" i="116"/>
  <c r="E651" i="116"/>
  <c r="G651" i="116" s="1"/>
  <c r="E652" i="116"/>
  <c r="G652" i="116" s="1"/>
  <c r="E653" i="116"/>
  <c r="G653" i="116" s="1"/>
  <c r="E654" i="116"/>
  <c r="G654" i="116" s="1"/>
  <c r="E655" i="116"/>
  <c r="G655" i="116" s="1"/>
  <c r="E656" i="116"/>
  <c r="G656" i="116" s="1"/>
  <c r="E657" i="116"/>
  <c r="G657" i="116" s="1"/>
  <c r="E658" i="116"/>
  <c r="G658" i="116" s="1"/>
  <c r="E659" i="116"/>
  <c r="G659" i="116"/>
  <c r="E660" i="116"/>
  <c r="G660" i="116" s="1"/>
  <c r="E661" i="116"/>
  <c r="G661" i="116" s="1"/>
  <c r="E662" i="116"/>
  <c r="G662" i="116" s="1"/>
  <c r="E663" i="116"/>
  <c r="G663" i="116" s="1"/>
  <c r="E664" i="116"/>
  <c r="G664" i="116" s="1"/>
  <c r="E665" i="116"/>
  <c r="G665" i="116" s="1"/>
  <c r="E666" i="116"/>
  <c r="G666" i="116" s="1"/>
  <c r="E667" i="116"/>
  <c r="G667" i="116" s="1"/>
  <c r="E668" i="116"/>
  <c r="G668" i="116" s="1"/>
  <c r="E669" i="116"/>
  <c r="G669" i="116" s="1"/>
  <c r="E670" i="116"/>
  <c r="G670" i="116" s="1"/>
  <c r="E671" i="116"/>
  <c r="G671" i="116" s="1"/>
  <c r="E672" i="116"/>
  <c r="G672" i="116" s="1"/>
  <c r="E673" i="116"/>
  <c r="G673" i="116"/>
  <c r="E674" i="116"/>
  <c r="G674" i="116" s="1"/>
  <c r="E675" i="116"/>
  <c r="G675" i="116" s="1"/>
  <c r="E676" i="116"/>
  <c r="G676" i="116" s="1"/>
  <c r="E677" i="116"/>
  <c r="G677" i="116" s="1"/>
  <c r="E678" i="116"/>
  <c r="G678" i="116" s="1"/>
  <c r="E679" i="116"/>
  <c r="G679" i="116" s="1"/>
  <c r="E680" i="116"/>
  <c r="G680" i="116" s="1"/>
  <c r="E681" i="116"/>
  <c r="G681" i="116" s="1"/>
  <c r="E682" i="116"/>
  <c r="G682" i="116" s="1"/>
  <c r="E683" i="116"/>
  <c r="G683" i="116" s="1"/>
  <c r="E684" i="116"/>
  <c r="G684" i="116" s="1"/>
  <c r="E685" i="116"/>
  <c r="G685" i="116" s="1"/>
  <c r="E686" i="116"/>
  <c r="G686" i="116" s="1"/>
  <c r="E687" i="116"/>
  <c r="G687" i="116" s="1"/>
  <c r="E688" i="116"/>
  <c r="G688" i="116" s="1"/>
  <c r="E689" i="116"/>
  <c r="G689" i="116" s="1"/>
  <c r="E690" i="116"/>
  <c r="G690" i="116" s="1"/>
  <c r="E691" i="116"/>
  <c r="G691" i="116"/>
  <c r="E692" i="116"/>
  <c r="G692" i="116" s="1"/>
  <c r="E693" i="116"/>
  <c r="G693" i="116" s="1"/>
  <c r="E694" i="116"/>
  <c r="G694" i="116" s="1"/>
  <c r="E695" i="116"/>
  <c r="G695" i="116" s="1"/>
  <c r="E696" i="116"/>
  <c r="G696" i="116" s="1"/>
  <c r="E697" i="116"/>
  <c r="G697" i="116" s="1"/>
  <c r="E698" i="116"/>
  <c r="G698" i="116" s="1"/>
  <c r="E699" i="116"/>
  <c r="G699" i="116" s="1"/>
  <c r="E700" i="116"/>
  <c r="G700" i="116" s="1"/>
  <c r="E701" i="116"/>
  <c r="G701" i="116" s="1"/>
  <c r="E702" i="116"/>
  <c r="G702" i="116" s="1"/>
  <c r="E703" i="116"/>
  <c r="G703" i="116"/>
  <c r="E704" i="116"/>
  <c r="G704" i="116" s="1"/>
  <c r="E705" i="116"/>
  <c r="G705" i="116" s="1"/>
  <c r="E706" i="116"/>
  <c r="G706" i="116" s="1"/>
  <c r="E707" i="116"/>
  <c r="G707" i="116" s="1"/>
  <c r="E708" i="116"/>
  <c r="G708" i="116" s="1"/>
  <c r="E709" i="116"/>
  <c r="G709" i="116" s="1"/>
  <c r="E710" i="116"/>
  <c r="G710" i="116" s="1"/>
  <c r="E711" i="116"/>
  <c r="G711" i="116" s="1"/>
  <c r="E712" i="116"/>
  <c r="G712" i="116" s="1"/>
  <c r="E713" i="116"/>
  <c r="G713" i="116" s="1"/>
  <c r="E714" i="116"/>
  <c r="G714" i="116" s="1"/>
  <c r="E715" i="116"/>
  <c r="G715" i="116" s="1"/>
  <c r="E716" i="116"/>
  <c r="G716" i="116" s="1"/>
  <c r="E717" i="116"/>
  <c r="G717" i="116" s="1"/>
  <c r="E718" i="116"/>
  <c r="G718" i="116" s="1"/>
  <c r="E719" i="116"/>
  <c r="G719" i="116" s="1"/>
  <c r="E720" i="116"/>
  <c r="G720" i="116" s="1"/>
  <c r="E721" i="116"/>
  <c r="G721" i="116" s="1"/>
  <c r="E722" i="116"/>
  <c r="G722" i="116" s="1"/>
  <c r="E723" i="116"/>
  <c r="G723" i="116"/>
  <c r="E724" i="116"/>
  <c r="G724" i="116" s="1"/>
  <c r="E725" i="116"/>
  <c r="G725" i="116" s="1"/>
  <c r="E726" i="116"/>
  <c r="G726" i="116" s="1"/>
  <c r="E727" i="116"/>
  <c r="G727" i="116" s="1"/>
  <c r="E728" i="116"/>
  <c r="G728" i="116" s="1"/>
  <c r="E729" i="116"/>
  <c r="G729" i="116"/>
  <c r="E730" i="116"/>
  <c r="G730" i="116" s="1"/>
  <c r="E731" i="116"/>
  <c r="G731" i="116" s="1"/>
  <c r="E732" i="116"/>
  <c r="G732" i="116" s="1"/>
  <c r="E733" i="116"/>
  <c r="G733" i="116" s="1"/>
  <c r="E734" i="116"/>
  <c r="G734" i="116" s="1"/>
  <c r="E735" i="116"/>
  <c r="G735" i="116"/>
  <c r="E736" i="116"/>
  <c r="G736" i="116" s="1"/>
  <c r="E737" i="116"/>
  <c r="G737" i="116"/>
  <c r="E738" i="116"/>
  <c r="G738" i="116" s="1"/>
  <c r="E739" i="116"/>
  <c r="G739" i="116" s="1"/>
  <c r="E740" i="116"/>
  <c r="G740" i="116" s="1"/>
  <c r="E741" i="116"/>
  <c r="G741" i="116" s="1"/>
  <c r="E742" i="116"/>
  <c r="G742" i="116" s="1"/>
  <c r="E743" i="116"/>
  <c r="G743" i="116" s="1"/>
  <c r="E744" i="116"/>
  <c r="G744" i="116" s="1"/>
  <c r="E745" i="116"/>
  <c r="G745" i="116" s="1"/>
  <c r="E746" i="116"/>
  <c r="G746" i="116" s="1"/>
  <c r="E747" i="116"/>
  <c r="G747" i="116" s="1"/>
  <c r="E748" i="116"/>
  <c r="G748" i="116" s="1"/>
  <c r="E749" i="116"/>
  <c r="G749" i="116" s="1"/>
  <c r="E750" i="116"/>
  <c r="G750" i="116" s="1"/>
  <c r="E751" i="116"/>
  <c r="G751" i="116" s="1"/>
  <c r="E752" i="116"/>
  <c r="G752" i="116" s="1"/>
  <c r="E753" i="116"/>
  <c r="G753" i="116"/>
  <c r="E754" i="116"/>
  <c r="G754" i="116" s="1"/>
  <c r="E755" i="116"/>
  <c r="G755" i="116" s="1"/>
  <c r="E756" i="116"/>
  <c r="G756" i="116" s="1"/>
  <c r="E757" i="116"/>
  <c r="G757" i="116" s="1"/>
  <c r="E758" i="116"/>
  <c r="G758" i="116" s="1"/>
  <c r="E759" i="116"/>
  <c r="G759" i="116" s="1"/>
  <c r="E760" i="116"/>
  <c r="G760" i="116" s="1"/>
  <c r="E761" i="116"/>
  <c r="G761" i="116" s="1"/>
  <c r="E762" i="116"/>
  <c r="G762" i="116" s="1"/>
  <c r="E763" i="116"/>
  <c r="G763" i="116" s="1"/>
  <c r="E764" i="116"/>
  <c r="G764" i="116" s="1"/>
  <c r="E765" i="116"/>
  <c r="G765" i="116" s="1"/>
  <c r="E766" i="116"/>
  <c r="G766" i="116" s="1"/>
  <c r="E767" i="116"/>
  <c r="G767" i="116" s="1"/>
  <c r="E768" i="116"/>
  <c r="G768" i="116" s="1"/>
  <c r="E769" i="116"/>
  <c r="G769" i="116" s="1"/>
  <c r="E770" i="116"/>
  <c r="G770" i="116" s="1"/>
  <c r="E771" i="116"/>
  <c r="G771" i="116" s="1"/>
  <c r="E772" i="116"/>
  <c r="G772" i="116" s="1"/>
  <c r="E773" i="116"/>
  <c r="G773" i="116" s="1"/>
  <c r="E774" i="116"/>
  <c r="G774" i="116" s="1"/>
  <c r="E775" i="116"/>
  <c r="G775" i="116"/>
  <c r="E776" i="116"/>
  <c r="G776" i="116" s="1"/>
  <c r="E777" i="116"/>
  <c r="G777" i="116" s="1"/>
  <c r="E778" i="116"/>
  <c r="G778" i="116" s="1"/>
  <c r="E779" i="116"/>
  <c r="G779" i="116" s="1"/>
  <c r="E780" i="116"/>
  <c r="G780" i="116" s="1"/>
  <c r="E781" i="116"/>
  <c r="G781" i="116" s="1"/>
  <c r="E782" i="116"/>
  <c r="G782" i="116" s="1"/>
  <c r="E783" i="116"/>
  <c r="G783" i="116" s="1"/>
  <c r="E784" i="116"/>
  <c r="G784" i="116" s="1"/>
  <c r="E785" i="116"/>
  <c r="G785" i="116" s="1"/>
  <c r="E786" i="116"/>
  <c r="G786" i="116" s="1"/>
  <c r="E787" i="116"/>
  <c r="G787" i="116"/>
  <c r="E788" i="116"/>
  <c r="G788" i="116" s="1"/>
  <c r="E789" i="116"/>
  <c r="G789" i="116" s="1"/>
  <c r="E790" i="116"/>
  <c r="G790" i="116" s="1"/>
  <c r="E791" i="116"/>
  <c r="G791" i="116" s="1"/>
  <c r="E792" i="116"/>
  <c r="G792" i="116" s="1"/>
  <c r="E793" i="116"/>
  <c r="G793" i="116" s="1"/>
  <c r="E794" i="116"/>
  <c r="G794" i="116"/>
  <c r="E795" i="116"/>
  <c r="G795" i="116" s="1"/>
  <c r="E796" i="116"/>
  <c r="G796" i="116" s="1"/>
  <c r="E797" i="116"/>
  <c r="G797" i="116" s="1"/>
  <c r="E798" i="116"/>
  <c r="G798" i="116" s="1"/>
  <c r="E799" i="116"/>
  <c r="G799" i="116" s="1"/>
  <c r="E800" i="116"/>
  <c r="G800" i="116" s="1"/>
  <c r="E801" i="116"/>
  <c r="G801" i="116"/>
  <c r="E802" i="116"/>
  <c r="G802" i="116"/>
  <c r="E803" i="116"/>
  <c r="G803" i="116" s="1"/>
  <c r="E804" i="116"/>
  <c r="G804" i="116" s="1"/>
  <c r="E805" i="116"/>
  <c r="G805" i="116" s="1"/>
  <c r="E806" i="116"/>
  <c r="G806" i="116" s="1"/>
  <c r="E807" i="116"/>
  <c r="G807" i="116" s="1"/>
  <c r="E808" i="116"/>
  <c r="G808" i="116" s="1"/>
  <c r="E809" i="116"/>
  <c r="G809" i="116" s="1"/>
  <c r="E810" i="116"/>
  <c r="G810" i="116" s="1"/>
  <c r="E811" i="116"/>
  <c r="G811" i="116" s="1"/>
  <c r="E812" i="116"/>
  <c r="G812" i="116" s="1"/>
  <c r="E813" i="116"/>
  <c r="G813" i="116" s="1"/>
  <c r="E814" i="116"/>
  <c r="G814" i="116" s="1"/>
  <c r="E815" i="116"/>
  <c r="G815" i="116" s="1"/>
  <c r="E816" i="116"/>
  <c r="G816" i="116" s="1"/>
  <c r="E817" i="116"/>
  <c r="G817" i="116"/>
  <c r="E818" i="116"/>
  <c r="G818" i="116" s="1"/>
  <c r="E819" i="116"/>
  <c r="G819" i="116"/>
  <c r="E820" i="116"/>
  <c r="G820" i="116" s="1"/>
  <c r="E821" i="116"/>
  <c r="G821" i="116" s="1"/>
  <c r="E822" i="116"/>
  <c r="G822" i="116" s="1"/>
  <c r="E823" i="116"/>
  <c r="G823" i="116" s="1"/>
  <c r="E824" i="116"/>
  <c r="G824" i="116" s="1"/>
  <c r="E825" i="116"/>
  <c r="G825" i="116"/>
  <c r="E826" i="116"/>
  <c r="G826" i="116" s="1"/>
  <c r="E827" i="116"/>
  <c r="G827" i="116" s="1"/>
  <c r="E828" i="116"/>
  <c r="G828" i="116" s="1"/>
  <c r="E829" i="116"/>
  <c r="G829" i="116" s="1"/>
  <c r="E830" i="116"/>
  <c r="G830" i="116" s="1"/>
  <c r="E831" i="116"/>
  <c r="G831" i="116" s="1"/>
  <c r="E832" i="116"/>
  <c r="G832" i="116" s="1"/>
  <c r="E833" i="116"/>
  <c r="G833" i="116" s="1"/>
  <c r="E834" i="116"/>
  <c r="G834" i="116" s="1"/>
  <c r="E835" i="116"/>
  <c r="G835" i="116" s="1"/>
  <c r="E836" i="116"/>
  <c r="G836" i="116" s="1"/>
  <c r="E837" i="116"/>
  <c r="G837" i="116" s="1"/>
  <c r="E838" i="116"/>
  <c r="G838" i="116" s="1"/>
  <c r="E839" i="116"/>
  <c r="G839" i="116" s="1"/>
  <c r="E840" i="116"/>
  <c r="G840" i="116" s="1"/>
  <c r="E841" i="116"/>
  <c r="G841" i="116" s="1"/>
  <c r="E842" i="116"/>
  <c r="G842" i="116"/>
  <c r="E843" i="116"/>
  <c r="G843" i="116"/>
  <c r="E844" i="116"/>
  <c r="G844" i="116" s="1"/>
  <c r="E845" i="116"/>
  <c r="G845" i="116" s="1"/>
  <c r="E846" i="116"/>
  <c r="G846" i="116" s="1"/>
  <c r="E847" i="116"/>
  <c r="G847" i="116" s="1"/>
  <c r="E848" i="116"/>
  <c r="G848" i="116" s="1"/>
  <c r="E849" i="116"/>
  <c r="G849" i="116" s="1"/>
  <c r="E850" i="116"/>
  <c r="G850" i="116" s="1"/>
  <c r="E851" i="116"/>
  <c r="G851" i="116" s="1"/>
  <c r="E852" i="116"/>
  <c r="G852" i="116" s="1"/>
  <c r="E853" i="116"/>
  <c r="G853" i="116" s="1"/>
  <c r="E854" i="116"/>
  <c r="G854" i="116" s="1"/>
  <c r="E855" i="116"/>
  <c r="G855" i="116" s="1"/>
  <c r="E856" i="116"/>
  <c r="G856" i="116" s="1"/>
  <c r="E857" i="116"/>
  <c r="G857" i="116" s="1"/>
  <c r="E858" i="116"/>
  <c r="G858" i="116" s="1"/>
  <c r="E859" i="116"/>
  <c r="G859" i="116" s="1"/>
  <c r="E860" i="116"/>
  <c r="G860" i="116" s="1"/>
  <c r="E861" i="116"/>
  <c r="G861" i="116" s="1"/>
  <c r="E862" i="116"/>
  <c r="G862" i="116" s="1"/>
  <c r="E863" i="116"/>
  <c r="G863" i="116" s="1"/>
  <c r="E864" i="116"/>
  <c r="G864" i="116" s="1"/>
  <c r="AZ115" i="117"/>
  <c r="BB115" i="117" s="1"/>
  <c r="AY115" i="117"/>
  <c r="AZ114" i="117"/>
  <c r="BB114" i="117" s="1"/>
  <c r="AY114" i="117"/>
  <c r="AZ113" i="117"/>
  <c r="BB113" i="117" s="1"/>
  <c r="AY113" i="117"/>
  <c r="BB112" i="117"/>
  <c r="AZ112" i="117"/>
  <c r="AY112" i="117"/>
  <c r="AZ111" i="117"/>
  <c r="BB111" i="117" s="1"/>
  <c r="AY111" i="117"/>
  <c r="BB110" i="117"/>
  <c r="AZ110" i="117"/>
  <c r="AY110" i="117"/>
  <c r="BB109" i="117"/>
  <c r="AZ109" i="117"/>
  <c r="AY109" i="117"/>
  <c r="AZ108" i="117"/>
  <c r="BB108" i="117" s="1"/>
  <c r="AY108" i="117"/>
  <c r="AZ107" i="117"/>
  <c r="BB107" i="117" s="1"/>
  <c r="AY107" i="117"/>
  <c r="AZ106" i="117"/>
  <c r="BB106" i="117" s="1"/>
  <c r="AY106" i="117"/>
  <c r="AZ105" i="117"/>
  <c r="BB105" i="117" s="1"/>
  <c r="AY105" i="117"/>
  <c r="AZ104" i="117"/>
  <c r="BB104" i="117" s="1"/>
  <c r="AY104" i="117"/>
  <c r="AZ103" i="117"/>
  <c r="BB103" i="117" s="1"/>
  <c r="AY103" i="117"/>
  <c r="AZ102" i="117"/>
  <c r="BB102" i="117" s="1"/>
  <c r="AY102" i="117"/>
  <c r="AZ101" i="117"/>
  <c r="BB101" i="117" s="1"/>
  <c r="AY101" i="117"/>
  <c r="BB100" i="117"/>
  <c r="AZ100" i="117"/>
  <c r="AY100" i="117"/>
  <c r="AZ99" i="117"/>
  <c r="BB99" i="117" s="1"/>
  <c r="AY99" i="117"/>
  <c r="AZ98" i="117"/>
  <c r="BB98" i="117" s="1"/>
  <c r="AY98" i="117"/>
  <c r="AV87" i="117"/>
  <c r="AU87" i="117"/>
  <c r="AT87" i="117"/>
  <c r="AS87" i="117"/>
  <c r="AR87" i="117"/>
  <c r="AQ87" i="117"/>
  <c r="AP87" i="117"/>
  <c r="AO87" i="117"/>
  <c r="AN87" i="117"/>
  <c r="AM87" i="117"/>
  <c r="AL87" i="117"/>
  <c r="AK87" i="117"/>
  <c r="AJ87" i="117"/>
  <c r="AI87" i="117"/>
  <c r="AH87" i="117"/>
  <c r="AG87" i="117"/>
  <c r="AF87" i="117"/>
  <c r="AE87" i="117"/>
  <c r="AD87" i="117"/>
  <c r="AC87" i="117"/>
  <c r="AB87" i="117"/>
  <c r="AA87" i="117"/>
  <c r="Z87" i="117"/>
  <c r="Y87" i="117"/>
  <c r="X87" i="117"/>
  <c r="W87" i="117"/>
  <c r="V87" i="117"/>
  <c r="U87" i="117"/>
  <c r="T87" i="117"/>
  <c r="S87" i="117"/>
  <c r="R87" i="117"/>
  <c r="Q87" i="117"/>
  <c r="P87" i="117"/>
  <c r="O87" i="117"/>
  <c r="N87" i="117"/>
  <c r="M87" i="117"/>
  <c r="L87" i="117"/>
  <c r="K87" i="117"/>
  <c r="J87" i="117"/>
  <c r="I87" i="117"/>
  <c r="H87" i="117"/>
  <c r="G87" i="117"/>
  <c r="F87" i="117"/>
  <c r="E87" i="117"/>
  <c r="D87" i="117"/>
  <c r="C87" i="117"/>
  <c r="AZ86" i="117"/>
  <c r="AY86" i="117"/>
  <c r="AW86" i="117"/>
  <c r="BB86" i="117" s="1"/>
  <c r="BA85" i="117"/>
  <c r="AZ85" i="117"/>
  <c r="AY85" i="117"/>
  <c r="AW85" i="117"/>
  <c r="AZ84" i="117"/>
  <c r="AY84" i="117"/>
  <c r="AW84" i="117"/>
  <c r="AZ83" i="117"/>
  <c r="AY83" i="117"/>
  <c r="AW83" i="117"/>
  <c r="AZ82" i="117"/>
  <c r="AY82" i="117"/>
  <c r="AW82" i="117"/>
  <c r="AZ81" i="117"/>
  <c r="AY81" i="117"/>
  <c r="AW81" i="117"/>
  <c r="BB81" i="117" s="1"/>
  <c r="AZ80" i="117"/>
  <c r="BB80" i="117" s="1"/>
  <c r="AY80" i="117"/>
  <c r="AW80" i="117"/>
  <c r="AZ79" i="117"/>
  <c r="AY79" i="117"/>
  <c r="AW79" i="117"/>
  <c r="BB79" i="117" s="1"/>
  <c r="AZ78" i="117"/>
  <c r="AY78" i="117"/>
  <c r="AW78" i="117"/>
  <c r="AZ77" i="117"/>
  <c r="AY77" i="117"/>
  <c r="AW77" i="117"/>
  <c r="BB77" i="117" s="1"/>
  <c r="AZ76" i="117"/>
  <c r="AY76" i="117"/>
  <c r="AW76" i="117"/>
  <c r="AZ75" i="117"/>
  <c r="AY75" i="117"/>
  <c r="AW75" i="117"/>
  <c r="AZ74" i="117"/>
  <c r="AY74" i="117"/>
  <c r="AW74" i="117"/>
  <c r="AZ73" i="117"/>
  <c r="AY73" i="117"/>
  <c r="AW73" i="117"/>
  <c r="BB73" i="117" s="1"/>
  <c r="AZ72" i="117"/>
  <c r="BB72" i="117" s="1"/>
  <c r="AY72" i="117"/>
  <c r="AW72" i="117"/>
  <c r="AZ71" i="117"/>
  <c r="AY71" i="117"/>
  <c r="AW71" i="117"/>
  <c r="BB71" i="117" s="1"/>
  <c r="AZ70" i="117"/>
  <c r="AY70" i="117"/>
  <c r="AW70" i="117"/>
  <c r="AZ69" i="117"/>
  <c r="BA69" i="117" s="1"/>
  <c r="BB69" i="117" s="1"/>
  <c r="AY69" i="117"/>
  <c r="AW69" i="117"/>
  <c r="AZ68" i="117"/>
  <c r="AY68" i="117"/>
  <c r="AW68" i="117"/>
  <c r="AZ60" i="117"/>
  <c r="BB60" i="117" s="1"/>
  <c r="AY60" i="117"/>
  <c r="BB59" i="117"/>
  <c r="AZ59" i="117"/>
  <c r="AY59" i="117"/>
  <c r="AZ58" i="117"/>
  <c r="BB58" i="117" s="1"/>
  <c r="AY58" i="117"/>
  <c r="AZ57" i="117"/>
  <c r="BB57" i="117" s="1"/>
  <c r="AY57" i="117"/>
  <c r="BB56" i="117"/>
  <c r="AZ56" i="117"/>
  <c r="AY56" i="117"/>
  <c r="AZ55" i="117"/>
  <c r="BB55" i="117" s="1"/>
  <c r="AY55" i="117"/>
  <c r="AZ54" i="117"/>
  <c r="BB54" i="117" s="1"/>
  <c r="AY54" i="117"/>
  <c r="AZ53" i="117"/>
  <c r="BB53" i="117" s="1"/>
  <c r="AY53" i="117"/>
  <c r="AZ52" i="117"/>
  <c r="BB52" i="117" s="1"/>
  <c r="AY52" i="117"/>
  <c r="AZ51" i="117"/>
  <c r="BB51" i="117" s="1"/>
  <c r="AY51" i="117"/>
  <c r="AZ50" i="117"/>
  <c r="BB50" i="117" s="1"/>
  <c r="AY50" i="117"/>
  <c r="AZ49" i="117"/>
  <c r="BB49" i="117" s="1"/>
  <c r="AY49" i="117"/>
  <c r="AZ40" i="117"/>
  <c r="BB40" i="117" s="1"/>
  <c r="AY40" i="117"/>
  <c r="AW40" i="117"/>
  <c r="AZ39" i="117"/>
  <c r="BB39" i="117" s="1"/>
  <c r="AY39" i="117"/>
  <c r="AW39" i="117"/>
  <c r="AZ38" i="117"/>
  <c r="BB38" i="117" s="1"/>
  <c r="AY38" i="117"/>
  <c r="AW38" i="117"/>
  <c r="AZ37" i="117"/>
  <c r="BB37" i="117" s="1"/>
  <c r="AY37" i="117"/>
  <c r="AW37" i="117"/>
  <c r="AZ36" i="117"/>
  <c r="BB36" i="117" s="1"/>
  <c r="AY36" i="117"/>
  <c r="AW36" i="117"/>
  <c r="AZ35" i="117"/>
  <c r="BB35" i="117" s="1"/>
  <c r="AY35" i="117"/>
  <c r="AW35" i="117"/>
  <c r="AZ34" i="117"/>
  <c r="BB34" i="117" s="1"/>
  <c r="AY34" i="117"/>
  <c r="AW34" i="117"/>
  <c r="AZ33" i="117"/>
  <c r="BB33" i="117" s="1"/>
  <c r="AY33" i="117"/>
  <c r="AW33" i="117"/>
  <c r="AZ32" i="117"/>
  <c r="BB32" i="117" s="1"/>
  <c r="AY32" i="117"/>
  <c r="AW32" i="117"/>
  <c r="AZ31" i="117"/>
  <c r="BB31" i="117" s="1"/>
  <c r="AY31" i="117"/>
  <c r="AW31" i="117"/>
  <c r="AZ30" i="117"/>
  <c r="BB30" i="117" s="1"/>
  <c r="AY30" i="117"/>
  <c r="AW30" i="117"/>
  <c r="AZ29" i="117"/>
  <c r="BB29" i="117" s="1"/>
  <c r="BB41" i="117" s="1"/>
  <c r="AY29" i="117"/>
  <c r="AW29" i="117"/>
  <c r="AZ16" i="117"/>
  <c r="AY16" i="117"/>
  <c r="AW16" i="117"/>
  <c r="AZ15" i="117"/>
  <c r="AY15" i="117"/>
  <c r="AW15" i="117"/>
  <c r="AZ14" i="117"/>
  <c r="AY14" i="117"/>
  <c r="AW14" i="117"/>
  <c r="AZ13" i="117"/>
  <c r="AY13" i="117"/>
  <c r="AW13" i="117"/>
  <c r="AZ12" i="117"/>
  <c r="BB12" i="117" s="1"/>
  <c r="AY12" i="117"/>
  <c r="AW12" i="117"/>
  <c r="AZ11" i="117"/>
  <c r="BB11" i="117" s="1"/>
  <c r="AY11" i="117"/>
  <c r="AW11" i="117"/>
  <c r="AZ10" i="117"/>
  <c r="AY10" i="117"/>
  <c r="AW10" i="117"/>
  <c r="AZ9" i="117"/>
  <c r="BB9" i="117" s="1"/>
  <c r="AY9" i="117"/>
  <c r="AW9" i="117"/>
  <c r="AZ8" i="117"/>
  <c r="BB8" i="117" s="1"/>
  <c r="AY8" i="117"/>
  <c r="AW8" i="117"/>
  <c r="AZ7" i="117"/>
  <c r="AY7" i="117"/>
  <c r="AW7" i="117"/>
  <c r="AZ6" i="117"/>
  <c r="AY6" i="117"/>
  <c r="AW6" i="117"/>
  <c r="AZ5" i="117"/>
  <c r="AY5" i="117"/>
  <c r="AW5" i="117"/>
  <c r="H864" i="116"/>
  <c r="K864" i="116" s="1"/>
  <c r="H863" i="116"/>
  <c r="K863" i="116" s="1"/>
  <c r="H862" i="116"/>
  <c r="K862" i="116" s="1"/>
  <c r="H861" i="116"/>
  <c r="K861" i="116" s="1"/>
  <c r="H860" i="116"/>
  <c r="K860" i="116" s="1"/>
  <c r="H859" i="116"/>
  <c r="K859" i="116" s="1"/>
  <c r="H858" i="116"/>
  <c r="K858" i="116" s="1"/>
  <c r="H857" i="116"/>
  <c r="K857" i="116" s="1"/>
  <c r="H856" i="116"/>
  <c r="K856" i="116" s="1"/>
  <c r="H855" i="116"/>
  <c r="K855" i="116" s="1"/>
  <c r="H854" i="116"/>
  <c r="K854" i="116" s="1"/>
  <c r="H853" i="116"/>
  <c r="K853" i="116" s="1"/>
  <c r="H852" i="116"/>
  <c r="K852" i="116" s="1"/>
  <c r="H851" i="116"/>
  <c r="K851" i="116" s="1"/>
  <c r="H850" i="116"/>
  <c r="K850" i="116" s="1"/>
  <c r="H849" i="116"/>
  <c r="K849" i="116" s="1"/>
  <c r="H848" i="116"/>
  <c r="K848" i="116" s="1"/>
  <c r="H847" i="116"/>
  <c r="K847" i="116" s="1"/>
  <c r="H846" i="116"/>
  <c r="I846" i="116" s="1"/>
  <c r="K846" i="116" s="1"/>
  <c r="H845" i="116"/>
  <c r="K845" i="116" s="1"/>
  <c r="H844" i="116"/>
  <c r="K844" i="116" s="1"/>
  <c r="H843" i="116"/>
  <c r="K843" i="116" s="1"/>
  <c r="H842" i="116"/>
  <c r="K842" i="116" s="1"/>
  <c r="H841" i="116"/>
  <c r="K841" i="116" s="1"/>
  <c r="H840" i="116"/>
  <c r="K840" i="116" s="1"/>
  <c r="H839" i="116"/>
  <c r="K839" i="116" s="1"/>
  <c r="H838" i="116"/>
  <c r="K838" i="116" s="1"/>
  <c r="H837" i="116"/>
  <c r="K837" i="116" s="1"/>
  <c r="H836" i="116"/>
  <c r="K836" i="116" s="1"/>
  <c r="H835" i="116"/>
  <c r="K835" i="116" s="1"/>
  <c r="H834" i="116"/>
  <c r="K834" i="116" s="1"/>
  <c r="H833" i="116"/>
  <c r="K833" i="116" s="1"/>
  <c r="H832" i="116"/>
  <c r="K832" i="116" s="1"/>
  <c r="H831" i="116"/>
  <c r="K831" i="116" s="1"/>
  <c r="H830" i="116"/>
  <c r="K830" i="116" s="1"/>
  <c r="H829" i="116"/>
  <c r="K829" i="116" s="1"/>
  <c r="H828" i="116"/>
  <c r="I828" i="116" s="1"/>
  <c r="K828" i="116" s="1"/>
  <c r="H827" i="116"/>
  <c r="K827" i="116" s="1"/>
  <c r="H826" i="116"/>
  <c r="K826" i="116" s="1"/>
  <c r="H825" i="116"/>
  <c r="K825" i="116" s="1"/>
  <c r="H824" i="116"/>
  <c r="K824" i="116" s="1"/>
  <c r="H823" i="116"/>
  <c r="K823" i="116" s="1"/>
  <c r="H822" i="116"/>
  <c r="K822" i="116" s="1"/>
  <c r="H821" i="116"/>
  <c r="K821" i="116" s="1"/>
  <c r="H820" i="116"/>
  <c r="K820" i="116" s="1"/>
  <c r="H819" i="116"/>
  <c r="K819" i="116" s="1"/>
  <c r="H818" i="116"/>
  <c r="K818" i="116" s="1"/>
  <c r="H817" i="116"/>
  <c r="K817" i="116" s="1"/>
  <c r="H816" i="116"/>
  <c r="K816" i="116" s="1"/>
  <c r="H815" i="116"/>
  <c r="K815" i="116" s="1"/>
  <c r="J814" i="116"/>
  <c r="H814" i="116"/>
  <c r="K814" i="116" s="1"/>
  <c r="H813" i="116"/>
  <c r="K813" i="116" s="1"/>
  <c r="H812" i="116"/>
  <c r="K812" i="116" s="1"/>
  <c r="H811" i="116"/>
  <c r="K811" i="116" s="1"/>
  <c r="H810" i="116"/>
  <c r="I810" i="116" s="1"/>
  <c r="K810" i="116" s="1"/>
  <c r="H809" i="116"/>
  <c r="I809" i="116" s="1"/>
  <c r="K809" i="116" s="1"/>
  <c r="H808" i="116"/>
  <c r="I808" i="116" s="1"/>
  <c r="K808" i="116" s="1"/>
  <c r="H807" i="116"/>
  <c r="I807" i="116" s="1"/>
  <c r="K807" i="116" s="1"/>
  <c r="H806" i="116"/>
  <c r="I806" i="116" s="1"/>
  <c r="K806" i="116" s="1"/>
  <c r="H805" i="116"/>
  <c r="I805" i="116" s="1"/>
  <c r="K805" i="116" s="1"/>
  <c r="H804" i="116"/>
  <c r="I804" i="116" s="1"/>
  <c r="K804" i="116" s="1"/>
  <c r="H803" i="116"/>
  <c r="I803" i="116" s="1"/>
  <c r="K803" i="116" s="1"/>
  <c r="H802" i="116"/>
  <c r="I802" i="116" s="1"/>
  <c r="K802" i="116" s="1"/>
  <c r="H801" i="116"/>
  <c r="I801" i="116" s="1"/>
  <c r="K801" i="116" s="1"/>
  <c r="H800" i="116"/>
  <c r="I800" i="116" s="1"/>
  <c r="K800" i="116" s="1"/>
  <c r="H799" i="116"/>
  <c r="I799" i="116" s="1"/>
  <c r="K799" i="116" s="1"/>
  <c r="H798" i="116"/>
  <c r="I798" i="116" s="1"/>
  <c r="K798" i="116" s="1"/>
  <c r="H797" i="116"/>
  <c r="I797" i="116" s="1"/>
  <c r="K797" i="116" s="1"/>
  <c r="H796" i="116"/>
  <c r="I796" i="116" s="1"/>
  <c r="K796" i="116" s="1"/>
  <c r="H795" i="116"/>
  <c r="I795" i="116" s="1"/>
  <c r="K795" i="116" s="1"/>
  <c r="H794" i="116"/>
  <c r="I794" i="116" s="1"/>
  <c r="K794" i="116" s="1"/>
  <c r="H793" i="116"/>
  <c r="I793" i="116" s="1"/>
  <c r="K793" i="116" s="1"/>
  <c r="H792" i="116"/>
  <c r="I792" i="116" s="1"/>
  <c r="K792" i="116" s="1"/>
  <c r="H791" i="116"/>
  <c r="I791" i="116" s="1"/>
  <c r="K791" i="116" s="1"/>
  <c r="H790" i="116"/>
  <c r="I790" i="116" s="1"/>
  <c r="K790" i="116" s="1"/>
  <c r="H789" i="116"/>
  <c r="I789" i="116" s="1"/>
  <c r="K789" i="116" s="1"/>
  <c r="H788" i="116"/>
  <c r="I788" i="116" s="1"/>
  <c r="K788" i="116" s="1"/>
  <c r="H787" i="116"/>
  <c r="I787" i="116" s="1"/>
  <c r="K787" i="116" s="1"/>
  <c r="H786" i="116"/>
  <c r="I786" i="116" s="1"/>
  <c r="K786" i="116" s="1"/>
  <c r="H785" i="116"/>
  <c r="I785" i="116" s="1"/>
  <c r="K785" i="116" s="1"/>
  <c r="H784" i="116"/>
  <c r="I784" i="116" s="1"/>
  <c r="K784" i="116" s="1"/>
  <c r="H783" i="116"/>
  <c r="I783" i="116" s="1"/>
  <c r="K783" i="116" s="1"/>
  <c r="H782" i="116"/>
  <c r="I782" i="116" s="1"/>
  <c r="K782" i="116" s="1"/>
  <c r="H781" i="116"/>
  <c r="I781" i="116" s="1"/>
  <c r="K781" i="116" s="1"/>
  <c r="H780" i="116"/>
  <c r="I780" i="116" s="1"/>
  <c r="K780" i="116" s="1"/>
  <c r="H779" i="116"/>
  <c r="I779" i="116" s="1"/>
  <c r="K779" i="116" s="1"/>
  <c r="H778" i="116"/>
  <c r="I778" i="116" s="1"/>
  <c r="K778" i="116" s="1"/>
  <c r="H777" i="116"/>
  <c r="I777" i="116" s="1"/>
  <c r="K777" i="116" s="1"/>
  <c r="H776" i="116"/>
  <c r="I776" i="116" s="1"/>
  <c r="K776" i="116" s="1"/>
  <c r="H775" i="116"/>
  <c r="I775" i="116" s="1"/>
  <c r="K775" i="116" s="1"/>
  <c r="H774" i="116"/>
  <c r="H773" i="116"/>
  <c r="K773" i="116" s="1"/>
  <c r="H772" i="116"/>
  <c r="K772" i="116" s="1"/>
  <c r="H771" i="116"/>
  <c r="K771" i="116" s="1"/>
  <c r="H770" i="116"/>
  <c r="K770" i="116" s="1"/>
  <c r="H769" i="116"/>
  <c r="K769" i="116" s="1"/>
  <c r="H768" i="116"/>
  <c r="K768" i="116" s="1"/>
  <c r="H767" i="116"/>
  <c r="K767" i="116" s="1"/>
  <c r="H766" i="116"/>
  <c r="K766" i="116" s="1"/>
  <c r="H765" i="116"/>
  <c r="K765" i="116" s="1"/>
  <c r="H764" i="116"/>
  <c r="K764" i="116" s="1"/>
  <c r="H763" i="116"/>
  <c r="K763" i="116" s="1"/>
  <c r="H762" i="116"/>
  <c r="K762" i="116" s="1"/>
  <c r="H761" i="116"/>
  <c r="K761" i="116" s="1"/>
  <c r="H760" i="116"/>
  <c r="I760" i="116" s="1"/>
  <c r="K760" i="116" s="1"/>
  <c r="H759" i="116"/>
  <c r="K759" i="116" s="1"/>
  <c r="H758" i="116"/>
  <c r="K758" i="116" s="1"/>
  <c r="H757" i="116"/>
  <c r="K757" i="116" s="1"/>
  <c r="H756" i="116"/>
  <c r="I756" i="116" s="1"/>
  <c r="K756" i="116" s="1"/>
  <c r="H755" i="116"/>
  <c r="K755" i="116" s="1"/>
  <c r="H754" i="116"/>
  <c r="K754" i="116" s="1"/>
  <c r="H753" i="116"/>
  <c r="K753" i="116" s="1"/>
  <c r="H752" i="116"/>
  <c r="K752" i="116" s="1"/>
  <c r="H751" i="116"/>
  <c r="K751" i="116" s="1"/>
  <c r="H750" i="116"/>
  <c r="K750" i="116" s="1"/>
  <c r="H749" i="116"/>
  <c r="K749" i="116" s="1"/>
  <c r="H748" i="116"/>
  <c r="K748" i="116" s="1"/>
  <c r="H747" i="116"/>
  <c r="K747" i="116" s="1"/>
  <c r="H746" i="116"/>
  <c r="K746" i="116" s="1"/>
  <c r="H745" i="116"/>
  <c r="K745" i="116" s="1"/>
  <c r="H744" i="116"/>
  <c r="K744" i="116" s="1"/>
  <c r="H743" i="116"/>
  <c r="K743" i="116" s="1"/>
  <c r="H742" i="116"/>
  <c r="I742" i="116" s="1"/>
  <c r="K742" i="116" s="1"/>
  <c r="H741" i="116"/>
  <c r="K741" i="116" s="1"/>
  <c r="H740" i="116"/>
  <c r="K740" i="116" s="1"/>
  <c r="H739" i="116"/>
  <c r="K739" i="116" s="1"/>
  <c r="H738" i="116"/>
  <c r="I738" i="116" s="1"/>
  <c r="H737" i="116"/>
  <c r="H736" i="116"/>
  <c r="H735" i="116"/>
  <c r="H734" i="116"/>
  <c r="H733" i="116"/>
  <c r="H732" i="116"/>
  <c r="K732" i="116" s="1"/>
  <c r="H731" i="116"/>
  <c r="K731" i="116" s="1"/>
  <c r="H730" i="116"/>
  <c r="K730" i="116" s="1"/>
  <c r="H729" i="116"/>
  <c r="K729" i="116" s="1"/>
  <c r="H728" i="116"/>
  <c r="K728" i="116" s="1"/>
  <c r="H727" i="116"/>
  <c r="K727" i="116" s="1"/>
  <c r="H726" i="116"/>
  <c r="K726" i="116" s="1"/>
  <c r="H725" i="116"/>
  <c r="K725" i="116" s="1"/>
  <c r="H724" i="116"/>
  <c r="I724" i="116" s="1"/>
  <c r="K724" i="116" s="1"/>
  <c r="H723" i="116"/>
  <c r="K723" i="116" s="1"/>
  <c r="H722" i="116"/>
  <c r="K722" i="116" s="1"/>
  <c r="H721" i="116"/>
  <c r="K721" i="116" s="1"/>
  <c r="H720" i="116"/>
  <c r="I720" i="116" s="1"/>
  <c r="H719" i="116"/>
  <c r="H718" i="116"/>
  <c r="K718" i="116" s="1"/>
  <c r="H717" i="116"/>
  <c r="K717" i="116" s="1"/>
  <c r="H716" i="116"/>
  <c r="K716" i="116" s="1"/>
  <c r="H715" i="116"/>
  <c r="K715" i="116" s="1"/>
  <c r="H714" i="116"/>
  <c r="K714" i="116" s="1"/>
  <c r="H713" i="116"/>
  <c r="K713" i="116" s="1"/>
  <c r="H712" i="116"/>
  <c r="K712" i="116" s="1"/>
  <c r="H711" i="116"/>
  <c r="K711" i="116" s="1"/>
  <c r="H710" i="116"/>
  <c r="K710" i="116" s="1"/>
  <c r="H709" i="116"/>
  <c r="K709" i="116" s="1"/>
  <c r="H708" i="116"/>
  <c r="K708" i="116" s="1"/>
  <c r="H707" i="116"/>
  <c r="K707" i="116" s="1"/>
  <c r="H706" i="116"/>
  <c r="I706" i="116" s="1"/>
  <c r="K706" i="116" s="1"/>
  <c r="H705" i="116"/>
  <c r="K705" i="116" s="1"/>
  <c r="H704" i="116"/>
  <c r="K704" i="116" s="1"/>
  <c r="H703" i="116"/>
  <c r="K703" i="116" s="1"/>
  <c r="H702" i="116"/>
  <c r="I702" i="116" s="1"/>
  <c r="H701" i="116"/>
  <c r="K701" i="116" s="1"/>
  <c r="H700" i="116"/>
  <c r="K700" i="116" s="1"/>
  <c r="H699" i="116"/>
  <c r="K699" i="116" s="1"/>
  <c r="H698" i="116"/>
  <c r="K698" i="116" s="1"/>
  <c r="H697" i="116"/>
  <c r="K697" i="116" s="1"/>
  <c r="H696" i="116"/>
  <c r="K696" i="116" s="1"/>
  <c r="H695" i="116"/>
  <c r="K695" i="116" s="1"/>
  <c r="H694" i="116"/>
  <c r="K694" i="116" s="1"/>
  <c r="H693" i="116"/>
  <c r="K693" i="116" s="1"/>
  <c r="H692" i="116"/>
  <c r="K692" i="116" s="1"/>
  <c r="H691" i="116"/>
  <c r="K691" i="116" s="1"/>
  <c r="H690" i="116"/>
  <c r="K690" i="116" s="1"/>
  <c r="H689" i="116"/>
  <c r="K689" i="116" s="1"/>
  <c r="H688" i="116"/>
  <c r="I688" i="116" s="1"/>
  <c r="K688" i="116" s="1"/>
  <c r="H687" i="116"/>
  <c r="K687" i="116" s="1"/>
  <c r="H686" i="116"/>
  <c r="K686" i="116" s="1"/>
  <c r="H685" i="116"/>
  <c r="K685" i="116" s="1"/>
  <c r="H684" i="116"/>
  <c r="I684" i="116" s="1"/>
  <c r="K684" i="116" s="1"/>
  <c r="H683" i="116"/>
  <c r="K683" i="116" s="1"/>
  <c r="H682" i="116"/>
  <c r="K682" i="116" s="1"/>
  <c r="H681" i="116"/>
  <c r="K681" i="116" s="1"/>
  <c r="H680" i="116"/>
  <c r="K680" i="116" s="1"/>
  <c r="H679" i="116"/>
  <c r="K679" i="116" s="1"/>
  <c r="H678" i="116"/>
  <c r="K678" i="116" s="1"/>
  <c r="H677" i="116"/>
  <c r="K677" i="116" s="1"/>
  <c r="H676" i="116"/>
  <c r="K676" i="116" s="1"/>
  <c r="H675" i="116"/>
  <c r="K675" i="116" s="1"/>
  <c r="H674" i="116"/>
  <c r="K674" i="116" s="1"/>
  <c r="H673" i="116"/>
  <c r="K673" i="116" s="1"/>
  <c r="H672" i="116"/>
  <c r="K672" i="116" s="1"/>
  <c r="H671" i="116"/>
  <c r="K671" i="116" s="1"/>
  <c r="H670" i="116"/>
  <c r="I670" i="116" s="1"/>
  <c r="K670" i="116" s="1"/>
  <c r="H669" i="116"/>
  <c r="K669" i="116" s="1"/>
  <c r="H668" i="116"/>
  <c r="K668" i="116" s="1"/>
  <c r="H667" i="116"/>
  <c r="K667" i="116" s="1"/>
  <c r="H666" i="116"/>
  <c r="I666" i="116" s="1"/>
  <c r="H665" i="116"/>
  <c r="K665" i="116" s="1"/>
  <c r="H664" i="116"/>
  <c r="K664" i="116" s="1"/>
  <c r="H663" i="116"/>
  <c r="K663" i="116" s="1"/>
  <c r="H662" i="116"/>
  <c r="K662" i="116" s="1"/>
  <c r="H661" i="116"/>
  <c r="K661" i="116" s="1"/>
  <c r="H660" i="116"/>
  <c r="K660" i="116" s="1"/>
  <c r="H659" i="116"/>
  <c r="K659" i="116" s="1"/>
  <c r="H658" i="116"/>
  <c r="K658" i="116" s="1"/>
  <c r="H657" i="116"/>
  <c r="K657" i="116" s="1"/>
  <c r="H656" i="116"/>
  <c r="K656" i="116" s="1"/>
  <c r="H655" i="116"/>
  <c r="K655" i="116" s="1"/>
  <c r="H654" i="116"/>
  <c r="K654" i="116" s="1"/>
  <c r="H653" i="116"/>
  <c r="K653" i="116" s="1"/>
  <c r="H652" i="116"/>
  <c r="I652" i="116" s="1"/>
  <c r="K652" i="116" s="1"/>
  <c r="H651" i="116"/>
  <c r="K651" i="116" s="1"/>
  <c r="H650" i="116"/>
  <c r="K650" i="116" s="1"/>
  <c r="H649" i="116"/>
  <c r="K649" i="116" s="1"/>
  <c r="H648" i="116"/>
  <c r="I648" i="116" s="1"/>
  <c r="K648" i="116" s="1"/>
  <c r="H647" i="116"/>
  <c r="K647" i="116" s="1"/>
  <c r="H646" i="116"/>
  <c r="K646" i="116" s="1"/>
  <c r="H645" i="116"/>
  <c r="K645" i="116" s="1"/>
  <c r="H644" i="116"/>
  <c r="K644" i="116" s="1"/>
  <c r="H643" i="116"/>
  <c r="K643" i="116" s="1"/>
  <c r="H642" i="116"/>
  <c r="K642" i="116" s="1"/>
  <c r="H641" i="116"/>
  <c r="K641" i="116" s="1"/>
  <c r="H640" i="116"/>
  <c r="K640" i="116" s="1"/>
  <c r="H639" i="116"/>
  <c r="K639" i="116" s="1"/>
  <c r="H638" i="116"/>
  <c r="K638" i="116" s="1"/>
  <c r="H637" i="116"/>
  <c r="K637" i="116" s="1"/>
  <c r="H636" i="116"/>
  <c r="K636" i="116" s="1"/>
  <c r="H635" i="116"/>
  <c r="K635" i="116" s="1"/>
  <c r="H634" i="116"/>
  <c r="I634" i="116" s="1"/>
  <c r="K634" i="116" s="1"/>
  <c r="H633" i="116"/>
  <c r="K633" i="116" s="1"/>
  <c r="H632" i="116"/>
  <c r="K632" i="116" s="1"/>
  <c r="H631" i="116"/>
  <c r="K631" i="116" s="1"/>
  <c r="H630" i="116"/>
  <c r="K630" i="116" s="1"/>
  <c r="H629" i="116"/>
  <c r="K629" i="116" s="1"/>
  <c r="H628" i="116"/>
  <c r="K628" i="116" s="1"/>
  <c r="H627" i="116"/>
  <c r="K627" i="116" s="1"/>
  <c r="H626" i="116"/>
  <c r="K626" i="116" s="1"/>
  <c r="H625" i="116"/>
  <c r="K625" i="116" s="1"/>
  <c r="H624" i="116"/>
  <c r="K624" i="116" s="1"/>
  <c r="H623" i="116"/>
  <c r="K623" i="116" s="1"/>
  <c r="H622" i="116"/>
  <c r="K622" i="116" s="1"/>
  <c r="H621" i="116"/>
  <c r="K621" i="116" s="1"/>
  <c r="H620" i="116"/>
  <c r="K620" i="116" s="1"/>
  <c r="H619" i="116"/>
  <c r="K619" i="116" s="1"/>
  <c r="H618" i="116"/>
  <c r="K618" i="116" s="1"/>
  <c r="H617" i="116"/>
  <c r="K617" i="116" s="1"/>
  <c r="H616" i="116"/>
  <c r="I616" i="116" s="1"/>
  <c r="K616" i="116" s="1"/>
  <c r="H615" i="116"/>
  <c r="K615" i="116" s="1"/>
  <c r="H614" i="116"/>
  <c r="K614" i="116" s="1"/>
  <c r="H613" i="116"/>
  <c r="K613" i="116" s="1"/>
  <c r="H612" i="116"/>
  <c r="I612" i="116" s="1"/>
  <c r="H611" i="116"/>
  <c r="K611" i="116" s="1"/>
  <c r="H610" i="116"/>
  <c r="K610" i="116" s="1"/>
  <c r="H609" i="116"/>
  <c r="K609" i="116" s="1"/>
  <c r="H608" i="116"/>
  <c r="K608" i="116" s="1"/>
  <c r="H607" i="116"/>
  <c r="K607" i="116" s="1"/>
  <c r="H606" i="116"/>
  <c r="K606" i="116" s="1"/>
  <c r="H605" i="116"/>
  <c r="K605" i="116" s="1"/>
  <c r="H604" i="116"/>
  <c r="K604" i="116" s="1"/>
  <c r="H603" i="116"/>
  <c r="K603" i="116" s="1"/>
  <c r="H602" i="116"/>
  <c r="K602" i="116" s="1"/>
  <c r="H601" i="116"/>
  <c r="K601" i="116" s="1"/>
  <c r="H600" i="116"/>
  <c r="K600" i="116" s="1"/>
  <c r="H599" i="116"/>
  <c r="K599" i="116" s="1"/>
  <c r="H598" i="116"/>
  <c r="I598" i="116" s="1"/>
  <c r="K598" i="116" s="1"/>
  <c r="H597" i="116"/>
  <c r="K597" i="116" s="1"/>
  <c r="H596" i="116"/>
  <c r="K596" i="116" s="1"/>
  <c r="H595" i="116"/>
  <c r="K595" i="116" s="1"/>
  <c r="H594" i="116"/>
  <c r="K594" i="116" s="1"/>
  <c r="H593" i="116"/>
  <c r="K593" i="116" s="1"/>
  <c r="H592" i="116"/>
  <c r="K592" i="116" s="1"/>
  <c r="H591" i="116"/>
  <c r="K591" i="116" s="1"/>
  <c r="H590" i="116"/>
  <c r="K590" i="116" s="1"/>
  <c r="H589" i="116"/>
  <c r="K589" i="116" s="1"/>
  <c r="H588" i="116"/>
  <c r="K588" i="116" s="1"/>
  <c r="H587" i="116"/>
  <c r="K587" i="116" s="1"/>
  <c r="H586" i="116"/>
  <c r="K586" i="116" s="1"/>
  <c r="H585" i="116"/>
  <c r="K585" i="116" s="1"/>
  <c r="H584" i="116"/>
  <c r="K584" i="116" s="1"/>
  <c r="H583" i="116"/>
  <c r="K583" i="116" s="1"/>
  <c r="H582" i="116"/>
  <c r="K582" i="116" s="1"/>
  <c r="H581" i="116"/>
  <c r="K581" i="116" s="1"/>
  <c r="H580" i="116"/>
  <c r="I580" i="116" s="1"/>
  <c r="K580" i="116" s="1"/>
  <c r="H579" i="116"/>
  <c r="K579" i="116" s="1"/>
  <c r="H578" i="116"/>
  <c r="K578" i="116" s="1"/>
  <c r="H577" i="116"/>
  <c r="K577" i="116" s="1"/>
  <c r="H576" i="116"/>
  <c r="K576" i="116" s="1"/>
  <c r="H575" i="116"/>
  <c r="K575" i="116" s="1"/>
  <c r="H574" i="116"/>
  <c r="K574" i="116" s="1"/>
  <c r="H573" i="116"/>
  <c r="K573" i="116" s="1"/>
  <c r="H572" i="116"/>
  <c r="K572" i="116" s="1"/>
  <c r="H571" i="116"/>
  <c r="K571" i="116" s="1"/>
  <c r="H570" i="116"/>
  <c r="K570" i="116" s="1"/>
  <c r="H569" i="116"/>
  <c r="K569" i="116" s="1"/>
  <c r="H568" i="116"/>
  <c r="K568" i="116" s="1"/>
  <c r="H567" i="116"/>
  <c r="K567" i="116" s="1"/>
  <c r="H566" i="116"/>
  <c r="K566" i="116" s="1"/>
  <c r="H565" i="116"/>
  <c r="K565" i="116" s="1"/>
  <c r="H564" i="116"/>
  <c r="K564" i="116" s="1"/>
  <c r="H563" i="116"/>
  <c r="K563" i="116" s="1"/>
  <c r="H562" i="116"/>
  <c r="I562" i="116" s="1"/>
  <c r="K562" i="116" s="1"/>
  <c r="H561" i="116"/>
  <c r="K561" i="116" s="1"/>
  <c r="H560" i="116"/>
  <c r="K560" i="116" s="1"/>
  <c r="H559" i="116"/>
  <c r="K559" i="116" s="1"/>
  <c r="H558" i="116"/>
  <c r="I558" i="116" s="1"/>
  <c r="H557" i="116"/>
  <c r="K557" i="116" s="1"/>
  <c r="H556" i="116"/>
  <c r="K556" i="116" s="1"/>
  <c r="H555" i="116"/>
  <c r="K555" i="116" s="1"/>
  <c r="H554" i="116"/>
  <c r="K554" i="116" s="1"/>
  <c r="H553" i="116"/>
  <c r="K553" i="116" s="1"/>
  <c r="H552" i="116"/>
  <c r="K552" i="116" s="1"/>
  <c r="H551" i="116"/>
  <c r="K551" i="116" s="1"/>
  <c r="H550" i="116"/>
  <c r="K550" i="116" s="1"/>
  <c r="H549" i="116"/>
  <c r="K549" i="116" s="1"/>
  <c r="H548" i="116"/>
  <c r="K548" i="116" s="1"/>
  <c r="H547" i="116"/>
  <c r="K547" i="116" s="1"/>
  <c r="H546" i="116"/>
  <c r="K546" i="116" s="1"/>
  <c r="H545" i="116"/>
  <c r="K545" i="116" s="1"/>
  <c r="H544" i="116"/>
  <c r="I544" i="116" s="1"/>
  <c r="K544" i="116" s="1"/>
  <c r="H543" i="116"/>
  <c r="K543" i="116" s="1"/>
  <c r="H542" i="116"/>
  <c r="K542" i="116" s="1"/>
  <c r="H541" i="116"/>
  <c r="K541" i="116" s="1"/>
  <c r="H540" i="116"/>
  <c r="K540" i="116" s="1"/>
  <c r="H539" i="116"/>
  <c r="K539" i="116" s="1"/>
  <c r="H538" i="116"/>
  <c r="K538" i="116" s="1"/>
  <c r="H537" i="116"/>
  <c r="K537" i="116" s="1"/>
  <c r="H536" i="116"/>
  <c r="K536" i="116" s="1"/>
  <c r="H535" i="116"/>
  <c r="K535" i="116" s="1"/>
  <c r="H534" i="116"/>
  <c r="K534" i="116" s="1"/>
  <c r="H533" i="116"/>
  <c r="K533" i="116" s="1"/>
  <c r="H532" i="116"/>
  <c r="K532" i="116" s="1"/>
  <c r="H531" i="116"/>
  <c r="K531" i="116" s="1"/>
  <c r="H530" i="116"/>
  <c r="K530" i="116" s="1"/>
  <c r="H529" i="116"/>
  <c r="K529" i="116" s="1"/>
  <c r="H528" i="116"/>
  <c r="K528" i="116" s="1"/>
  <c r="H527" i="116"/>
  <c r="K527" i="116" s="1"/>
  <c r="H526" i="116"/>
  <c r="I526" i="116" s="1"/>
  <c r="K526" i="116" s="1"/>
  <c r="H525" i="116"/>
  <c r="K525" i="116" s="1"/>
  <c r="H524" i="116"/>
  <c r="K524" i="116" s="1"/>
  <c r="H523" i="116"/>
  <c r="K523" i="116" s="1"/>
  <c r="H522" i="116"/>
  <c r="I522" i="116" s="1"/>
  <c r="K522" i="116" s="1"/>
  <c r="H521" i="116"/>
  <c r="K521" i="116" s="1"/>
  <c r="H520" i="116"/>
  <c r="K520" i="116" s="1"/>
  <c r="H519" i="116"/>
  <c r="K519" i="116" s="1"/>
  <c r="H518" i="116"/>
  <c r="K518" i="116" s="1"/>
  <c r="H517" i="116"/>
  <c r="K517" i="116" s="1"/>
  <c r="H516" i="116"/>
  <c r="K516" i="116" s="1"/>
  <c r="H515" i="116"/>
  <c r="K515" i="116" s="1"/>
  <c r="H514" i="116"/>
  <c r="K514" i="116" s="1"/>
  <c r="H513" i="116"/>
  <c r="K513" i="116" s="1"/>
  <c r="H512" i="116"/>
  <c r="K512" i="116" s="1"/>
  <c r="H511" i="116"/>
  <c r="K511" i="116" s="1"/>
  <c r="H510" i="116"/>
  <c r="K510" i="116" s="1"/>
  <c r="H509" i="116"/>
  <c r="K509" i="116" s="1"/>
  <c r="H508" i="116"/>
  <c r="I508" i="116" s="1"/>
  <c r="K508" i="116" s="1"/>
  <c r="H507" i="116"/>
  <c r="K507" i="116" s="1"/>
  <c r="H506" i="116"/>
  <c r="K506" i="116" s="1"/>
  <c r="H505" i="116"/>
  <c r="K505" i="116" s="1"/>
  <c r="H504" i="116"/>
  <c r="I504" i="116" s="1"/>
  <c r="H503" i="116"/>
  <c r="H502" i="116"/>
  <c r="H501" i="116"/>
  <c r="H500" i="116"/>
  <c r="H499" i="116"/>
  <c r="H498" i="116"/>
  <c r="K498" i="116" s="1"/>
  <c r="H497" i="116"/>
  <c r="K497" i="116" s="1"/>
  <c r="H496" i="116"/>
  <c r="K496" i="116" s="1"/>
  <c r="H495" i="116"/>
  <c r="K495" i="116" s="1"/>
  <c r="H494" i="116"/>
  <c r="K494" i="116" s="1"/>
  <c r="H493" i="116"/>
  <c r="K493" i="116" s="1"/>
  <c r="H492" i="116"/>
  <c r="K492" i="116" s="1"/>
  <c r="H491" i="116"/>
  <c r="K491" i="116" s="1"/>
  <c r="H490" i="116"/>
  <c r="I490" i="116" s="1"/>
  <c r="K490" i="116" s="1"/>
  <c r="H489" i="116"/>
  <c r="K489" i="116" s="1"/>
  <c r="H488" i="116"/>
  <c r="K488" i="116" s="1"/>
  <c r="H487" i="116"/>
  <c r="K487" i="116" s="1"/>
  <c r="H486" i="116"/>
  <c r="K486" i="116" s="1"/>
  <c r="H485" i="116"/>
  <c r="K485" i="116" s="1"/>
  <c r="H484" i="116"/>
  <c r="K484" i="116" s="1"/>
  <c r="H483" i="116"/>
  <c r="K483" i="116" s="1"/>
  <c r="H482" i="116"/>
  <c r="K482" i="116" s="1"/>
  <c r="H481" i="116"/>
  <c r="K481" i="116" s="1"/>
  <c r="H480" i="116"/>
  <c r="K480" i="116" s="1"/>
  <c r="H479" i="116"/>
  <c r="K479" i="116" s="1"/>
  <c r="H478" i="116"/>
  <c r="K478" i="116" s="1"/>
  <c r="H477" i="116"/>
  <c r="K477" i="116" s="1"/>
  <c r="H476" i="116"/>
  <c r="K476" i="116" s="1"/>
  <c r="H475" i="116"/>
  <c r="K475" i="116" s="1"/>
  <c r="H474" i="116"/>
  <c r="K474" i="116" s="1"/>
  <c r="H473" i="116"/>
  <c r="K473" i="116" s="1"/>
  <c r="H472" i="116"/>
  <c r="I472" i="116" s="1"/>
  <c r="K472" i="116" s="1"/>
  <c r="H471" i="116"/>
  <c r="K471" i="116" s="1"/>
  <c r="H470" i="116"/>
  <c r="K470" i="116" s="1"/>
  <c r="H469" i="116"/>
  <c r="K469" i="116" s="1"/>
  <c r="H468" i="116"/>
  <c r="I468" i="116" s="1"/>
  <c r="H467" i="116"/>
  <c r="H466" i="116"/>
  <c r="H465" i="116"/>
  <c r="H464" i="116"/>
  <c r="H463" i="116"/>
  <c r="H462" i="116"/>
  <c r="K462" i="116" s="1"/>
  <c r="H461" i="116"/>
  <c r="K461" i="116" s="1"/>
  <c r="H460" i="116"/>
  <c r="K460" i="116" s="1"/>
  <c r="H459" i="116"/>
  <c r="K459" i="116" s="1"/>
  <c r="H458" i="116"/>
  <c r="K458" i="116" s="1"/>
  <c r="H457" i="116"/>
  <c r="K457" i="116" s="1"/>
  <c r="H456" i="116"/>
  <c r="K456" i="116" s="1"/>
  <c r="H455" i="116"/>
  <c r="K455" i="116" s="1"/>
  <c r="H454" i="116"/>
  <c r="I454" i="116" s="1"/>
  <c r="K454" i="116" s="1"/>
  <c r="H453" i="116"/>
  <c r="K453" i="116" s="1"/>
  <c r="H452" i="116"/>
  <c r="K452" i="116" s="1"/>
  <c r="H451" i="116"/>
  <c r="K451" i="116" s="1"/>
  <c r="H450" i="116"/>
  <c r="I450" i="116" s="1"/>
  <c r="K450" i="116" s="1"/>
  <c r="H449" i="116"/>
  <c r="K449" i="116" s="1"/>
  <c r="H448" i="116"/>
  <c r="K448" i="116" s="1"/>
  <c r="H447" i="116"/>
  <c r="K447" i="116" s="1"/>
  <c r="H446" i="116"/>
  <c r="K446" i="116" s="1"/>
  <c r="H445" i="116"/>
  <c r="K445" i="116" s="1"/>
  <c r="H444" i="116"/>
  <c r="K444" i="116" s="1"/>
  <c r="H443" i="116"/>
  <c r="K443" i="116" s="1"/>
  <c r="H442" i="116"/>
  <c r="K442" i="116" s="1"/>
  <c r="H441" i="116"/>
  <c r="K441" i="116" s="1"/>
  <c r="H440" i="116"/>
  <c r="K440" i="116" s="1"/>
  <c r="H439" i="116"/>
  <c r="K439" i="116" s="1"/>
  <c r="H438" i="116"/>
  <c r="K438" i="116" s="1"/>
  <c r="H437" i="116"/>
  <c r="K437" i="116" s="1"/>
  <c r="H436" i="116"/>
  <c r="I436" i="116" s="1"/>
  <c r="K436" i="116" s="1"/>
  <c r="H435" i="116"/>
  <c r="K435" i="116" s="1"/>
  <c r="H434" i="116"/>
  <c r="K434" i="116" s="1"/>
  <c r="H433" i="116"/>
  <c r="K433" i="116" s="1"/>
  <c r="H432" i="116"/>
  <c r="I432" i="116" s="1"/>
  <c r="K432" i="116" s="1"/>
  <c r="H431" i="116"/>
  <c r="K431" i="116" s="1"/>
  <c r="H430" i="116"/>
  <c r="K430" i="116" s="1"/>
  <c r="H429" i="116"/>
  <c r="K429" i="116" s="1"/>
  <c r="H428" i="116"/>
  <c r="K428" i="116" s="1"/>
  <c r="H427" i="116"/>
  <c r="K427" i="116" s="1"/>
  <c r="H426" i="116"/>
  <c r="K426" i="116" s="1"/>
  <c r="H425" i="116"/>
  <c r="K425" i="116" s="1"/>
  <c r="H424" i="116"/>
  <c r="K424" i="116" s="1"/>
  <c r="H423" i="116"/>
  <c r="K423" i="116" s="1"/>
  <c r="H422" i="116"/>
  <c r="K422" i="116" s="1"/>
  <c r="H421" i="116"/>
  <c r="K421" i="116" s="1"/>
  <c r="H420" i="116"/>
  <c r="K420" i="116" s="1"/>
  <c r="H419" i="116"/>
  <c r="K419" i="116" s="1"/>
  <c r="H418" i="116"/>
  <c r="I418" i="116" s="1"/>
  <c r="H417" i="116"/>
  <c r="K417" i="116" s="1"/>
  <c r="H416" i="116"/>
  <c r="K416" i="116" s="1"/>
  <c r="H415" i="116"/>
  <c r="K415" i="116" s="1"/>
  <c r="H414" i="116"/>
  <c r="I414" i="116" s="1"/>
  <c r="K414" i="116" s="1"/>
  <c r="H413" i="116"/>
  <c r="K413" i="116" s="1"/>
  <c r="H412" i="116"/>
  <c r="K412" i="116" s="1"/>
  <c r="H411" i="116"/>
  <c r="K411" i="116" s="1"/>
  <c r="H410" i="116"/>
  <c r="K410" i="116" s="1"/>
  <c r="H409" i="116"/>
  <c r="K409" i="116" s="1"/>
  <c r="H408" i="116"/>
  <c r="K408" i="116" s="1"/>
  <c r="H407" i="116"/>
  <c r="K407" i="116" s="1"/>
  <c r="H406" i="116"/>
  <c r="K406" i="116" s="1"/>
  <c r="H405" i="116"/>
  <c r="K405" i="116" s="1"/>
  <c r="H404" i="116"/>
  <c r="K404" i="116" s="1"/>
  <c r="H403" i="116"/>
  <c r="K403" i="116" s="1"/>
  <c r="H402" i="116"/>
  <c r="K402" i="116" s="1"/>
  <c r="H401" i="116"/>
  <c r="K401" i="116" s="1"/>
  <c r="H400" i="116"/>
  <c r="I400" i="116" s="1"/>
  <c r="K400" i="116" s="1"/>
  <c r="H399" i="116"/>
  <c r="K399" i="116" s="1"/>
  <c r="H398" i="116"/>
  <c r="K398" i="116" s="1"/>
  <c r="H397" i="116"/>
  <c r="K397" i="116" s="1"/>
  <c r="H396" i="116"/>
  <c r="I396" i="116" s="1"/>
  <c r="K396" i="116" s="1"/>
  <c r="H395" i="116"/>
  <c r="K395" i="116" s="1"/>
  <c r="H394" i="116"/>
  <c r="K394" i="116" s="1"/>
  <c r="H393" i="116"/>
  <c r="K393" i="116" s="1"/>
  <c r="H392" i="116"/>
  <c r="K392" i="116" s="1"/>
  <c r="H391" i="116"/>
  <c r="K391" i="116" s="1"/>
  <c r="H390" i="116"/>
  <c r="K390" i="116" s="1"/>
  <c r="H389" i="116"/>
  <c r="K389" i="116" s="1"/>
  <c r="H388" i="116"/>
  <c r="K388" i="116" s="1"/>
  <c r="H387" i="116"/>
  <c r="K387" i="116" s="1"/>
  <c r="H386" i="116"/>
  <c r="K386" i="116" s="1"/>
  <c r="H385" i="116"/>
  <c r="K385" i="116" s="1"/>
  <c r="H384" i="116"/>
  <c r="K384" i="116" s="1"/>
  <c r="H383" i="116"/>
  <c r="K383" i="116" s="1"/>
  <c r="H382" i="116"/>
  <c r="I382" i="116" s="1"/>
  <c r="K382" i="116" s="1"/>
  <c r="H381" i="116"/>
  <c r="K381" i="116" s="1"/>
  <c r="H380" i="116"/>
  <c r="K380" i="116" s="1"/>
  <c r="H379" i="116"/>
  <c r="K379" i="116" s="1"/>
  <c r="H378" i="116"/>
  <c r="I378" i="116" s="1"/>
  <c r="K378" i="116" s="1"/>
  <c r="H377" i="116"/>
  <c r="K377" i="116" s="1"/>
  <c r="H376" i="116"/>
  <c r="K376" i="116" s="1"/>
  <c r="H375" i="116"/>
  <c r="K375" i="116" s="1"/>
  <c r="H374" i="116"/>
  <c r="K374" i="116" s="1"/>
  <c r="H373" i="116"/>
  <c r="K373" i="116" s="1"/>
  <c r="H372" i="116"/>
  <c r="K372" i="116" s="1"/>
  <c r="H371" i="116"/>
  <c r="K371" i="116" s="1"/>
  <c r="H370" i="116"/>
  <c r="K370" i="116" s="1"/>
  <c r="H369" i="116"/>
  <c r="K369" i="116" s="1"/>
  <c r="H368" i="116"/>
  <c r="K368" i="116" s="1"/>
  <c r="H367" i="116"/>
  <c r="K367" i="116" s="1"/>
  <c r="H366" i="116"/>
  <c r="K366" i="116" s="1"/>
  <c r="H365" i="116"/>
  <c r="K365" i="116" s="1"/>
  <c r="H364" i="116"/>
  <c r="K364" i="116" s="1"/>
  <c r="H363" i="116"/>
  <c r="K363" i="116" s="1"/>
  <c r="H362" i="116"/>
  <c r="K362" i="116" s="1"/>
  <c r="H361" i="116"/>
  <c r="K361" i="116" s="1"/>
  <c r="H360" i="116"/>
  <c r="I360" i="116" s="1"/>
  <c r="K360" i="116" s="1"/>
  <c r="H359" i="116"/>
  <c r="K359" i="116" s="1"/>
  <c r="H358" i="116"/>
  <c r="K358" i="116" s="1"/>
  <c r="H357" i="116"/>
  <c r="K357" i="116" s="1"/>
  <c r="H356" i="116"/>
  <c r="K356" i="116" s="1"/>
  <c r="H355" i="116"/>
  <c r="K355" i="116" s="1"/>
  <c r="H354" i="116"/>
  <c r="K354" i="116" s="1"/>
  <c r="H353" i="116"/>
  <c r="K353" i="116" s="1"/>
  <c r="H352" i="116"/>
  <c r="K352" i="116" s="1"/>
  <c r="H351" i="116"/>
  <c r="K351" i="116" s="1"/>
  <c r="H350" i="116"/>
  <c r="K350" i="116" s="1"/>
  <c r="H349" i="116"/>
  <c r="K349" i="116" s="1"/>
  <c r="H348" i="116"/>
  <c r="K348" i="116" s="1"/>
  <c r="H347" i="116"/>
  <c r="K347" i="116" s="1"/>
  <c r="H346" i="116"/>
  <c r="I346" i="116" s="1"/>
  <c r="K346" i="116" s="1"/>
  <c r="H345" i="116"/>
  <c r="K345" i="116" s="1"/>
  <c r="H344" i="116"/>
  <c r="K344" i="116" s="1"/>
  <c r="H343" i="116"/>
  <c r="K343" i="116" s="1"/>
  <c r="H342" i="116"/>
  <c r="I342" i="116" s="1"/>
  <c r="K342" i="116" s="1"/>
  <c r="H341" i="116"/>
  <c r="K341" i="116" s="1"/>
  <c r="H340" i="116"/>
  <c r="K340" i="116" s="1"/>
  <c r="H339" i="116"/>
  <c r="K339" i="116" s="1"/>
  <c r="H338" i="116"/>
  <c r="K338" i="116" s="1"/>
  <c r="H337" i="116"/>
  <c r="K337" i="116" s="1"/>
  <c r="H336" i="116"/>
  <c r="K336" i="116" s="1"/>
  <c r="H335" i="116"/>
  <c r="K335" i="116" s="1"/>
  <c r="H334" i="116"/>
  <c r="K334" i="116" s="1"/>
  <c r="H333" i="116"/>
  <c r="K333" i="116" s="1"/>
  <c r="H332" i="116"/>
  <c r="K332" i="116" s="1"/>
  <c r="H331" i="116"/>
  <c r="K331" i="116" s="1"/>
  <c r="H330" i="116"/>
  <c r="K330" i="116" s="1"/>
  <c r="H329" i="116"/>
  <c r="K329" i="116" s="1"/>
  <c r="H328" i="116"/>
  <c r="I328" i="116" s="1"/>
  <c r="K328" i="116" s="1"/>
  <c r="H327" i="116"/>
  <c r="K327" i="116" s="1"/>
  <c r="H326" i="116"/>
  <c r="K326" i="116" s="1"/>
  <c r="H325" i="116"/>
  <c r="K325" i="116" s="1"/>
  <c r="H324" i="116"/>
  <c r="I324" i="116" s="1"/>
  <c r="K324" i="116" s="1"/>
  <c r="H323" i="116"/>
  <c r="K323" i="116" s="1"/>
  <c r="H322" i="116"/>
  <c r="K322" i="116" s="1"/>
  <c r="H321" i="116"/>
  <c r="K321" i="116" s="1"/>
  <c r="H320" i="116"/>
  <c r="K320" i="116" s="1"/>
  <c r="H319" i="116"/>
  <c r="K319" i="116" s="1"/>
  <c r="H318" i="116"/>
  <c r="K318" i="116" s="1"/>
  <c r="H317" i="116"/>
  <c r="K317" i="116" s="1"/>
  <c r="H316" i="116"/>
  <c r="K316" i="116" s="1"/>
  <c r="H315" i="116"/>
  <c r="K315" i="116" s="1"/>
  <c r="H314" i="116"/>
  <c r="K314" i="116" s="1"/>
  <c r="H313" i="116"/>
  <c r="K313" i="116" s="1"/>
  <c r="H312" i="116"/>
  <c r="K312" i="116" s="1"/>
  <c r="H311" i="116"/>
  <c r="K311" i="116" s="1"/>
  <c r="H310" i="116"/>
  <c r="I310" i="116" s="1"/>
  <c r="K310" i="116" s="1"/>
  <c r="H309" i="116"/>
  <c r="K309" i="116" s="1"/>
  <c r="H308" i="116"/>
  <c r="K308" i="116" s="1"/>
  <c r="H307" i="116"/>
  <c r="K307" i="116" s="1"/>
  <c r="H306" i="116"/>
  <c r="I306" i="116" s="1"/>
  <c r="K306" i="116" s="1"/>
  <c r="H305" i="116"/>
  <c r="K305" i="116" s="1"/>
  <c r="H304" i="116"/>
  <c r="K304" i="116" s="1"/>
  <c r="H303" i="116"/>
  <c r="K303" i="116" s="1"/>
  <c r="H302" i="116"/>
  <c r="K302" i="116" s="1"/>
  <c r="H301" i="116"/>
  <c r="K301" i="116" s="1"/>
  <c r="H300" i="116"/>
  <c r="K300" i="116" s="1"/>
  <c r="H299" i="116"/>
  <c r="K299" i="116" s="1"/>
  <c r="H298" i="116"/>
  <c r="K298" i="116" s="1"/>
  <c r="H297" i="116"/>
  <c r="K297" i="116" s="1"/>
  <c r="H296" i="116"/>
  <c r="K296" i="116" s="1"/>
  <c r="H295" i="116"/>
  <c r="K295" i="116" s="1"/>
  <c r="H294" i="116"/>
  <c r="K294" i="116" s="1"/>
  <c r="H293" i="116"/>
  <c r="K293" i="116" s="1"/>
  <c r="H292" i="116"/>
  <c r="I292" i="116" s="1"/>
  <c r="H291" i="116"/>
  <c r="K291" i="116" s="1"/>
  <c r="H290" i="116"/>
  <c r="K290" i="116" s="1"/>
  <c r="H289" i="116"/>
  <c r="K289" i="116" s="1"/>
  <c r="H288" i="116"/>
  <c r="I288" i="116" s="1"/>
  <c r="K288" i="116" s="1"/>
  <c r="H287" i="116"/>
  <c r="K287" i="116" s="1"/>
  <c r="H286" i="116"/>
  <c r="K286" i="116" s="1"/>
  <c r="H285" i="116"/>
  <c r="K285" i="116" s="1"/>
  <c r="H284" i="116"/>
  <c r="K284" i="116" s="1"/>
  <c r="H283" i="116"/>
  <c r="K283" i="116" s="1"/>
  <c r="H282" i="116"/>
  <c r="K282" i="116" s="1"/>
  <c r="H281" i="116"/>
  <c r="K281" i="116" s="1"/>
  <c r="H280" i="116"/>
  <c r="K280" i="116" s="1"/>
  <c r="H279" i="116"/>
  <c r="K279" i="116" s="1"/>
  <c r="H278" i="116"/>
  <c r="K278" i="116" s="1"/>
  <c r="H277" i="116"/>
  <c r="K277" i="116" s="1"/>
  <c r="H276" i="116"/>
  <c r="K276" i="116" s="1"/>
  <c r="H275" i="116"/>
  <c r="K275" i="116" s="1"/>
  <c r="H274" i="116"/>
  <c r="I274" i="116" s="1"/>
  <c r="H273" i="116"/>
  <c r="K273" i="116" s="1"/>
  <c r="H272" i="116"/>
  <c r="K272" i="116" s="1"/>
  <c r="H271" i="116"/>
  <c r="K271" i="116" s="1"/>
  <c r="H270" i="116"/>
  <c r="I270" i="116" s="1"/>
  <c r="K270" i="116" s="1"/>
  <c r="H269" i="116"/>
  <c r="K269" i="116" s="1"/>
  <c r="H268" i="116"/>
  <c r="K268" i="116" s="1"/>
  <c r="H267" i="116"/>
  <c r="K267" i="116" s="1"/>
  <c r="H266" i="116"/>
  <c r="K266" i="116" s="1"/>
  <c r="H265" i="116"/>
  <c r="K265" i="116" s="1"/>
  <c r="H264" i="116"/>
  <c r="K264" i="116" s="1"/>
  <c r="H263" i="116"/>
  <c r="K263" i="116" s="1"/>
  <c r="H262" i="116"/>
  <c r="K262" i="116" s="1"/>
  <c r="H261" i="116"/>
  <c r="K261" i="116" s="1"/>
  <c r="H260" i="116"/>
  <c r="K260" i="116" s="1"/>
  <c r="H259" i="116"/>
  <c r="K259" i="116" s="1"/>
  <c r="H258" i="116"/>
  <c r="K258" i="116" s="1"/>
  <c r="H257" i="116"/>
  <c r="K257" i="116" s="1"/>
  <c r="H256" i="116"/>
  <c r="K256" i="116" s="1"/>
  <c r="H255" i="116"/>
  <c r="K255" i="116" s="1"/>
  <c r="H254" i="116"/>
  <c r="K254" i="116" s="1"/>
  <c r="H253" i="116"/>
  <c r="K253" i="116" s="1"/>
  <c r="H252" i="116"/>
  <c r="I252" i="116" s="1"/>
  <c r="K252" i="116" s="1"/>
  <c r="H251" i="116"/>
  <c r="K251" i="116" s="1"/>
  <c r="H250" i="116"/>
  <c r="K250" i="116" s="1"/>
  <c r="H249" i="116"/>
  <c r="K249" i="116" s="1"/>
  <c r="H248" i="116"/>
  <c r="K248" i="116" s="1"/>
  <c r="H247" i="116"/>
  <c r="K247" i="116" s="1"/>
  <c r="H246" i="116"/>
  <c r="K246" i="116" s="1"/>
  <c r="H245" i="116"/>
  <c r="K245" i="116" s="1"/>
  <c r="H244" i="116"/>
  <c r="K244" i="116" s="1"/>
  <c r="H243" i="116"/>
  <c r="K243" i="116" s="1"/>
  <c r="H242" i="116"/>
  <c r="K242" i="116" s="1"/>
  <c r="H241" i="116"/>
  <c r="K241" i="116" s="1"/>
  <c r="H240" i="116"/>
  <c r="K240" i="116" s="1"/>
  <c r="H239" i="116"/>
  <c r="K239" i="116" s="1"/>
  <c r="H238" i="116"/>
  <c r="K238" i="116" s="1"/>
  <c r="H237" i="116"/>
  <c r="K237" i="116" s="1"/>
  <c r="H236" i="116"/>
  <c r="K236" i="116" s="1"/>
  <c r="H235" i="116"/>
  <c r="K235" i="116" s="1"/>
  <c r="H234" i="116"/>
  <c r="I234" i="116" s="1"/>
  <c r="K234" i="116" s="1"/>
  <c r="H233" i="116"/>
  <c r="K233" i="116" s="1"/>
  <c r="H232" i="116"/>
  <c r="K232" i="116" s="1"/>
  <c r="H231" i="116"/>
  <c r="K231" i="116" s="1"/>
  <c r="H230" i="116"/>
  <c r="K230" i="116" s="1"/>
  <c r="H229" i="116"/>
  <c r="K229" i="116" s="1"/>
  <c r="H228" i="116"/>
  <c r="K228" i="116" s="1"/>
  <c r="H227" i="116"/>
  <c r="K227" i="116" s="1"/>
  <c r="H226" i="116"/>
  <c r="K226" i="116" s="1"/>
  <c r="H225" i="116"/>
  <c r="K225" i="116" s="1"/>
  <c r="H224" i="116"/>
  <c r="K224" i="116" s="1"/>
  <c r="H223" i="116"/>
  <c r="K223" i="116" s="1"/>
  <c r="H222" i="116"/>
  <c r="K222" i="116" s="1"/>
  <c r="H221" i="116"/>
  <c r="K221" i="116" s="1"/>
  <c r="H220" i="116"/>
  <c r="I220" i="116" s="1"/>
  <c r="H219" i="116"/>
  <c r="K219" i="116" s="1"/>
  <c r="H218" i="116"/>
  <c r="K218" i="116" s="1"/>
  <c r="H217" i="116"/>
  <c r="K217" i="116" s="1"/>
  <c r="H216" i="116"/>
  <c r="I216" i="116" s="1"/>
  <c r="K216" i="116" s="1"/>
  <c r="H215" i="116"/>
  <c r="K215" i="116" s="1"/>
  <c r="H214" i="116"/>
  <c r="K214" i="116" s="1"/>
  <c r="H213" i="116"/>
  <c r="K213" i="116" s="1"/>
  <c r="H212" i="116"/>
  <c r="K212" i="116" s="1"/>
  <c r="H211" i="116"/>
  <c r="K211" i="116" s="1"/>
  <c r="H210" i="116"/>
  <c r="K210" i="116" s="1"/>
  <c r="H209" i="116"/>
  <c r="K209" i="116" s="1"/>
  <c r="H208" i="116"/>
  <c r="K208" i="116" s="1"/>
  <c r="H207" i="116"/>
  <c r="K207" i="116" s="1"/>
  <c r="H206" i="116"/>
  <c r="K206" i="116" s="1"/>
  <c r="H205" i="116"/>
  <c r="K205" i="116" s="1"/>
  <c r="H204" i="116"/>
  <c r="K204" i="116" s="1"/>
  <c r="H203" i="116"/>
  <c r="K203" i="116" s="1"/>
  <c r="H202" i="116"/>
  <c r="K202" i="116" s="1"/>
  <c r="H201" i="116"/>
  <c r="K201" i="116" s="1"/>
  <c r="H200" i="116"/>
  <c r="K200" i="116" s="1"/>
  <c r="H199" i="116"/>
  <c r="K199" i="116" s="1"/>
  <c r="H198" i="116"/>
  <c r="I198" i="116" s="1"/>
  <c r="K198" i="116" s="1"/>
  <c r="H197" i="116"/>
  <c r="K197" i="116" s="1"/>
  <c r="H196" i="116"/>
  <c r="K196" i="116" s="1"/>
  <c r="H195" i="116"/>
  <c r="K195" i="116" s="1"/>
  <c r="H194" i="116"/>
  <c r="K194" i="116" s="1"/>
  <c r="H193" i="116"/>
  <c r="K193" i="116" s="1"/>
  <c r="H192" i="116"/>
  <c r="K192" i="116" s="1"/>
  <c r="H191" i="116"/>
  <c r="K191" i="116" s="1"/>
  <c r="H190" i="116"/>
  <c r="K190" i="116" s="1"/>
  <c r="H189" i="116"/>
  <c r="K189" i="116" s="1"/>
  <c r="H188" i="116"/>
  <c r="K188" i="116" s="1"/>
  <c r="H187" i="116"/>
  <c r="K187" i="116" s="1"/>
  <c r="H186" i="116"/>
  <c r="K186" i="116" s="1"/>
  <c r="H185" i="116"/>
  <c r="K185" i="116" s="1"/>
  <c r="H184" i="116"/>
  <c r="I184" i="116" s="1"/>
  <c r="K184" i="116" s="1"/>
  <c r="H183" i="116"/>
  <c r="K183" i="116" s="1"/>
  <c r="H182" i="116"/>
  <c r="K182" i="116" s="1"/>
  <c r="H181" i="116"/>
  <c r="K181" i="116" s="1"/>
  <c r="H180" i="116"/>
  <c r="I180" i="116" s="1"/>
  <c r="K180" i="116" s="1"/>
  <c r="H179" i="116"/>
  <c r="K179" i="116" s="1"/>
  <c r="H178" i="116"/>
  <c r="K178" i="116" s="1"/>
  <c r="H177" i="116"/>
  <c r="K177" i="116" s="1"/>
  <c r="H176" i="116"/>
  <c r="K176" i="116" s="1"/>
  <c r="H175" i="116"/>
  <c r="K175" i="116" s="1"/>
  <c r="H174" i="116"/>
  <c r="K174" i="116" s="1"/>
  <c r="H173" i="116"/>
  <c r="K173" i="116" s="1"/>
  <c r="H172" i="116"/>
  <c r="K172" i="116" s="1"/>
  <c r="H171" i="116"/>
  <c r="K171" i="116" s="1"/>
  <c r="H170" i="116"/>
  <c r="K170" i="116" s="1"/>
  <c r="H169" i="116"/>
  <c r="K169" i="116" s="1"/>
  <c r="H168" i="116"/>
  <c r="K168" i="116" s="1"/>
  <c r="H167" i="116"/>
  <c r="K167" i="116" s="1"/>
  <c r="H166" i="116"/>
  <c r="H165" i="116"/>
  <c r="K165" i="116" s="1"/>
  <c r="H164" i="116"/>
  <c r="K164" i="116" s="1"/>
  <c r="H163" i="116"/>
  <c r="K163" i="116" s="1"/>
  <c r="H162" i="116"/>
  <c r="I162" i="116" s="1"/>
  <c r="K162" i="116" s="1"/>
  <c r="H161" i="116"/>
  <c r="K161" i="116" s="1"/>
  <c r="H160" i="116"/>
  <c r="K160" i="116" s="1"/>
  <c r="H159" i="116"/>
  <c r="K159" i="116" s="1"/>
  <c r="H158" i="116"/>
  <c r="K158" i="116" s="1"/>
  <c r="H157" i="116"/>
  <c r="K157" i="116" s="1"/>
  <c r="H156" i="116"/>
  <c r="K156" i="116" s="1"/>
  <c r="H155" i="116"/>
  <c r="K155" i="116" s="1"/>
  <c r="H154" i="116"/>
  <c r="K154" i="116" s="1"/>
  <c r="H153" i="116"/>
  <c r="K153" i="116" s="1"/>
  <c r="H152" i="116"/>
  <c r="K152" i="116" s="1"/>
  <c r="H151" i="116"/>
  <c r="K151" i="116" s="1"/>
  <c r="H150" i="116"/>
  <c r="K150" i="116" s="1"/>
  <c r="H149" i="116"/>
  <c r="K149" i="116" s="1"/>
  <c r="H148" i="116"/>
  <c r="K148" i="116" s="1"/>
  <c r="H147" i="116"/>
  <c r="K147" i="116" s="1"/>
  <c r="H146" i="116"/>
  <c r="K146" i="116" s="1"/>
  <c r="H145" i="116"/>
  <c r="K145" i="116" s="1"/>
  <c r="H144" i="116"/>
  <c r="I144" i="116" s="1"/>
  <c r="K144" i="116" s="1"/>
  <c r="H143" i="116"/>
  <c r="K143" i="116" s="1"/>
  <c r="H142" i="116"/>
  <c r="K142" i="116" s="1"/>
  <c r="H141" i="116"/>
  <c r="K141" i="116" s="1"/>
  <c r="H140" i="116"/>
  <c r="K140" i="116" s="1"/>
  <c r="H139" i="116"/>
  <c r="K139" i="116" s="1"/>
  <c r="H138" i="116"/>
  <c r="K138" i="116" s="1"/>
  <c r="H137" i="116"/>
  <c r="K137" i="116" s="1"/>
  <c r="H136" i="116"/>
  <c r="K136" i="116" s="1"/>
  <c r="H135" i="116"/>
  <c r="K135" i="116" s="1"/>
  <c r="H134" i="116"/>
  <c r="K134" i="116" s="1"/>
  <c r="H133" i="116"/>
  <c r="K133" i="116" s="1"/>
  <c r="H132" i="116"/>
  <c r="K132" i="116" s="1"/>
  <c r="H131" i="116"/>
  <c r="K131" i="116" s="1"/>
  <c r="H130" i="116"/>
  <c r="H129" i="116"/>
  <c r="K129" i="116" s="1"/>
  <c r="H128" i="116"/>
  <c r="K128" i="116" s="1"/>
  <c r="H127" i="116"/>
  <c r="K127" i="116" s="1"/>
  <c r="H126" i="116"/>
  <c r="I126" i="116" s="1"/>
  <c r="K126" i="116" s="1"/>
  <c r="H125" i="116"/>
  <c r="K125" i="116" s="1"/>
  <c r="H124" i="116"/>
  <c r="K124" i="116" s="1"/>
  <c r="H123" i="116"/>
  <c r="K123" i="116" s="1"/>
  <c r="H122" i="116"/>
  <c r="K122" i="116" s="1"/>
  <c r="H121" i="116"/>
  <c r="K121" i="116" s="1"/>
  <c r="H120" i="116"/>
  <c r="K120" i="116" s="1"/>
  <c r="H119" i="116"/>
  <c r="K119" i="116" s="1"/>
  <c r="H118" i="116"/>
  <c r="K118" i="116" s="1"/>
  <c r="H117" i="116"/>
  <c r="K117" i="116" s="1"/>
  <c r="H116" i="116"/>
  <c r="K116" i="116" s="1"/>
  <c r="H115" i="116"/>
  <c r="K115" i="116" s="1"/>
  <c r="H114" i="116"/>
  <c r="K114" i="116" s="1"/>
  <c r="H113" i="116"/>
  <c r="K113" i="116" s="1"/>
  <c r="H112" i="116"/>
  <c r="I112" i="116" s="1"/>
  <c r="H111" i="116"/>
  <c r="K111" i="116" s="1"/>
  <c r="H110" i="116"/>
  <c r="K110" i="116" s="1"/>
  <c r="H109" i="116"/>
  <c r="K109" i="116" s="1"/>
  <c r="H108" i="116"/>
  <c r="I108" i="116" s="1"/>
  <c r="K108" i="116" s="1"/>
  <c r="H107" i="116"/>
  <c r="K107" i="116" s="1"/>
  <c r="H106" i="116"/>
  <c r="K106" i="116" s="1"/>
  <c r="H105" i="116"/>
  <c r="K105" i="116" s="1"/>
  <c r="H104" i="116"/>
  <c r="K104" i="116" s="1"/>
  <c r="H103" i="116"/>
  <c r="K103" i="116" s="1"/>
  <c r="H102" i="116"/>
  <c r="K102" i="116" s="1"/>
  <c r="H101" i="116"/>
  <c r="K101" i="116" s="1"/>
  <c r="H100" i="116"/>
  <c r="K100" i="116" s="1"/>
  <c r="H99" i="116"/>
  <c r="K99" i="116" s="1"/>
  <c r="H98" i="116"/>
  <c r="K98" i="116" s="1"/>
  <c r="H97" i="116"/>
  <c r="K97" i="116" s="1"/>
  <c r="H96" i="116"/>
  <c r="K96" i="116" s="1"/>
  <c r="H95" i="116"/>
  <c r="K95" i="116" s="1"/>
  <c r="H94" i="116"/>
  <c r="H93" i="116"/>
  <c r="K93" i="116" s="1"/>
  <c r="H92" i="116"/>
  <c r="K92" i="116" s="1"/>
  <c r="H91" i="116"/>
  <c r="K91" i="116" s="1"/>
  <c r="H90" i="116"/>
  <c r="I90" i="116" s="1"/>
  <c r="K90" i="116" s="1"/>
  <c r="H89" i="116"/>
  <c r="K89" i="116" s="1"/>
  <c r="H88" i="116"/>
  <c r="K88" i="116" s="1"/>
  <c r="H87" i="116"/>
  <c r="K87" i="116" s="1"/>
  <c r="H86" i="116"/>
  <c r="K86" i="116" s="1"/>
  <c r="H85" i="116"/>
  <c r="K85" i="116" s="1"/>
  <c r="H84" i="116"/>
  <c r="K84" i="116" s="1"/>
  <c r="H83" i="116"/>
  <c r="K83" i="116" s="1"/>
  <c r="H82" i="116"/>
  <c r="K82" i="116" s="1"/>
  <c r="H81" i="116"/>
  <c r="K81" i="116" s="1"/>
  <c r="H80" i="116"/>
  <c r="K80" i="116" s="1"/>
  <c r="H79" i="116"/>
  <c r="K79" i="116" s="1"/>
  <c r="H78" i="116"/>
  <c r="K78" i="116" s="1"/>
  <c r="H77" i="116"/>
  <c r="K77" i="116" s="1"/>
  <c r="H76" i="116"/>
  <c r="K76" i="116" s="1"/>
  <c r="H75" i="116"/>
  <c r="K75" i="116" s="1"/>
  <c r="H74" i="116"/>
  <c r="K74" i="116" s="1"/>
  <c r="H73" i="116"/>
  <c r="K73" i="116" s="1"/>
  <c r="H72" i="116"/>
  <c r="I72" i="116" s="1"/>
  <c r="K72" i="116" s="1"/>
  <c r="H71" i="116"/>
  <c r="K71" i="116" s="1"/>
  <c r="H70" i="116"/>
  <c r="K70" i="116" s="1"/>
  <c r="H69" i="116"/>
  <c r="K69" i="116" s="1"/>
  <c r="H68" i="116"/>
  <c r="K68" i="116" s="1"/>
  <c r="H67" i="116"/>
  <c r="K67" i="116" s="1"/>
  <c r="H66" i="116"/>
  <c r="K66" i="116" s="1"/>
  <c r="H65" i="116"/>
  <c r="K65" i="116" s="1"/>
  <c r="H64" i="116"/>
  <c r="K64" i="116" s="1"/>
  <c r="H63" i="116"/>
  <c r="K63" i="116" s="1"/>
  <c r="H62" i="116"/>
  <c r="K62" i="116" s="1"/>
  <c r="H61" i="116"/>
  <c r="K61" i="116" s="1"/>
  <c r="H60" i="116"/>
  <c r="K60" i="116" s="1"/>
  <c r="H59" i="116"/>
  <c r="K59" i="116" s="1"/>
  <c r="H58" i="116"/>
  <c r="K58" i="116" s="1"/>
  <c r="H57" i="116"/>
  <c r="K57" i="116" s="1"/>
  <c r="H56" i="116"/>
  <c r="K56" i="116" s="1"/>
  <c r="H55" i="116"/>
  <c r="K55" i="116" s="1"/>
  <c r="H54" i="116"/>
  <c r="I54" i="116" s="1"/>
  <c r="K54" i="116" s="1"/>
  <c r="H53" i="116"/>
  <c r="K53" i="116" s="1"/>
  <c r="H52" i="116"/>
  <c r="K52" i="116" s="1"/>
  <c r="H51" i="116"/>
  <c r="K51" i="116" s="1"/>
  <c r="H50" i="116"/>
  <c r="K50" i="116" s="1"/>
  <c r="H49" i="116"/>
  <c r="K49" i="116" s="1"/>
  <c r="H48" i="116"/>
  <c r="K48" i="116" s="1"/>
  <c r="H47" i="116"/>
  <c r="K47" i="116" s="1"/>
  <c r="H46" i="116"/>
  <c r="K46" i="116" s="1"/>
  <c r="H45" i="116"/>
  <c r="K45" i="116" s="1"/>
  <c r="H44" i="116"/>
  <c r="K44" i="116" s="1"/>
  <c r="H43" i="116"/>
  <c r="K43" i="116" s="1"/>
  <c r="H42" i="116"/>
  <c r="K42" i="116" s="1"/>
  <c r="H41" i="116"/>
  <c r="K41" i="116" s="1"/>
  <c r="H40" i="116"/>
  <c r="H39" i="116"/>
  <c r="K39" i="116" s="1"/>
  <c r="H38" i="116"/>
  <c r="K38" i="116" s="1"/>
  <c r="H37" i="116"/>
  <c r="K37" i="116" s="1"/>
  <c r="H36" i="116"/>
  <c r="I36" i="116" s="1"/>
  <c r="K36" i="116" s="1"/>
  <c r="H35" i="116"/>
  <c r="I35" i="116" s="1"/>
  <c r="K35" i="116" s="1"/>
  <c r="H34" i="116"/>
  <c r="I34" i="116" s="1"/>
  <c r="K34" i="116" s="1"/>
  <c r="H33" i="116"/>
  <c r="I33" i="116" s="1"/>
  <c r="K33" i="116" s="1"/>
  <c r="H32" i="116"/>
  <c r="I32" i="116" s="1"/>
  <c r="K32" i="116" s="1"/>
  <c r="H31" i="116"/>
  <c r="I31" i="116" s="1"/>
  <c r="K31" i="116" s="1"/>
  <c r="H30" i="116"/>
  <c r="I30" i="116" s="1"/>
  <c r="K30" i="116" s="1"/>
  <c r="H29" i="116"/>
  <c r="I29" i="116" s="1"/>
  <c r="K29" i="116" s="1"/>
  <c r="H28" i="116"/>
  <c r="I28" i="116" s="1"/>
  <c r="K28" i="116" s="1"/>
  <c r="H27" i="116"/>
  <c r="I27" i="116" s="1"/>
  <c r="K27" i="116" s="1"/>
  <c r="H26" i="116"/>
  <c r="I26" i="116" s="1"/>
  <c r="K26" i="116" s="1"/>
  <c r="H25" i="116"/>
  <c r="I25" i="116" s="1"/>
  <c r="K25" i="116" s="1"/>
  <c r="H24" i="116"/>
  <c r="I24" i="116" s="1"/>
  <c r="K24" i="116" s="1"/>
  <c r="H23" i="116"/>
  <c r="I23" i="116" s="1"/>
  <c r="K23" i="116" s="1"/>
  <c r="H22" i="116"/>
  <c r="I22" i="116" s="1"/>
  <c r="J22" i="116" s="1"/>
  <c r="K22" i="116" s="1"/>
  <c r="H21" i="116"/>
  <c r="I21" i="116" s="1"/>
  <c r="K21" i="116" s="1"/>
  <c r="H20" i="116"/>
  <c r="I20" i="116" s="1"/>
  <c r="K20" i="116" s="1"/>
  <c r="H19" i="116"/>
  <c r="I19" i="116" s="1"/>
  <c r="K19" i="116" s="1"/>
  <c r="H18" i="116"/>
  <c r="K18" i="116" s="1"/>
  <c r="H17" i="116"/>
  <c r="K17" i="116" s="1"/>
  <c r="H16" i="116"/>
  <c r="K16" i="116" s="1"/>
  <c r="H15" i="116"/>
  <c r="K15" i="116" s="1"/>
  <c r="H14" i="116"/>
  <c r="K14" i="116" s="1"/>
  <c r="H13" i="116"/>
  <c r="K13" i="116" s="1"/>
  <c r="H12" i="116"/>
  <c r="K12" i="116" s="1"/>
  <c r="H11" i="116"/>
  <c r="K11" i="116" s="1"/>
  <c r="H10" i="116"/>
  <c r="K10" i="116" s="1"/>
  <c r="H9" i="116"/>
  <c r="K9" i="116" s="1"/>
  <c r="H8" i="116"/>
  <c r="K8" i="116" s="1"/>
  <c r="H7" i="116"/>
  <c r="K7" i="116" s="1"/>
  <c r="H6" i="116"/>
  <c r="K6" i="116" s="1"/>
  <c r="H5" i="116"/>
  <c r="K5" i="116" s="1"/>
  <c r="H4" i="116"/>
  <c r="K4" i="116" s="1"/>
  <c r="H3" i="116"/>
  <c r="K3" i="116" s="1"/>
  <c r="H2" i="116"/>
  <c r="K2" i="116" s="1"/>
  <c r="H1" i="116"/>
  <c r="K1" i="116" s="1"/>
  <c r="BB10" i="117" l="1"/>
  <c r="BB5" i="117"/>
  <c r="BB17" i="117" s="1"/>
  <c r="BB19" i="117" s="1"/>
  <c r="BB13" i="117"/>
  <c r="BB68" i="117"/>
  <c r="BB76" i="117"/>
  <c r="BB84" i="117"/>
  <c r="BB7" i="117"/>
  <c r="BB78" i="117"/>
  <c r="BB16" i="117"/>
  <c r="BB85" i="117"/>
  <c r="BB15" i="117"/>
  <c r="BB70" i="117"/>
  <c r="BB74" i="117"/>
  <c r="BB82" i="117"/>
  <c r="BB6" i="117"/>
  <c r="BB14" i="117"/>
  <c r="BB75" i="117"/>
  <c r="BB87" i="117" s="1"/>
  <c r="BB83" i="117"/>
  <c r="I76" i="116"/>
  <c r="I364" i="116"/>
  <c r="I576" i="116"/>
  <c r="I594" i="116"/>
  <c r="I486" i="116"/>
  <c r="I238" i="116"/>
  <c r="K418" i="116"/>
  <c r="I540" i="116"/>
  <c r="K558" i="116"/>
  <c r="I630" i="116"/>
  <c r="K220" i="116"/>
  <c r="K612" i="116"/>
  <c r="K666" i="116"/>
  <c r="K292" i="116"/>
  <c r="K774" i="116"/>
  <c r="I774" i="116"/>
  <c r="K702" i="116"/>
  <c r="BB61" i="117"/>
  <c r="BB43" i="117"/>
  <c r="BB42" i="117"/>
  <c r="BB116" i="117"/>
  <c r="BB18" i="117"/>
  <c r="I130" i="116"/>
  <c r="K130" i="116"/>
  <c r="I148" i="116"/>
  <c r="I58" i="116"/>
  <c r="K112" i="116"/>
  <c r="K94" i="116"/>
  <c r="I94" i="116"/>
  <c r="K40" i="116"/>
  <c r="I40" i="116"/>
  <c r="K166" i="116"/>
  <c r="I166" i="116"/>
  <c r="I256" i="116"/>
  <c r="I202" i="116"/>
  <c r="K274" i="116"/>
  <c r="D22" i="115"/>
  <c r="D21" i="115"/>
  <c r="BB117" i="117" l="1"/>
  <c r="BB118" i="117" s="1"/>
  <c r="BB62" i="117"/>
  <c r="BB63" i="117" s="1"/>
  <c r="BB88" i="117"/>
  <c r="BB89" i="117" s="1"/>
  <c r="BB91" i="117" s="1"/>
  <c r="BB93" i="117" s="1"/>
  <c r="BC94" i="117" s="1"/>
  <c r="D23" i="115"/>
  <c r="D53" i="113" l="1"/>
  <c r="K52" i="113"/>
  <c r="L52" i="113" s="1"/>
  <c r="F52" i="113"/>
  <c r="K51" i="113"/>
  <c r="L51" i="113" s="1"/>
  <c r="F51" i="113"/>
  <c r="K50" i="113"/>
  <c r="L50" i="113" s="1"/>
  <c r="F50" i="113"/>
  <c r="H50" i="113" s="1"/>
  <c r="K49" i="113"/>
  <c r="L49" i="113" s="1"/>
  <c r="F49" i="113"/>
  <c r="H49" i="113" s="1"/>
  <c r="K48" i="113"/>
  <c r="L48" i="113" s="1"/>
  <c r="F48" i="113"/>
  <c r="H48" i="113" s="1"/>
  <c r="K47" i="113"/>
  <c r="L47" i="113" s="1"/>
  <c r="F47" i="113"/>
  <c r="H47" i="113" s="1"/>
  <c r="K46" i="113"/>
  <c r="L46" i="113" s="1"/>
  <c r="F46" i="113"/>
  <c r="H46" i="113" s="1"/>
  <c r="K45" i="113"/>
  <c r="L45" i="113" s="1"/>
  <c r="F45" i="113"/>
  <c r="H45" i="113" s="1"/>
  <c r="K44" i="113"/>
  <c r="L44" i="113" s="1"/>
  <c r="F44" i="113"/>
  <c r="H44" i="113" s="1"/>
  <c r="K43" i="113"/>
  <c r="L43" i="113" s="1"/>
  <c r="F43" i="113"/>
  <c r="H43" i="113" s="1"/>
  <c r="K42" i="113"/>
  <c r="L42" i="113" s="1"/>
  <c r="F42" i="113"/>
  <c r="H42" i="113" s="1"/>
  <c r="K41" i="113"/>
  <c r="L41" i="113" s="1"/>
  <c r="L53" i="113" s="1"/>
  <c r="F41" i="113"/>
  <c r="H41" i="113" s="1"/>
  <c r="D24" i="113"/>
  <c r="K23" i="113"/>
  <c r="L23" i="113" s="1"/>
  <c r="F23" i="113"/>
  <c r="K22" i="113"/>
  <c r="L22" i="113" s="1"/>
  <c r="F22" i="113"/>
  <c r="K21" i="113"/>
  <c r="L21" i="113" s="1"/>
  <c r="F21" i="113"/>
  <c r="H21" i="113" s="1"/>
  <c r="K20" i="113"/>
  <c r="L20" i="113" s="1"/>
  <c r="F20" i="113"/>
  <c r="H20" i="113" s="1"/>
  <c r="K19" i="113"/>
  <c r="L19" i="113" s="1"/>
  <c r="F19" i="113"/>
  <c r="H19" i="113" s="1"/>
  <c r="L18" i="113"/>
  <c r="K18" i="113"/>
  <c r="F18" i="113"/>
  <c r="H18" i="113" s="1"/>
  <c r="K17" i="113"/>
  <c r="L17" i="113" s="1"/>
  <c r="F17" i="113"/>
  <c r="H17" i="113" s="1"/>
  <c r="L16" i="113"/>
  <c r="K16" i="113"/>
  <c r="F16" i="113"/>
  <c r="H16" i="113" s="1"/>
  <c r="K15" i="113"/>
  <c r="L15" i="113" s="1"/>
  <c r="F15" i="113"/>
  <c r="H15" i="113" s="1"/>
  <c r="L14" i="113"/>
  <c r="K14" i="113"/>
  <c r="F14" i="113"/>
  <c r="H14" i="113" s="1"/>
  <c r="K13" i="113"/>
  <c r="L13" i="113" s="1"/>
  <c r="F13" i="113"/>
  <c r="K12" i="113"/>
  <c r="L12" i="113" s="1"/>
  <c r="F12" i="113"/>
  <c r="H12" i="113" s="1"/>
  <c r="F24" i="113" l="1"/>
  <c r="L54" i="113"/>
  <c r="L55" i="113" s="1"/>
  <c r="H53" i="113"/>
  <c r="F53" i="113"/>
  <c r="L24" i="113"/>
  <c r="L25" i="113" s="1"/>
  <c r="H13" i="113"/>
  <c r="H24" i="113" s="1"/>
  <c r="L26" i="113" l="1"/>
  <c r="L27" i="113" s="1"/>
  <c r="K1738" i="88" l="1"/>
  <c r="K1740" i="88" s="1"/>
  <c r="C1738" i="88"/>
  <c r="H1737" i="88"/>
  <c r="I1737" i="88" s="1"/>
  <c r="K1737" i="88" s="1"/>
  <c r="E1737" i="88"/>
  <c r="G1737" i="88" s="1"/>
  <c r="H1736" i="88"/>
  <c r="K1736" i="88" s="1"/>
  <c r="E1736" i="88"/>
  <c r="G1736" i="88" s="1"/>
  <c r="H1735" i="88"/>
  <c r="K1735" i="88" s="1"/>
  <c r="E1735" i="88"/>
  <c r="G1735" i="88" s="1"/>
  <c r="H1734" i="88"/>
  <c r="K1734" i="88" s="1"/>
  <c r="E1734" i="88"/>
  <c r="G1734" i="88" s="1"/>
  <c r="H1733" i="88"/>
  <c r="K1733" i="88" s="1"/>
  <c r="E1733" i="88"/>
  <c r="G1733" i="88" s="1"/>
  <c r="H1732" i="88"/>
  <c r="K1732" i="88" s="1"/>
  <c r="E1732" i="88"/>
  <c r="G1732" i="88" s="1"/>
  <c r="H1731" i="88"/>
  <c r="K1731" i="88" s="1"/>
  <c r="E1731" i="88"/>
  <c r="G1731" i="88" s="1"/>
  <c r="H1730" i="88"/>
  <c r="K1730" i="88" s="1"/>
  <c r="E1730" i="88"/>
  <c r="G1730" i="88" s="1"/>
  <c r="H1729" i="88"/>
  <c r="K1729" i="88" s="1"/>
  <c r="E1729" i="88"/>
  <c r="G1729" i="88" s="1"/>
  <c r="H1728" i="88"/>
  <c r="K1728" i="88" s="1"/>
  <c r="E1728" i="88"/>
  <c r="G1728" i="88" s="1"/>
  <c r="H1727" i="88"/>
  <c r="K1727" i="88" s="1"/>
  <c r="E1727" i="88"/>
  <c r="G1727" i="88" s="1"/>
  <c r="H1726" i="88"/>
  <c r="K1726" i="88" s="1"/>
  <c r="E1726" i="88"/>
  <c r="G1726" i="88" s="1"/>
  <c r="H1725" i="88"/>
  <c r="K1725" i="88" s="1"/>
  <c r="E1725" i="88"/>
  <c r="G1725" i="88" s="1"/>
  <c r="H1724" i="88"/>
  <c r="K1724" i="88" s="1"/>
  <c r="E1724" i="88"/>
  <c r="G1724" i="88" s="1"/>
  <c r="H1723" i="88"/>
  <c r="K1723" i="88" s="1"/>
  <c r="E1723" i="88"/>
  <c r="G1723" i="88" s="1"/>
  <c r="H1722" i="88"/>
  <c r="K1722" i="88" s="1"/>
  <c r="E1722" i="88"/>
  <c r="G1722" i="88" s="1"/>
  <c r="H1721" i="88"/>
  <c r="K1721" i="88" s="1"/>
  <c r="E1721" i="88"/>
  <c r="G1721" i="88" s="1"/>
  <c r="H1720" i="88"/>
  <c r="K1720" i="88" s="1"/>
  <c r="E1720" i="88"/>
  <c r="C1700" i="88"/>
  <c r="H1699" i="88"/>
  <c r="I1699" i="88" s="1"/>
  <c r="K1699" i="88" s="1"/>
  <c r="E1699" i="88"/>
  <c r="G1699" i="88" s="1"/>
  <c r="H1698" i="88"/>
  <c r="K1698" i="88" s="1"/>
  <c r="E1698" i="88"/>
  <c r="G1698" i="88" s="1"/>
  <c r="H1697" i="88"/>
  <c r="K1697" i="88" s="1"/>
  <c r="E1697" i="88"/>
  <c r="G1697" i="88" s="1"/>
  <c r="H1696" i="88"/>
  <c r="K1696" i="88" s="1"/>
  <c r="E1696" i="88"/>
  <c r="G1696" i="88" s="1"/>
  <c r="H1695" i="88"/>
  <c r="K1695" i="88" s="1"/>
  <c r="E1695" i="88"/>
  <c r="G1695" i="88" s="1"/>
  <c r="H1694" i="88"/>
  <c r="K1694" i="88" s="1"/>
  <c r="E1694" i="88"/>
  <c r="G1694" i="88" s="1"/>
  <c r="H1693" i="88"/>
  <c r="K1693" i="88" s="1"/>
  <c r="E1693" i="88"/>
  <c r="G1693" i="88" s="1"/>
  <c r="H1692" i="88"/>
  <c r="K1692" i="88" s="1"/>
  <c r="E1692" i="88"/>
  <c r="G1692" i="88" s="1"/>
  <c r="H1691" i="88"/>
  <c r="K1691" i="88" s="1"/>
  <c r="E1691" i="88"/>
  <c r="G1691" i="88" s="1"/>
  <c r="H1690" i="88"/>
  <c r="K1690" i="88" s="1"/>
  <c r="E1690" i="88"/>
  <c r="G1690" i="88" s="1"/>
  <c r="H1689" i="88"/>
  <c r="K1689" i="88" s="1"/>
  <c r="E1689" i="88"/>
  <c r="G1689" i="88" s="1"/>
  <c r="H1688" i="88"/>
  <c r="K1688" i="88" s="1"/>
  <c r="E1688" i="88"/>
  <c r="G1688" i="88" s="1"/>
  <c r="H1687" i="88"/>
  <c r="K1687" i="88" s="1"/>
  <c r="E1687" i="88"/>
  <c r="G1687" i="88" s="1"/>
  <c r="H1686" i="88"/>
  <c r="K1686" i="88" s="1"/>
  <c r="E1686" i="88"/>
  <c r="G1686" i="88" s="1"/>
  <c r="H1685" i="88"/>
  <c r="K1685" i="88" s="1"/>
  <c r="E1685" i="88"/>
  <c r="G1685" i="88" s="1"/>
  <c r="H1684" i="88"/>
  <c r="K1684" i="88" s="1"/>
  <c r="E1684" i="88"/>
  <c r="G1684" i="88" s="1"/>
  <c r="H1683" i="88"/>
  <c r="K1683" i="88" s="1"/>
  <c r="E1683" i="88"/>
  <c r="G1683" i="88" s="1"/>
  <c r="H1682" i="88"/>
  <c r="K1682" i="88" s="1"/>
  <c r="E1682" i="88"/>
  <c r="C1663" i="88"/>
  <c r="H1662" i="88"/>
  <c r="I1662" i="88" s="1"/>
  <c r="K1662" i="88" s="1"/>
  <c r="E1662" i="88"/>
  <c r="G1662" i="88" s="1"/>
  <c r="H1661" i="88"/>
  <c r="K1661" i="88" s="1"/>
  <c r="E1661" i="88"/>
  <c r="G1661" i="88" s="1"/>
  <c r="H1660" i="88"/>
  <c r="K1660" i="88" s="1"/>
  <c r="E1660" i="88"/>
  <c r="G1660" i="88" s="1"/>
  <c r="H1659" i="88"/>
  <c r="K1659" i="88" s="1"/>
  <c r="E1659" i="88"/>
  <c r="G1659" i="88" s="1"/>
  <c r="H1658" i="88"/>
  <c r="K1658" i="88" s="1"/>
  <c r="E1658" i="88"/>
  <c r="G1658" i="88" s="1"/>
  <c r="H1657" i="88"/>
  <c r="K1657" i="88" s="1"/>
  <c r="E1657" i="88"/>
  <c r="G1657" i="88" s="1"/>
  <c r="H1656" i="88"/>
  <c r="K1656" i="88" s="1"/>
  <c r="E1656" i="88"/>
  <c r="G1656" i="88" s="1"/>
  <c r="H1655" i="88"/>
  <c r="K1655" i="88" s="1"/>
  <c r="E1655" i="88"/>
  <c r="G1655" i="88" s="1"/>
  <c r="H1654" i="88"/>
  <c r="K1654" i="88" s="1"/>
  <c r="E1654" i="88"/>
  <c r="G1654" i="88" s="1"/>
  <c r="H1653" i="88"/>
  <c r="K1653" i="88" s="1"/>
  <c r="E1653" i="88"/>
  <c r="G1653" i="88" s="1"/>
  <c r="H1652" i="88"/>
  <c r="K1652" i="88" s="1"/>
  <c r="E1652" i="88"/>
  <c r="G1652" i="88" s="1"/>
  <c r="H1651" i="88"/>
  <c r="K1651" i="88" s="1"/>
  <c r="E1651" i="88"/>
  <c r="G1651" i="88" s="1"/>
  <c r="H1650" i="88"/>
  <c r="K1650" i="88" s="1"/>
  <c r="E1650" i="88"/>
  <c r="G1650" i="88" s="1"/>
  <c r="H1649" i="88"/>
  <c r="K1649" i="88" s="1"/>
  <c r="E1649" i="88"/>
  <c r="G1649" i="88" s="1"/>
  <c r="J1648" i="88"/>
  <c r="H1648" i="88"/>
  <c r="K1648" i="88" s="1"/>
  <c r="E1648" i="88"/>
  <c r="G1648" i="88" s="1"/>
  <c r="H1647" i="88"/>
  <c r="K1647" i="88" s="1"/>
  <c r="E1647" i="88"/>
  <c r="G1647" i="88" s="1"/>
  <c r="H1646" i="88"/>
  <c r="K1646" i="88" s="1"/>
  <c r="E1646" i="88"/>
  <c r="G1646" i="88" s="1"/>
  <c r="H1645" i="88"/>
  <c r="K1645" i="88" s="1"/>
  <c r="E1645" i="88"/>
  <c r="G1645" i="88" s="1"/>
  <c r="E1738" i="88" l="1"/>
  <c r="E1700" i="88"/>
  <c r="E1663" i="88"/>
  <c r="K1700" i="88"/>
  <c r="K1663" i="88"/>
  <c r="G1663" i="88"/>
  <c r="G1720" i="88"/>
  <c r="G1738" i="88" s="1"/>
  <c r="G1682" i="88"/>
  <c r="G1700" i="88" s="1"/>
  <c r="K1664" i="88" l="1"/>
  <c r="K1665" i="88" s="1"/>
  <c r="K1701" i="88"/>
  <c r="K1702" i="88" s="1"/>
  <c r="C1624" i="88"/>
  <c r="H1623" i="88"/>
  <c r="I1623" i="88" s="1"/>
  <c r="K1623" i="88" s="1"/>
  <c r="E1623" i="88"/>
  <c r="G1623" i="88" s="1"/>
  <c r="H1622" i="88"/>
  <c r="I1622" i="88" s="1"/>
  <c r="K1622" i="88" s="1"/>
  <c r="E1622" i="88"/>
  <c r="G1622" i="88" s="1"/>
  <c r="H1621" i="88"/>
  <c r="I1621" i="88" s="1"/>
  <c r="K1621" i="88" s="1"/>
  <c r="E1621" i="88"/>
  <c r="G1621" i="88" s="1"/>
  <c r="H1620" i="88"/>
  <c r="I1620" i="88" s="1"/>
  <c r="K1620" i="88" s="1"/>
  <c r="E1620" i="88"/>
  <c r="G1620" i="88" s="1"/>
  <c r="H1619" i="88"/>
  <c r="I1619" i="88" s="1"/>
  <c r="K1619" i="88" s="1"/>
  <c r="E1619" i="88"/>
  <c r="G1619" i="88" s="1"/>
  <c r="H1618" i="88"/>
  <c r="I1618" i="88" s="1"/>
  <c r="K1618" i="88" s="1"/>
  <c r="E1618" i="88"/>
  <c r="G1618" i="88" s="1"/>
  <c r="H1617" i="88"/>
  <c r="I1617" i="88" s="1"/>
  <c r="K1617" i="88" s="1"/>
  <c r="E1617" i="88"/>
  <c r="G1617" i="88" s="1"/>
  <c r="H1616" i="88"/>
  <c r="I1616" i="88" s="1"/>
  <c r="K1616" i="88" s="1"/>
  <c r="E1616" i="88"/>
  <c r="G1616" i="88" s="1"/>
  <c r="H1615" i="88"/>
  <c r="I1615" i="88" s="1"/>
  <c r="K1615" i="88" s="1"/>
  <c r="E1615" i="88"/>
  <c r="G1615" i="88" s="1"/>
  <c r="H1614" i="88"/>
  <c r="I1614" i="88" s="1"/>
  <c r="K1614" i="88" s="1"/>
  <c r="E1614" i="88"/>
  <c r="G1614" i="88" s="1"/>
  <c r="H1613" i="88"/>
  <c r="I1613" i="88" s="1"/>
  <c r="K1613" i="88" s="1"/>
  <c r="E1613" i="88"/>
  <c r="G1613" i="88" s="1"/>
  <c r="H1612" i="88"/>
  <c r="I1612" i="88" s="1"/>
  <c r="K1612" i="88" s="1"/>
  <c r="E1612" i="88"/>
  <c r="G1612" i="88" s="1"/>
  <c r="H1611" i="88"/>
  <c r="I1611" i="88" s="1"/>
  <c r="K1611" i="88" s="1"/>
  <c r="E1611" i="88"/>
  <c r="G1611" i="88" s="1"/>
  <c r="H1610" i="88"/>
  <c r="I1610" i="88" s="1"/>
  <c r="K1610" i="88" s="1"/>
  <c r="E1610" i="88"/>
  <c r="G1610" i="88" s="1"/>
  <c r="H1609" i="88"/>
  <c r="I1609" i="88" s="1"/>
  <c r="K1609" i="88" s="1"/>
  <c r="E1609" i="88"/>
  <c r="G1609" i="88" s="1"/>
  <c r="H1608" i="88"/>
  <c r="I1608" i="88" s="1"/>
  <c r="K1608" i="88" s="1"/>
  <c r="E1608" i="88"/>
  <c r="G1608" i="88" s="1"/>
  <c r="H1607" i="88"/>
  <c r="I1607" i="88" s="1"/>
  <c r="K1607" i="88" s="1"/>
  <c r="E1607" i="88"/>
  <c r="G1607" i="88" s="1"/>
  <c r="H1606" i="88"/>
  <c r="I1606" i="88" s="1"/>
  <c r="K1606" i="88" s="1"/>
  <c r="E1606" i="88"/>
  <c r="C1588" i="88"/>
  <c r="H1587" i="88"/>
  <c r="I1587" i="88" s="1"/>
  <c r="K1587" i="88" s="1"/>
  <c r="E1587" i="88"/>
  <c r="G1587" i="88" s="1"/>
  <c r="H1586" i="88"/>
  <c r="I1586" i="88" s="1"/>
  <c r="K1586" i="88" s="1"/>
  <c r="E1586" i="88"/>
  <c r="G1586" i="88" s="1"/>
  <c r="H1585" i="88"/>
  <c r="I1585" i="88" s="1"/>
  <c r="K1585" i="88" s="1"/>
  <c r="E1585" i="88"/>
  <c r="G1585" i="88" s="1"/>
  <c r="H1584" i="88"/>
  <c r="I1584" i="88" s="1"/>
  <c r="K1584" i="88" s="1"/>
  <c r="E1584" i="88"/>
  <c r="G1584" i="88" s="1"/>
  <c r="H1583" i="88"/>
  <c r="I1583" i="88" s="1"/>
  <c r="K1583" i="88" s="1"/>
  <c r="E1583" i="88"/>
  <c r="G1583" i="88" s="1"/>
  <c r="H1582" i="88"/>
  <c r="I1582" i="88" s="1"/>
  <c r="K1582" i="88" s="1"/>
  <c r="E1582" i="88"/>
  <c r="G1582" i="88" s="1"/>
  <c r="H1581" i="88"/>
  <c r="I1581" i="88" s="1"/>
  <c r="K1581" i="88" s="1"/>
  <c r="E1581" i="88"/>
  <c r="G1581" i="88" s="1"/>
  <c r="H1580" i="88"/>
  <c r="I1580" i="88" s="1"/>
  <c r="K1580" i="88" s="1"/>
  <c r="E1580" i="88"/>
  <c r="G1580" i="88" s="1"/>
  <c r="H1579" i="88"/>
  <c r="I1579" i="88" s="1"/>
  <c r="K1579" i="88" s="1"/>
  <c r="E1579" i="88"/>
  <c r="G1579" i="88" s="1"/>
  <c r="H1578" i="88"/>
  <c r="I1578" i="88" s="1"/>
  <c r="K1578" i="88" s="1"/>
  <c r="E1578" i="88"/>
  <c r="G1578" i="88" s="1"/>
  <c r="H1577" i="88"/>
  <c r="I1577" i="88" s="1"/>
  <c r="K1577" i="88" s="1"/>
  <c r="E1577" i="88"/>
  <c r="G1577" i="88" s="1"/>
  <c r="H1576" i="88"/>
  <c r="I1576" i="88" s="1"/>
  <c r="K1576" i="88" s="1"/>
  <c r="E1576" i="88"/>
  <c r="G1576" i="88" s="1"/>
  <c r="H1575" i="88"/>
  <c r="I1575" i="88" s="1"/>
  <c r="K1575" i="88" s="1"/>
  <c r="E1575" i="88"/>
  <c r="G1575" i="88" s="1"/>
  <c r="H1574" i="88"/>
  <c r="I1574" i="88" s="1"/>
  <c r="K1574" i="88" s="1"/>
  <c r="E1574" i="88"/>
  <c r="G1574" i="88" s="1"/>
  <c r="H1573" i="88"/>
  <c r="I1573" i="88" s="1"/>
  <c r="K1573" i="88" s="1"/>
  <c r="E1573" i="88"/>
  <c r="G1573" i="88" s="1"/>
  <c r="H1572" i="88"/>
  <c r="I1572" i="88" s="1"/>
  <c r="K1572" i="88" s="1"/>
  <c r="E1572" i="88"/>
  <c r="G1572" i="88" s="1"/>
  <c r="H1571" i="88"/>
  <c r="I1571" i="88" s="1"/>
  <c r="K1571" i="88" s="1"/>
  <c r="E1571" i="88"/>
  <c r="G1571" i="88" s="1"/>
  <c r="H1570" i="88"/>
  <c r="I1570" i="88" s="1"/>
  <c r="K1570" i="88" s="1"/>
  <c r="E1570" i="88"/>
  <c r="G1570" i="88" s="1"/>
  <c r="C1551" i="88"/>
  <c r="H1550" i="88"/>
  <c r="I1550" i="88" s="1"/>
  <c r="E1550" i="88"/>
  <c r="G1550" i="88" s="1"/>
  <c r="H1549" i="88"/>
  <c r="K1549" i="88" s="1"/>
  <c r="E1549" i="88"/>
  <c r="G1549" i="88" s="1"/>
  <c r="H1548" i="88"/>
  <c r="K1548" i="88" s="1"/>
  <c r="E1548" i="88"/>
  <c r="G1548" i="88" s="1"/>
  <c r="H1547" i="88"/>
  <c r="K1547" i="88" s="1"/>
  <c r="E1547" i="88"/>
  <c r="G1547" i="88" s="1"/>
  <c r="H1546" i="88"/>
  <c r="K1546" i="88" s="1"/>
  <c r="E1546" i="88"/>
  <c r="G1546" i="88" s="1"/>
  <c r="H1545" i="88"/>
  <c r="K1545" i="88" s="1"/>
  <c r="E1545" i="88"/>
  <c r="G1545" i="88" s="1"/>
  <c r="H1544" i="88"/>
  <c r="K1544" i="88" s="1"/>
  <c r="E1544" i="88"/>
  <c r="G1544" i="88" s="1"/>
  <c r="H1543" i="88"/>
  <c r="K1543" i="88" s="1"/>
  <c r="E1543" i="88"/>
  <c r="G1543" i="88" s="1"/>
  <c r="H1542" i="88"/>
  <c r="K1542" i="88" s="1"/>
  <c r="E1542" i="88"/>
  <c r="G1542" i="88" s="1"/>
  <c r="H1541" i="88"/>
  <c r="K1541" i="88" s="1"/>
  <c r="E1541" i="88"/>
  <c r="G1541" i="88" s="1"/>
  <c r="H1540" i="88"/>
  <c r="K1540" i="88" s="1"/>
  <c r="E1540" i="88"/>
  <c r="G1540" i="88" s="1"/>
  <c r="H1539" i="88"/>
  <c r="K1539" i="88" s="1"/>
  <c r="E1539" i="88"/>
  <c r="G1539" i="88" s="1"/>
  <c r="H1538" i="88"/>
  <c r="K1538" i="88" s="1"/>
  <c r="E1538" i="88"/>
  <c r="G1538" i="88" s="1"/>
  <c r="H1537" i="88"/>
  <c r="K1537" i="88" s="1"/>
  <c r="E1537" i="88"/>
  <c r="G1537" i="88" s="1"/>
  <c r="H1536" i="88"/>
  <c r="I1536" i="88" s="1"/>
  <c r="K1536" i="88" s="1"/>
  <c r="E1536" i="88"/>
  <c r="G1536" i="88" s="1"/>
  <c r="H1535" i="88"/>
  <c r="K1535" i="88" s="1"/>
  <c r="E1535" i="88"/>
  <c r="G1535" i="88" s="1"/>
  <c r="H1534" i="88"/>
  <c r="K1534" i="88" s="1"/>
  <c r="E1534" i="88"/>
  <c r="G1534" i="88" s="1"/>
  <c r="H1533" i="88"/>
  <c r="K1533" i="88" s="1"/>
  <c r="E1533" i="88"/>
  <c r="G1533" i="88" s="1"/>
  <c r="C1516" i="88"/>
  <c r="H1515" i="88"/>
  <c r="E1515" i="88"/>
  <c r="G1515" i="88" s="1"/>
  <c r="H1514" i="88"/>
  <c r="K1514" i="88" s="1"/>
  <c r="E1514" i="88"/>
  <c r="G1514" i="88" s="1"/>
  <c r="H1513" i="88"/>
  <c r="K1513" i="88" s="1"/>
  <c r="E1513" i="88"/>
  <c r="G1513" i="88" s="1"/>
  <c r="H1512" i="88"/>
  <c r="K1512" i="88" s="1"/>
  <c r="E1512" i="88"/>
  <c r="G1512" i="88" s="1"/>
  <c r="H1511" i="88"/>
  <c r="K1511" i="88" s="1"/>
  <c r="E1511" i="88"/>
  <c r="G1511" i="88" s="1"/>
  <c r="H1510" i="88"/>
  <c r="K1510" i="88" s="1"/>
  <c r="E1510" i="88"/>
  <c r="G1510" i="88" s="1"/>
  <c r="H1509" i="88"/>
  <c r="K1509" i="88" s="1"/>
  <c r="E1509" i="88"/>
  <c r="G1509" i="88" s="1"/>
  <c r="H1508" i="88"/>
  <c r="K1508" i="88" s="1"/>
  <c r="E1508" i="88"/>
  <c r="G1508" i="88" s="1"/>
  <c r="H1507" i="88"/>
  <c r="K1507" i="88" s="1"/>
  <c r="E1507" i="88"/>
  <c r="G1507" i="88" s="1"/>
  <c r="H1506" i="88"/>
  <c r="K1506" i="88" s="1"/>
  <c r="E1506" i="88"/>
  <c r="G1506" i="88" s="1"/>
  <c r="H1505" i="88"/>
  <c r="K1505" i="88" s="1"/>
  <c r="E1505" i="88"/>
  <c r="G1505" i="88" s="1"/>
  <c r="H1504" i="88"/>
  <c r="K1504" i="88" s="1"/>
  <c r="E1504" i="88"/>
  <c r="G1504" i="88" s="1"/>
  <c r="H1503" i="88"/>
  <c r="K1503" i="88" s="1"/>
  <c r="E1503" i="88"/>
  <c r="G1503" i="88" s="1"/>
  <c r="H1502" i="88"/>
  <c r="K1502" i="88" s="1"/>
  <c r="E1502" i="88"/>
  <c r="G1502" i="88" s="1"/>
  <c r="H1501" i="88"/>
  <c r="I1501" i="88" s="1"/>
  <c r="K1501" i="88" s="1"/>
  <c r="E1501" i="88"/>
  <c r="G1501" i="88" s="1"/>
  <c r="H1500" i="88"/>
  <c r="K1500" i="88" s="1"/>
  <c r="E1500" i="88"/>
  <c r="G1500" i="88" s="1"/>
  <c r="H1499" i="88"/>
  <c r="K1499" i="88" s="1"/>
  <c r="E1499" i="88"/>
  <c r="G1499" i="88" s="1"/>
  <c r="H1498" i="88"/>
  <c r="K1498" i="88" s="1"/>
  <c r="E1498" i="88"/>
  <c r="G1498" i="88" s="1"/>
  <c r="C1480" i="88"/>
  <c r="H1479" i="88"/>
  <c r="I1479" i="88" s="1"/>
  <c r="E1479" i="88"/>
  <c r="G1479" i="88" s="1"/>
  <c r="H1478" i="88"/>
  <c r="E1478" i="88"/>
  <c r="G1478" i="88" s="1"/>
  <c r="H1477" i="88"/>
  <c r="E1477" i="88"/>
  <c r="G1477" i="88" s="1"/>
  <c r="H1476" i="88"/>
  <c r="E1476" i="88"/>
  <c r="G1476" i="88" s="1"/>
  <c r="H1475" i="88"/>
  <c r="E1475" i="88"/>
  <c r="G1475" i="88" s="1"/>
  <c r="H1474" i="88"/>
  <c r="E1474" i="88"/>
  <c r="G1474" i="88" s="1"/>
  <c r="H1473" i="88"/>
  <c r="K1473" i="88" s="1"/>
  <c r="E1473" i="88"/>
  <c r="G1473" i="88" s="1"/>
  <c r="H1472" i="88"/>
  <c r="K1472" i="88" s="1"/>
  <c r="E1472" i="88"/>
  <c r="G1472" i="88" s="1"/>
  <c r="H1471" i="88"/>
  <c r="K1471" i="88" s="1"/>
  <c r="E1471" i="88"/>
  <c r="G1471" i="88" s="1"/>
  <c r="H1470" i="88"/>
  <c r="K1470" i="88" s="1"/>
  <c r="E1470" i="88"/>
  <c r="G1470" i="88" s="1"/>
  <c r="H1469" i="88"/>
  <c r="K1469" i="88" s="1"/>
  <c r="E1469" i="88"/>
  <c r="G1469" i="88" s="1"/>
  <c r="H1468" i="88"/>
  <c r="K1468" i="88" s="1"/>
  <c r="E1468" i="88"/>
  <c r="G1468" i="88" s="1"/>
  <c r="H1467" i="88"/>
  <c r="K1467" i="88" s="1"/>
  <c r="E1467" i="88"/>
  <c r="G1467" i="88" s="1"/>
  <c r="H1466" i="88"/>
  <c r="K1466" i="88" s="1"/>
  <c r="E1466" i="88"/>
  <c r="G1466" i="88" s="1"/>
  <c r="H1465" i="88"/>
  <c r="I1465" i="88" s="1"/>
  <c r="K1465" i="88" s="1"/>
  <c r="E1465" i="88"/>
  <c r="G1465" i="88" s="1"/>
  <c r="H1464" i="88"/>
  <c r="K1464" i="88" s="1"/>
  <c r="E1464" i="88"/>
  <c r="G1464" i="88" s="1"/>
  <c r="H1463" i="88"/>
  <c r="K1463" i="88" s="1"/>
  <c r="E1463" i="88"/>
  <c r="G1463" i="88" s="1"/>
  <c r="H1462" i="88"/>
  <c r="K1462" i="88" s="1"/>
  <c r="E1462" i="88"/>
  <c r="C1444" i="88"/>
  <c r="H1443" i="88"/>
  <c r="I1443" i="88" s="1"/>
  <c r="E1443" i="88"/>
  <c r="G1443" i="88" s="1"/>
  <c r="H1442" i="88"/>
  <c r="E1442" i="88"/>
  <c r="G1442" i="88" s="1"/>
  <c r="H1441" i="88"/>
  <c r="K1441" i="88" s="1"/>
  <c r="E1441" i="88"/>
  <c r="G1441" i="88" s="1"/>
  <c r="H1440" i="88"/>
  <c r="K1440" i="88" s="1"/>
  <c r="E1440" i="88"/>
  <c r="G1440" i="88" s="1"/>
  <c r="H1439" i="88"/>
  <c r="K1439" i="88" s="1"/>
  <c r="E1439" i="88"/>
  <c r="G1439" i="88" s="1"/>
  <c r="H1438" i="88"/>
  <c r="K1438" i="88" s="1"/>
  <c r="E1438" i="88"/>
  <c r="G1438" i="88" s="1"/>
  <c r="H1437" i="88"/>
  <c r="K1437" i="88" s="1"/>
  <c r="E1437" i="88"/>
  <c r="G1437" i="88" s="1"/>
  <c r="H1436" i="88"/>
  <c r="K1436" i="88" s="1"/>
  <c r="E1436" i="88"/>
  <c r="G1436" i="88" s="1"/>
  <c r="H1435" i="88"/>
  <c r="K1435" i="88" s="1"/>
  <c r="E1435" i="88"/>
  <c r="G1435" i="88" s="1"/>
  <c r="H1434" i="88"/>
  <c r="K1434" i="88" s="1"/>
  <c r="E1434" i="88"/>
  <c r="G1434" i="88" s="1"/>
  <c r="H1433" i="88"/>
  <c r="K1433" i="88" s="1"/>
  <c r="E1433" i="88"/>
  <c r="G1433" i="88" s="1"/>
  <c r="H1432" i="88"/>
  <c r="K1432" i="88" s="1"/>
  <c r="E1432" i="88"/>
  <c r="G1432" i="88" s="1"/>
  <c r="H1431" i="88"/>
  <c r="K1431" i="88" s="1"/>
  <c r="E1431" i="88"/>
  <c r="G1431" i="88" s="1"/>
  <c r="H1430" i="88"/>
  <c r="K1430" i="88" s="1"/>
  <c r="E1430" i="88"/>
  <c r="G1430" i="88" s="1"/>
  <c r="H1429" i="88"/>
  <c r="I1429" i="88" s="1"/>
  <c r="K1429" i="88" s="1"/>
  <c r="E1429" i="88"/>
  <c r="G1429" i="88" s="1"/>
  <c r="H1428" i="88"/>
  <c r="K1428" i="88" s="1"/>
  <c r="E1428" i="88"/>
  <c r="G1428" i="88" s="1"/>
  <c r="H1427" i="88"/>
  <c r="K1427" i="88" s="1"/>
  <c r="E1427" i="88"/>
  <c r="G1427" i="88" s="1"/>
  <c r="H1426" i="88"/>
  <c r="K1426" i="88" s="1"/>
  <c r="E1426" i="88"/>
  <c r="C1408" i="88"/>
  <c r="H1407" i="88"/>
  <c r="K1407" i="88" s="1"/>
  <c r="E1407" i="88"/>
  <c r="G1407" i="88" s="1"/>
  <c r="H1406" i="88"/>
  <c r="K1406" i="88" s="1"/>
  <c r="E1406" i="88"/>
  <c r="G1406" i="88" s="1"/>
  <c r="H1405" i="88"/>
  <c r="K1405" i="88" s="1"/>
  <c r="E1405" i="88"/>
  <c r="G1405" i="88" s="1"/>
  <c r="H1404" i="88"/>
  <c r="K1404" i="88" s="1"/>
  <c r="E1404" i="88"/>
  <c r="G1404" i="88" s="1"/>
  <c r="H1403" i="88"/>
  <c r="K1403" i="88" s="1"/>
  <c r="E1403" i="88"/>
  <c r="G1403" i="88" s="1"/>
  <c r="H1402" i="88"/>
  <c r="K1402" i="88" s="1"/>
  <c r="E1402" i="88"/>
  <c r="G1402" i="88" s="1"/>
  <c r="H1401" i="88"/>
  <c r="K1401" i="88" s="1"/>
  <c r="E1401" i="88"/>
  <c r="G1401" i="88" s="1"/>
  <c r="H1400" i="88"/>
  <c r="K1400" i="88" s="1"/>
  <c r="E1400" i="88"/>
  <c r="G1400" i="88" s="1"/>
  <c r="H1399" i="88"/>
  <c r="K1399" i="88" s="1"/>
  <c r="E1399" i="88"/>
  <c r="G1399" i="88" s="1"/>
  <c r="H1398" i="88"/>
  <c r="K1398" i="88" s="1"/>
  <c r="E1398" i="88"/>
  <c r="G1398" i="88" s="1"/>
  <c r="H1397" i="88"/>
  <c r="K1397" i="88" s="1"/>
  <c r="E1397" i="88"/>
  <c r="G1397" i="88" s="1"/>
  <c r="H1396" i="88"/>
  <c r="K1396" i="88" s="1"/>
  <c r="E1396" i="88"/>
  <c r="G1396" i="88" s="1"/>
  <c r="H1395" i="88"/>
  <c r="K1395" i="88" s="1"/>
  <c r="E1395" i="88"/>
  <c r="G1395" i="88" s="1"/>
  <c r="H1394" i="88"/>
  <c r="K1394" i="88" s="1"/>
  <c r="E1394" i="88"/>
  <c r="G1394" i="88" s="1"/>
  <c r="H1393" i="88"/>
  <c r="I1393" i="88" s="1"/>
  <c r="K1393" i="88" s="1"/>
  <c r="E1393" i="88"/>
  <c r="G1393" i="88" s="1"/>
  <c r="H1392" i="88"/>
  <c r="K1392" i="88" s="1"/>
  <c r="E1392" i="88"/>
  <c r="G1392" i="88" s="1"/>
  <c r="H1391" i="88"/>
  <c r="K1391" i="88" s="1"/>
  <c r="E1391" i="88"/>
  <c r="G1391" i="88" s="1"/>
  <c r="H1390" i="88"/>
  <c r="K1390" i="88" s="1"/>
  <c r="E1390" i="88"/>
  <c r="G1390" i="88" s="1"/>
  <c r="C1372" i="88"/>
  <c r="H1371" i="88"/>
  <c r="E1371" i="88"/>
  <c r="G1371" i="88" s="1"/>
  <c r="H1370" i="88"/>
  <c r="K1370" i="88" s="1"/>
  <c r="E1370" i="88"/>
  <c r="G1370" i="88" s="1"/>
  <c r="H1369" i="88"/>
  <c r="K1369" i="88" s="1"/>
  <c r="E1369" i="88"/>
  <c r="G1369" i="88" s="1"/>
  <c r="H1368" i="88"/>
  <c r="K1368" i="88" s="1"/>
  <c r="E1368" i="88"/>
  <c r="G1368" i="88" s="1"/>
  <c r="H1367" i="88"/>
  <c r="K1367" i="88" s="1"/>
  <c r="E1367" i="88"/>
  <c r="G1367" i="88" s="1"/>
  <c r="H1366" i="88"/>
  <c r="K1366" i="88" s="1"/>
  <c r="E1366" i="88"/>
  <c r="G1366" i="88" s="1"/>
  <c r="H1365" i="88"/>
  <c r="K1365" i="88" s="1"/>
  <c r="E1365" i="88"/>
  <c r="G1365" i="88" s="1"/>
  <c r="H1364" i="88"/>
  <c r="K1364" i="88" s="1"/>
  <c r="E1364" i="88"/>
  <c r="G1364" i="88" s="1"/>
  <c r="H1363" i="88"/>
  <c r="K1363" i="88" s="1"/>
  <c r="E1363" i="88"/>
  <c r="G1363" i="88" s="1"/>
  <c r="H1362" i="88"/>
  <c r="K1362" i="88" s="1"/>
  <c r="E1362" i="88"/>
  <c r="G1362" i="88" s="1"/>
  <c r="H1361" i="88"/>
  <c r="K1361" i="88" s="1"/>
  <c r="E1361" i="88"/>
  <c r="G1361" i="88" s="1"/>
  <c r="H1360" i="88"/>
  <c r="K1360" i="88" s="1"/>
  <c r="E1360" i="88"/>
  <c r="G1360" i="88" s="1"/>
  <c r="H1359" i="88"/>
  <c r="K1359" i="88" s="1"/>
  <c r="E1359" i="88"/>
  <c r="G1359" i="88" s="1"/>
  <c r="H1358" i="88"/>
  <c r="K1358" i="88" s="1"/>
  <c r="E1358" i="88"/>
  <c r="G1358" i="88" s="1"/>
  <c r="H1357" i="88"/>
  <c r="I1357" i="88" s="1"/>
  <c r="K1357" i="88" s="1"/>
  <c r="E1357" i="88"/>
  <c r="G1357" i="88" s="1"/>
  <c r="H1356" i="88"/>
  <c r="K1356" i="88" s="1"/>
  <c r="E1356" i="88"/>
  <c r="G1356" i="88" s="1"/>
  <c r="H1355" i="88"/>
  <c r="K1355" i="88" s="1"/>
  <c r="E1355" i="88"/>
  <c r="G1355" i="88" s="1"/>
  <c r="H1354" i="88"/>
  <c r="K1354" i="88" s="1"/>
  <c r="E1354" i="88"/>
  <c r="G1354" i="88" s="1"/>
  <c r="C1336" i="88"/>
  <c r="H1335" i="88"/>
  <c r="E1335" i="88"/>
  <c r="G1335" i="88" s="1"/>
  <c r="H1334" i="88"/>
  <c r="K1334" i="88" s="1"/>
  <c r="E1334" i="88"/>
  <c r="G1334" i="88" s="1"/>
  <c r="H1333" i="88"/>
  <c r="K1333" i="88" s="1"/>
  <c r="E1333" i="88"/>
  <c r="G1333" i="88" s="1"/>
  <c r="H1332" i="88"/>
  <c r="K1332" i="88" s="1"/>
  <c r="E1332" i="88"/>
  <c r="G1332" i="88" s="1"/>
  <c r="H1331" i="88"/>
  <c r="K1331" i="88" s="1"/>
  <c r="E1331" i="88"/>
  <c r="G1331" i="88" s="1"/>
  <c r="H1330" i="88"/>
  <c r="K1330" i="88" s="1"/>
  <c r="E1330" i="88"/>
  <c r="G1330" i="88" s="1"/>
  <c r="H1329" i="88"/>
  <c r="K1329" i="88" s="1"/>
  <c r="E1329" i="88"/>
  <c r="G1329" i="88" s="1"/>
  <c r="H1328" i="88"/>
  <c r="K1328" i="88" s="1"/>
  <c r="E1328" i="88"/>
  <c r="G1328" i="88" s="1"/>
  <c r="H1327" i="88"/>
  <c r="K1327" i="88" s="1"/>
  <c r="E1327" i="88"/>
  <c r="G1327" i="88" s="1"/>
  <c r="H1326" i="88"/>
  <c r="K1326" i="88" s="1"/>
  <c r="E1326" i="88"/>
  <c r="G1326" i="88" s="1"/>
  <c r="H1325" i="88"/>
  <c r="K1325" i="88" s="1"/>
  <c r="E1325" i="88"/>
  <c r="G1325" i="88" s="1"/>
  <c r="H1324" i="88"/>
  <c r="K1324" i="88" s="1"/>
  <c r="E1324" i="88"/>
  <c r="G1324" i="88" s="1"/>
  <c r="H1323" i="88"/>
  <c r="K1323" i="88" s="1"/>
  <c r="E1323" i="88"/>
  <c r="G1323" i="88" s="1"/>
  <c r="H1322" i="88"/>
  <c r="K1322" i="88" s="1"/>
  <c r="E1322" i="88"/>
  <c r="G1322" i="88" s="1"/>
  <c r="H1321" i="88"/>
  <c r="I1321" i="88" s="1"/>
  <c r="K1321" i="88" s="1"/>
  <c r="E1321" i="88"/>
  <c r="G1321" i="88" s="1"/>
  <c r="H1320" i="88"/>
  <c r="K1320" i="88" s="1"/>
  <c r="E1320" i="88"/>
  <c r="G1320" i="88" s="1"/>
  <c r="H1319" i="88"/>
  <c r="K1319" i="88" s="1"/>
  <c r="E1319" i="88"/>
  <c r="G1319" i="88" s="1"/>
  <c r="H1318" i="88"/>
  <c r="K1318" i="88" s="1"/>
  <c r="E1318" i="88"/>
  <c r="G1318" i="88" s="1"/>
  <c r="C1300" i="88"/>
  <c r="H1299" i="88"/>
  <c r="E1299" i="88"/>
  <c r="G1299" i="88" s="1"/>
  <c r="H1298" i="88"/>
  <c r="K1298" i="88" s="1"/>
  <c r="E1298" i="88"/>
  <c r="G1298" i="88" s="1"/>
  <c r="H1297" i="88"/>
  <c r="K1297" i="88" s="1"/>
  <c r="E1297" i="88"/>
  <c r="G1297" i="88" s="1"/>
  <c r="H1296" i="88"/>
  <c r="K1296" i="88" s="1"/>
  <c r="E1296" i="88"/>
  <c r="G1296" i="88" s="1"/>
  <c r="H1295" i="88"/>
  <c r="K1295" i="88" s="1"/>
  <c r="E1295" i="88"/>
  <c r="G1295" i="88" s="1"/>
  <c r="H1294" i="88"/>
  <c r="K1294" i="88" s="1"/>
  <c r="E1294" i="88"/>
  <c r="G1294" i="88" s="1"/>
  <c r="H1293" i="88"/>
  <c r="K1293" i="88" s="1"/>
  <c r="E1293" i="88"/>
  <c r="G1293" i="88" s="1"/>
  <c r="H1292" i="88"/>
  <c r="K1292" i="88" s="1"/>
  <c r="E1292" i="88"/>
  <c r="G1292" i="88" s="1"/>
  <c r="H1291" i="88"/>
  <c r="K1291" i="88" s="1"/>
  <c r="E1291" i="88"/>
  <c r="G1291" i="88" s="1"/>
  <c r="H1290" i="88"/>
  <c r="K1290" i="88" s="1"/>
  <c r="E1290" i="88"/>
  <c r="G1290" i="88" s="1"/>
  <c r="H1289" i="88"/>
  <c r="K1289" i="88" s="1"/>
  <c r="E1289" i="88"/>
  <c r="G1289" i="88" s="1"/>
  <c r="H1288" i="88"/>
  <c r="K1288" i="88" s="1"/>
  <c r="E1288" i="88"/>
  <c r="G1288" i="88" s="1"/>
  <c r="H1287" i="88"/>
  <c r="K1287" i="88" s="1"/>
  <c r="E1287" i="88"/>
  <c r="G1287" i="88" s="1"/>
  <c r="H1286" i="88"/>
  <c r="K1286" i="88" s="1"/>
  <c r="E1286" i="88"/>
  <c r="G1286" i="88" s="1"/>
  <c r="H1285" i="88"/>
  <c r="I1285" i="88" s="1"/>
  <c r="K1285" i="88" s="1"/>
  <c r="E1285" i="88"/>
  <c r="G1285" i="88" s="1"/>
  <c r="H1284" i="88"/>
  <c r="K1284" i="88" s="1"/>
  <c r="E1284" i="88"/>
  <c r="G1284" i="88" s="1"/>
  <c r="H1283" i="88"/>
  <c r="K1283" i="88" s="1"/>
  <c r="E1283" i="88"/>
  <c r="G1283" i="88" s="1"/>
  <c r="H1282" i="88"/>
  <c r="K1282" i="88" s="1"/>
  <c r="E1282" i="88"/>
  <c r="G1282" i="88" s="1"/>
  <c r="C1264" i="88"/>
  <c r="H1263" i="88"/>
  <c r="E1263" i="88"/>
  <c r="G1263" i="88" s="1"/>
  <c r="H1262" i="88"/>
  <c r="K1262" i="88" s="1"/>
  <c r="E1262" i="88"/>
  <c r="G1262" i="88" s="1"/>
  <c r="H1261" i="88"/>
  <c r="K1261" i="88" s="1"/>
  <c r="E1261" i="88"/>
  <c r="G1261" i="88" s="1"/>
  <c r="H1260" i="88"/>
  <c r="K1260" i="88" s="1"/>
  <c r="E1260" i="88"/>
  <c r="G1260" i="88" s="1"/>
  <c r="H1259" i="88"/>
  <c r="K1259" i="88" s="1"/>
  <c r="E1259" i="88"/>
  <c r="G1259" i="88" s="1"/>
  <c r="H1258" i="88"/>
  <c r="K1258" i="88" s="1"/>
  <c r="E1258" i="88"/>
  <c r="G1258" i="88" s="1"/>
  <c r="H1257" i="88"/>
  <c r="K1257" i="88" s="1"/>
  <c r="E1257" i="88"/>
  <c r="G1257" i="88" s="1"/>
  <c r="H1256" i="88"/>
  <c r="K1256" i="88" s="1"/>
  <c r="E1256" i="88"/>
  <c r="G1256" i="88" s="1"/>
  <c r="H1255" i="88"/>
  <c r="K1255" i="88" s="1"/>
  <c r="E1255" i="88"/>
  <c r="G1255" i="88" s="1"/>
  <c r="H1254" i="88"/>
  <c r="K1254" i="88" s="1"/>
  <c r="E1254" i="88"/>
  <c r="G1254" i="88" s="1"/>
  <c r="H1253" i="88"/>
  <c r="K1253" i="88" s="1"/>
  <c r="E1253" i="88"/>
  <c r="G1253" i="88" s="1"/>
  <c r="H1252" i="88"/>
  <c r="K1252" i="88" s="1"/>
  <c r="E1252" i="88"/>
  <c r="G1252" i="88" s="1"/>
  <c r="H1251" i="88"/>
  <c r="K1251" i="88" s="1"/>
  <c r="E1251" i="88"/>
  <c r="G1251" i="88" s="1"/>
  <c r="H1250" i="88"/>
  <c r="K1250" i="88" s="1"/>
  <c r="E1250" i="88"/>
  <c r="G1250" i="88" s="1"/>
  <c r="H1249" i="88"/>
  <c r="I1249" i="88" s="1"/>
  <c r="K1249" i="88" s="1"/>
  <c r="E1249" i="88"/>
  <c r="G1249" i="88" s="1"/>
  <c r="H1248" i="88"/>
  <c r="K1248" i="88" s="1"/>
  <c r="E1248" i="88"/>
  <c r="G1248" i="88" s="1"/>
  <c r="H1247" i="88"/>
  <c r="K1247" i="88" s="1"/>
  <c r="E1247" i="88"/>
  <c r="G1247" i="88" s="1"/>
  <c r="H1246" i="88"/>
  <c r="K1246" i="88" s="1"/>
  <c r="E1246" i="88"/>
  <c r="G1246" i="88" s="1"/>
  <c r="C1226" i="88"/>
  <c r="H1225" i="88"/>
  <c r="E1225" i="88"/>
  <c r="G1225" i="88" s="1"/>
  <c r="H1224" i="88"/>
  <c r="K1224" i="88" s="1"/>
  <c r="E1224" i="88"/>
  <c r="G1224" i="88" s="1"/>
  <c r="H1223" i="88"/>
  <c r="K1223" i="88" s="1"/>
  <c r="E1223" i="88"/>
  <c r="G1223" i="88" s="1"/>
  <c r="H1222" i="88"/>
  <c r="K1222" i="88" s="1"/>
  <c r="E1222" i="88"/>
  <c r="G1222" i="88" s="1"/>
  <c r="H1221" i="88"/>
  <c r="K1221" i="88" s="1"/>
  <c r="E1221" i="88"/>
  <c r="G1221" i="88" s="1"/>
  <c r="H1220" i="88"/>
  <c r="K1220" i="88" s="1"/>
  <c r="E1220" i="88"/>
  <c r="G1220" i="88" s="1"/>
  <c r="H1219" i="88"/>
  <c r="K1219" i="88" s="1"/>
  <c r="E1219" i="88"/>
  <c r="G1219" i="88" s="1"/>
  <c r="H1218" i="88"/>
  <c r="K1218" i="88" s="1"/>
  <c r="E1218" i="88"/>
  <c r="G1218" i="88" s="1"/>
  <c r="H1217" i="88"/>
  <c r="K1217" i="88" s="1"/>
  <c r="E1217" i="88"/>
  <c r="G1217" i="88" s="1"/>
  <c r="H1216" i="88"/>
  <c r="K1216" i="88" s="1"/>
  <c r="E1216" i="88"/>
  <c r="G1216" i="88" s="1"/>
  <c r="H1215" i="88"/>
  <c r="K1215" i="88" s="1"/>
  <c r="E1215" i="88"/>
  <c r="G1215" i="88" s="1"/>
  <c r="H1214" i="88"/>
  <c r="K1214" i="88" s="1"/>
  <c r="E1214" i="88"/>
  <c r="G1214" i="88" s="1"/>
  <c r="H1213" i="88"/>
  <c r="K1213" i="88" s="1"/>
  <c r="E1213" i="88"/>
  <c r="G1213" i="88" s="1"/>
  <c r="H1212" i="88"/>
  <c r="K1212" i="88" s="1"/>
  <c r="E1212" i="88"/>
  <c r="G1212" i="88" s="1"/>
  <c r="H1211" i="88"/>
  <c r="I1211" i="88" s="1"/>
  <c r="K1211" i="88" s="1"/>
  <c r="E1211" i="88"/>
  <c r="G1211" i="88" s="1"/>
  <c r="H1210" i="88"/>
  <c r="K1210" i="88" s="1"/>
  <c r="E1210" i="88"/>
  <c r="G1210" i="88" s="1"/>
  <c r="H1209" i="88"/>
  <c r="K1209" i="88" s="1"/>
  <c r="E1209" i="88"/>
  <c r="G1209" i="88" s="1"/>
  <c r="H1208" i="88"/>
  <c r="K1208" i="88" s="1"/>
  <c r="E1208" i="88"/>
  <c r="G1208" i="88" s="1"/>
  <c r="C1190" i="88"/>
  <c r="H1189" i="88"/>
  <c r="K1189" i="88" s="1"/>
  <c r="E1189" i="88"/>
  <c r="G1189" i="88" s="1"/>
  <c r="H1188" i="88"/>
  <c r="K1188" i="88" s="1"/>
  <c r="E1188" i="88"/>
  <c r="G1188" i="88" s="1"/>
  <c r="H1187" i="88"/>
  <c r="K1187" i="88" s="1"/>
  <c r="E1187" i="88"/>
  <c r="G1187" i="88" s="1"/>
  <c r="H1186" i="88"/>
  <c r="K1186" i="88" s="1"/>
  <c r="E1186" i="88"/>
  <c r="G1186" i="88" s="1"/>
  <c r="H1185" i="88"/>
  <c r="K1185" i="88" s="1"/>
  <c r="E1185" i="88"/>
  <c r="G1185" i="88" s="1"/>
  <c r="H1184" i="88"/>
  <c r="K1184" i="88" s="1"/>
  <c r="E1184" i="88"/>
  <c r="G1184" i="88" s="1"/>
  <c r="H1183" i="88"/>
  <c r="K1183" i="88" s="1"/>
  <c r="E1183" i="88"/>
  <c r="G1183" i="88" s="1"/>
  <c r="H1182" i="88"/>
  <c r="K1182" i="88" s="1"/>
  <c r="E1182" i="88"/>
  <c r="G1182" i="88" s="1"/>
  <c r="H1181" i="88"/>
  <c r="K1181" i="88" s="1"/>
  <c r="E1181" i="88"/>
  <c r="G1181" i="88" s="1"/>
  <c r="H1180" i="88"/>
  <c r="K1180" i="88" s="1"/>
  <c r="E1180" i="88"/>
  <c r="G1180" i="88" s="1"/>
  <c r="H1179" i="88"/>
  <c r="K1179" i="88" s="1"/>
  <c r="E1179" i="88"/>
  <c r="G1179" i="88" s="1"/>
  <c r="H1178" i="88"/>
  <c r="K1178" i="88" s="1"/>
  <c r="E1178" i="88"/>
  <c r="G1178" i="88" s="1"/>
  <c r="H1177" i="88"/>
  <c r="K1177" i="88" s="1"/>
  <c r="E1177" i="88"/>
  <c r="G1177" i="88" s="1"/>
  <c r="H1176" i="88"/>
  <c r="K1176" i="88" s="1"/>
  <c r="E1176" i="88"/>
  <c r="G1176" i="88" s="1"/>
  <c r="H1175" i="88"/>
  <c r="I1175" i="88" s="1"/>
  <c r="K1175" i="88" s="1"/>
  <c r="E1175" i="88"/>
  <c r="G1175" i="88" s="1"/>
  <c r="H1174" i="88"/>
  <c r="K1174" i="88" s="1"/>
  <c r="E1174" i="88"/>
  <c r="G1174" i="88" s="1"/>
  <c r="H1173" i="88"/>
  <c r="K1173" i="88" s="1"/>
  <c r="E1173" i="88"/>
  <c r="G1173" i="88" s="1"/>
  <c r="H1172" i="88"/>
  <c r="K1172" i="88" s="1"/>
  <c r="E1172" i="88"/>
  <c r="G1172" i="88" s="1"/>
  <c r="C1154" i="88"/>
  <c r="H1153" i="88"/>
  <c r="K1153" i="88" s="1"/>
  <c r="E1153" i="88"/>
  <c r="G1153" i="88" s="1"/>
  <c r="H1152" i="88"/>
  <c r="K1152" i="88" s="1"/>
  <c r="E1152" i="88"/>
  <c r="G1152" i="88" s="1"/>
  <c r="H1151" i="88"/>
  <c r="K1151" i="88" s="1"/>
  <c r="E1151" i="88"/>
  <c r="G1151" i="88" s="1"/>
  <c r="H1150" i="88"/>
  <c r="K1150" i="88" s="1"/>
  <c r="E1150" i="88"/>
  <c r="G1150" i="88" s="1"/>
  <c r="H1149" i="88"/>
  <c r="K1149" i="88" s="1"/>
  <c r="E1149" i="88"/>
  <c r="G1149" i="88" s="1"/>
  <c r="H1148" i="88"/>
  <c r="K1148" i="88" s="1"/>
  <c r="E1148" i="88"/>
  <c r="G1148" i="88" s="1"/>
  <c r="H1147" i="88"/>
  <c r="K1147" i="88" s="1"/>
  <c r="E1147" i="88"/>
  <c r="G1147" i="88" s="1"/>
  <c r="H1146" i="88"/>
  <c r="K1146" i="88" s="1"/>
  <c r="E1146" i="88"/>
  <c r="G1146" i="88" s="1"/>
  <c r="H1145" i="88"/>
  <c r="K1145" i="88" s="1"/>
  <c r="E1145" i="88"/>
  <c r="G1145" i="88" s="1"/>
  <c r="H1144" i="88"/>
  <c r="K1144" i="88" s="1"/>
  <c r="E1144" i="88"/>
  <c r="G1144" i="88" s="1"/>
  <c r="H1143" i="88"/>
  <c r="K1143" i="88" s="1"/>
  <c r="E1143" i="88"/>
  <c r="G1143" i="88" s="1"/>
  <c r="H1142" i="88"/>
  <c r="K1142" i="88" s="1"/>
  <c r="E1142" i="88"/>
  <c r="G1142" i="88" s="1"/>
  <c r="H1141" i="88"/>
  <c r="K1141" i="88" s="1"/>
  <c r="E1141" i="88"/>
  <c r="G1141" i="88" s="1"/>
  <c r="H1140" i="88"/>
  <c r="K1140" i="88" s="1"/>
  <c r="E1140" i="88"/>
  <c r="G1140" i="88" s="1"/>
  <c r="H1139" i="88"/>
  <c r="I1139" i="88" s="1"/>
  <c r="K1139" i="88" s="1"/>
  <c r="E1139" i="88"/>
  <c r="G1139" i="88" s="1"/>
  <c r="H1138" i="88"/>
  <c r="K1138" i="88" s="1"/>
  <c r="E1138" i="88"/>
  <c r="G1138" i="88" s="1"/>
  <c r="H1137" i="88"/>
  <c r="K1137" i="88" s="1"/>
  <c r="E1137" i="88"/>
  <c r="G1137" i="88" s="1"/>
  <c r="H1136" i="88"/>
  <c r="K1136" i="88" s="1"/>
  <c r="E1136" i="88"/>
  <c r="G1136" i="88" s="1"/>
  <c r="C1118" i="88"/>
  <c r="H1117" i="88"/>
  <c r="E1117" i="88"/>
  <c r="G1117" i="88" s="1"/>
  <c r="H1116" i="88"/>
  <c r="K1116" i="88" s="1"/>
  <c r="E1116" i="88"/>
  <c r="G1116" i="88" s="1"/>
  <c r="H1115" i="88"/>
  <c r="K1115" i="88" s="1"/>
  <c r="E1115" i="88"/>
  <c r="G1115" i="88" s="1"/>
  <c r="H1114" i="88"/>
  <c r="K1114" i="88" s="1"/>
  <c r="E1114" i="88"/>
  <c r="G1114" i="88" s="1"/>
  <c r="H1113" i="88"/>
  <c r="K1113" i="88" s="1"/>
  <c r="E1113" i="88"/>
  <c r="G1113" i="88" s="1"/>
  <c r="H1112" i="88"/>
  <c r="K1112" i="88" s="1"/>
  <c r="E1112" i="88"/>
  <c r="G1112" i="88" s="1"/>
  <c r="H1111" i="88"/>
  <c r="K1111" i="88" s="1"/>
  <c r="E1111" i="88"/>
  <c r="G1111" i="88" s="1"/>
  <c r="H1110" i="88"/>
  <c r="K1110" i="88" s="1"/>
  <c r="E1110" i="88"/>
  <c r="G1110" i="88" s="1"/>
  <c r="H1109" i="88"/>
  <c r="K1109" i="88" s="1"/>
  <c r="E1109" i="88"/>
  <c r="G1109" i="88" s="1"/>
  <c r="H1108" i="88"/>
  <c r="K1108" i="88" s="1"/>
  <c r="E1108" i="88"/>
  <c r="G1108" i="88" s="1"/>
  <c r="H1107" i="88"/>
  <c r="K1107" i="88" s="1"/>
  <c r="E1107" i="88"/>
  <c r="G1107" i="88" s="1"/>
  <c r="H1106" i="88"/>
  <c r="K1106" i="88" s="1"/>
  <c r="E1106" i="88"/>
  <c r="G1106" i="88" s="1"/>
  <c r="H1105" i="88"/>
  <c r="K1105" i="88" s="1"/>
  <c r="E1105" i="88"/>
  <c r="G1105" i="88" s="1"/>
  <c r="H1104" i="88"/>
  <c r="K1104" i="88" s="1"/>
  <c r="E1104" i="88"/>
  <c r="G1104" i="88" s="1"/>
  <c r="H1103" i="88"/>
  <c r="I1103" i="88" s="1"/>
  <c r="K1103" i="88" s="1"/>
  <c r="E1103" i="88"/>
  <c r="G1103" i="88" s="1"/>
  <c r="H1102" i="88"/>
  <c r="K1102" i="88" s="1"/>
  <c r="E1102" i="88"/>
  <c r="G1102" i="88" s="1"/>
  <c r="H1101" i="88"/>
  <c r="K1101" i="88" s="1"/>
  <c r="E1101" i="88"/>
  <c r="G1101" i="88" s="1"/>
  <c r="H1100" i="88"/>
  <c r="K1100" i="88" s="1"/>
  <c r="E1100" i="88"/>
  <c r="G1100" i="88" s="1"/>
  <c r="C1081" i="88"/>
  <c r="H1080" i="88"/>
  <c r="E1080" i="88"/>
  <c r="G1080" i="88" s="1"/>
  <c r="H1079" i="88"/>
  <c r="K1079" i="88" s="1"/>
  <c r="E1079" i="88"/>
  <c r="G1079" i="88" s="1"/>
  <c r="H1078" i="88"/>
  <c r="K1078" i="88" s="1"/>
  <c r="E1078" i="88"/>
  <c r="G1078" i="88" s="1"/>
  <c r="H1077" i="88"/>
  <c r="K1077" i="88" s="1"/>
  <c r="E1077" i="88"/>
  <c r="G1077" i="88" s="1"/>
  <c r="H1076" i="88"/>
  <c r="K1076" i="88" s="1"/>
  <c r="E1076" i="88"/>
  <c r="G1076" i="88" s="1"/>
  <c r="H1075" i="88"/>
  <c r="K1075" i="88" s="1"/>
  <c r="E1075" i="88"/>
  <c r="G1075" i="88" s="1"/>
  <c r="H1074" i="88"/>
  <c r="K1074" i="88" s="1"/>
  <c r="E1074" i="88"/>
  <c r="G1074" i="88" s="1"/>
  <c r="H1073" i="88"/>
  <c r="K1073" i="88" s="1"/>
  <c r="E1073" i="88"/>
  <c r="G1073" i="88" s="1"/>
  <c r="H1072" i="88"/>
  <c r="K1072" i="88" s="1"/>
  <c r="E1072" i="88"/>
  <c r="G1072" i="88" s="1"/>
  <c r="H1071" i="88"/>
  <c r="K1071" i="88" s="1"/>
  <c r="E1071" i="88"/>
  <c r="G1071" i="88" s="1"/>
  <c r="H1070" i="88"/>
  <c r="K1070" i="88" s="1"/>
  <c r="E1070" i="88"/>
  <c r="G1070" i="88" s="1"/>
  <c r="H1069" i="88"/>
  <c r="K1069" i="88" s="1"/>
  <c r="E1069" i="88"/>
  <c r="G1069" i="88" s="1"/>
  <c r="H1068" i="88"/>
  <c r="K1068" i="88" s="1"/>
  <c r="E1068" i="88"/>
  <c r="G1068" i="88" s="1"/>
  <c r="H1067" i="88"/>
  <c r="K1067" i="88" s="1"/>
  <c r="E1067" i="88"/>
  <c r="G1067" i="88" s="1"/>
  <c r="H1066" i="88"/>
  <c r="I1066" i="88" s="1"/>
  <c r="K1066" i="88" s="1"/>
  <c r="E1066" i="88"/>
  <c r="G1066" i="88" s="1"/>
  <c r="H1065" i="88"/>
  <c r="K1065" i="88" s="1"/>
  <c r="E1065" i="88"/>
  <c r="G1065" i="88" s="1"/>
  <c r="H1064" i="88"/>
  <c r="K1064" i="88" s="1"/>
  <c r="E1064" i="88"/>
  <c r="G1064" i="88" s="1"/>
  <c r="H1063" i="88"/>
  <c r="K1063" i="88" s="1"/>
  <c r="E1063" i="88"/>
  <c r="G1063" i="88" s="1"/>
  <c r="C1045" i="88"/>
  <c r="H1044" i="88"/>
  <c r="I1044" i="88" s="1"/>
  <c r="K1044" i="88" s="1"/>
  <c r="E1044" i="88"/>
  <c r="G1044" i="88" s="1"/>
  <c r="H1043" i="88"/>
  <c r="K1043" i="88" s="1"/>
  <c r="E1043" i="88"/>
  <c r="G1043" i="88" s="1"/>
  <c r="H1042" i="88"/>
  <c r="K1042" i="88" s="1"/>
  <c r="E1042" i="88"/>
  <c r="G1042" i="88" s="1"/>
  <c r="H1041" i="88"/>
  <c r="K1041" i="88" s="1"/>
  <c r="E1041" i="88"/>
  <c r="G1041" i="88" s="1"/>
  <c r="H1040" i="88"/>
  <c r="K1040" i="88" s="1"/>
  <c r="E1040" i="88"/>
  <c r="G1040" i="88" s="1"/>
  <c r="H1039" i="88"/>
  <c r="K1039" i="88" s="1"/>
  <c r="E1039" i="88"/>
  <c r="G1039" i="88" s="1"/>
  <c r="H1038" i="88"/>
  <c r="K1038" i="88" s="1"/>
  <c r="E1038" i="88"/>
  <c r="G1038" i="88" s="1"/>
  <c r="H1037" i="88"/>
  <c r="K1037" i="88" s="1"/>
  <c r="E1037" i="88"/>
  <c r="G1037" i="88" s="1"/>
  <c r="H1036" i="88"/>
  <c r="K1036" i="88" s="1"/>
  <c r="E1036" i="88"/>
  <c r="G1036" i="88" s="1"/>
  <c r="H1035" i="88"/>
  <c r="K1035" i="88" s="1"/>
  <c r="E1035" i="88"/>
  <c r="G1035" i="88" s="1"/>
  <c r="H1034" i="88"/>
  <c r="K1034" i="88" s="1"/>
  <c r="E1034" i="88"/>
  <c r="G1034" i="88" s="1"/>
  <c r="H1033" i="88"/>
  <c r="K1033" i="88" s="1"/>
  <c r="E1033" i="88"/>
  <c r="G1033" i="88" s="1"/>
  <c r="H1032" i="88"/>
  <c r="K1032" i="88" s="1"/>
  <c r="E1032" i="88"/>
  <c r="G1032" i="88" s="1"/>
  <c r="H1031" i="88"/>
  <c r="K1031" i="88" s="1"/>
  <c r="E1031" i="88"/>
  <c r="G1031" i="88" s="1"/>
  <c r="H1030" i="88"/>
  <c r="I1030" i="88" s="1"/>
  <c r="K1030" i="88" s="1"/>
  <c r="E1030" i="88"/>
  <c r="G1030" i="88" s="1"/>
  <c r="H1029" i="88"/>
  <c r="K1029" i="88" s="1"/>
  <c r="E1029" i="88"/>
  <c r="G1029" i="88" s="1"/>
  <c r="H1028" i="88"/>
  <c r="K1028" i="88" s="1"/>
  <c r="E1028" i="88"/>
  <c r="G1028" i="88" s="1"/>
  <c r="H1027" i="88"/>
  <c r="K1027" i="88" s="1"/>
  <c r="E1027" i="88"/>
  <c r="G1027" i="88" s="1"/>
  <c r="C1009" i="88"/>
  <c r="H1008" i="88"/>
  <c r="E1008" i="88"/>
  <c r="G1008" i="88" s="1"/>
  <c r="H1007" i="88"/>
  <c r="E1007" i="88"/>
  <c r="G1007" i="88" s="1"/>
  <c r="H1006" i="88"/>
  <c r="E1006" i="88"/>
  <c r="G1006" i="88" s="1"/>
  <c r="H1005" i="88"/>
  <c r="E1005" i="88"/>
  <c r="G1005" i="88" s="1"/>
  <c r="H1004" i="88"/>
  <c r="E1004" i="88"/>
  <c r="G1004" i="88" s="1"/>
  <c r="H1003" i="88"/>
  <c r="E1003" i="88"/>
  <c r="G1003" i="88" s="1"/>
  <c r="H1002" i="88"/>
  <c r="K1002" i="88" s="1"/>
  <c r="E1002" i="88"/>
  <c r="G1002" i="88" s="1"/>
  <c r="H1001" i="88"/>
  <c r="K1001" i="88" s="1"/>
  <c r="E1001" i="88"/>
  <c r="G1001" i="88" s="1"/>
  <c r="H1000" i="88"/>
  <c r="K1000" i="88" s="1"/>
  <c r="E1000" i="88"/>
  <c r="G1000" i="88" s="1"/>
  <c r="H999" i="88"/>
  <c r="K999" i="88" s="1"/>
  <c r="E999" i="88"/>
  <c r="G999" i="88" s="1"/>
  <c r="H998" i="88"/>
  <c r="K998" i="88" s="1"/>
  <c r="E998" i="88"/>
  <c r="G998" i="88" s="1"/>
  <c r="H997" i="88"/>
  <c r="K997" i="88" s="1"/>
  <c r="E997" i="88"/>
  <c r="G997" i="88" s="1"/>
  <c r="H996" i="88"/>
  <c r="K996" i="88" s="1"/>
  <c r="E996" i="88"/>
  <c r="G996" i="88" s="1"/>
  <c r="H995" i="88"/>
  <c r="K995" i="88" s="1"/>
  <c r="E995" i="88"/>
  <c r="G995" i="88" s="1"/>
  <c r="H994" i="88"/>
  <c r="I994" i="88" s="1"/>
  <c r="K994" i="88" s="1"/>
  <c r="E994" i="88"/>
  <c r="G994" i="88" s="1"/>
  <c r="H993" i="88"/>
  <c r="K993" i="88" s="1"/>
  <c r="E993" i="88"/>
  <c r="G993" i="88" s="1"/>
  <c r="H992" i="88"/>
  <c r="K992" i="88" s="1"/>
  <c r="E992" i="88"/>
  <c r="G992" i="88" s="1"/>
  <c r="H991" i="88"/>
  <c r="K991" i="88" s="1"/>
  <c r="E991" i="88"/>
  <c r="G991" i="88" s="1"/>
  <c r="C973" i="88"/>
  <c r="H972" i="88"/>
  <c r="E972" i="88"/>
  <c r="G972" i="88" s="1"/>
  <c r="H971" i="88"/>
  <c r="K971" i="88" s="1"/>
  <c r="E971" i="88"/>
  <c r="G971" i="88" s="1"/>
  <c r="H970" i="88"/>
  <c r="K970" i="88" s="1"/>
  <c r="E970" i="88"/>
  <c r="G970" i="88" s="1"/>
  <c r="H969" i="88"/>
  <c r="K969" i="88" s="1"/>
  <c r="E969" i="88"/>
  <c r="G969" i="88" s="1"/>
  <c r="H968" i="88"/>
  <c r="K968" i="88" s="1"/>
  <c r="E968" i="88"/>
  <c r="G968" i="88" s="1"/>
  <c r="H967" i="88"/>
  <c r="K967" i="88" s="1"/>
  <c r="E967" i="88"/>
  <c r="G967" i="88" s="1"/>
  <c r="H966" i="88"/>
  <c r="K966" i="88" s="1"/>
  <c r="E966" i="88"/>
  <c r="G966" i="88" s="1"/>
  <c r="H965" i="88"/>
  <c r="K965" i="88" s="1"/>
  <c r="E965" i="88"/>
  <c r="G965" i="88" s="1"/>
  <c r="H964" i="88"/>
  <c r="K964" i="88" s="1"/>
  <c r="E964" i="88"/>
  <c r="G964" i="88" s="1"/>
  <c r="H963" i="88"/>
  <c r="K963" i="88" s="1"/>
  <c r="E963" i="88"/>
  <c r="G963" i="88" s="1"/>
  <c r="H962" i="88"/>
  <c r="K962" i="88" s="1"/>
  <c r="E962" i="88"/>
  <c r="G962" i="88" s="1"/>
  <c r="H961" i="88"/>
  <c r="K961" i="88" s="1"/>
  <c r="E961" i="88"/>
  <c r="G961" i="88" s="1"/>
  <c r="H960" i="88"/>
  <c r="K960" i="88" s="1"/>
  <c r="E960" i="88"/>
  <c r="G960" i="88" s="1"/>
  <c r="H959" i="88"/>
  <c r="K959" i="88" s="1"/>
  <c r="E959" i="88"/>
  <c r="G959" i="88" s="1"/>
  <c r="H958" i="88"/>
  <c r="I958" i="88" s="1"/>
  <c r="K958" i="88" s="1"/>
  <c r="E958" i="88"/>
  <c r="G958" i="88" s="1"/>
  <c r="H957" i="88"/>
  <c r="K957" i="88" s="1"/>
  <c r="E957" i="88"/>
  <c r="G957" i="88" s="1"/>
  <c r="H956" i="88"/>
  <c r="K956" i="88" s="1"/>
  <c r="E956" i="88"/>
  <c r="G956" i="88" s="1"/>
  <c r="H955" i="88"/>
  <c r="K955" i="88" s="1"/>
  <c r="E955" i="88"/>
  <c r="G955" i="88" s="1"/>
  <c r="C937" i="88"/>
  <c r="H936" i="88"/>
  <c r="E936" i="88"/>
  <c r="G936" i="88" s="1"/>
  <c r="H935" i="88"/>
  <c r="E935" i="88"/>
  <c r="G935" i="88" s="1"/>
  <c r="H934" i="88"/>
  <c r="E934" i="88"/>
  <c r="G934" i="88" s="1"/>
  <c r="H933" i="88"/>
  <c r="E933" i="88"/>
  <c r="G933" i="88" s="1"/>
  <c r="H932" i="88"/>
  <c r="E932" i="88"/>
  <c r="G932" i="88" s="1"/>
  <c r="H931" i="88"/>
  <c r="E931" i="88"/>
  <c r="G931" i="88" s="1"/>
  <c r="H930" i="88"/>
  <c r="K930" i="88" s="1"/>
  <c r="E930" i="88"/>
  <c r="G930" i="88" s="1"/>
  <c r="H929" i="88"/>
  <c r="K929" i="88" s="1"/>
  <c r="E929" i="88"/>
  <c r="G929" i="88" s="1"/>
  <c r="H928" i="88"/>
  <c r="K928" i="88" s="1"/>
  <c r="E928" i="88"/>
  <c r="G928" i="88" s="1"/>
  <c r="H927" i="88"/>
  <c r="K927" i="88" s="1"/>
  <c r="E927" i="88"/>
  <c r="G927" i="88" s="1"/>
  <c r="H926" i="88"/>
  <c r="K926" i="88" s="1"/>
  <c r="E926" i="88"/>
  <c r="G926" i="88" s="1"/>
  <c r="H925" i="88"/>
  <c r="K925" i="88" s="1"/>
  <c r="E925" i="88"/>
  <c r="G925" i="88" s="1"/>
  <c r="H924" i="88"/>
  <c r="K924" i="88" s="1"/>
  <c r="E924" i="88"/>
  <c r="G924" i="88" s="1"/>
  <c r="H923" i="88"/>
  <c r="K923" i="88" s="1"/>
  <c r="E923" i="88"/>
  <c r="G923" i="88" s="1"/>
  <c r="H922" i="88"/>
  <c r="I922" i="88" s="1"/>
  <c r="K922" i="88" s="1"/>
  <c r="E922" i="88"/>
  <c r="G922" i="88" s="1"/>
  <c r="H921" i="88"/>
  <c r="K921" i="88" s="1"/>
  <c r="E921" i="88"/>
  <c r="G921" i="88" s="1"/>
  <c r="H920" i="88"/>
  <c r="K920" i="88" s="1"/>
  <c r="E920" i="88"/>
  <c r="G920" i="88" s="1"/>
  <c r="H919" i="88"/>
  <c r="K919" i="88" s="1"/>
  <c r="E919" i="88"/>
  <c r="G919" i="88" s="1"/>
  <c r="C901" i="88"/>
  <c r="H900" i="88"/>
  <c r="I900" i="88" s="1"/>
  <c r="K900" i="88" s="1"/>
  <c r="E900" i="88"/>
  <c r="G900" i="88" s="1"/>
  <c r="H899" i="88"/>
  <c r="K899" i="88" s="1"/>
  <c r="E899" i="88"/>
  <c r="G899" i="88" s="1"/>
  <c r="H898" i="88"/>
  <c r="K898" i="88" s="1"/>
  <c r="E898" i="88"/>
  <c r="G898" i="88" s="1"/>
  <c r="H897" i="88"/>
  <c r="K897" i="88" s="1"/>
  <c r="E897" i="88"/>
  <c r="G897" i="88" s="1"/>
  <c r="H896" i="88"/>
  <c r="K896" i="88" s="1"/>
  <c r="E896" i="88"/>
  <c r="G896" i="88" s="1"/>
  <c r="H895" i="88"/>
  <c r="K895" i="88" s="1"/>
  <c r="E895" i="88"/>
  <c r="G895" i="88" s="1"/>
  <c r="H894" i="88"/>
  <c r="K894" i="88" s="1"/>
  <c r="E894" i="88"/>
  <c r="G894" i="88" s="1"/>
  <c r="H893" i="88"/>
  <c r="K893" i="88" s="1"/>
  <c r="E893" i="88"/>
  <c r="G893" i="88" s="1"/>
  <c r="H892" i="88"/>
  <c r="K892" i="88" s="1"/>
  <c r="E892" i="88"/>
  <c r="G892" i="88" s="1"/>
  <c r="H891" i="88"/>
  <c r="K891" i="88" s="1"/>
  <c r="E891" i="88"/>
  <c r="G891" i="88" s="1"/>
  <c r="H890" i="88"/>
  <c r="K890" i="88" s="1"/>
  <c r="E890" i="88"/>
  <c r="G890" i="88" s="1"/>
  <c r="H889" i="88"/>
  <c r="K889" i="88" s="1"/>
  <c r="E889" i="88"/>
  <c r="G889" i="88" s="1"/>
  <c r="H888" i="88"/>
  <c r="K888" i="88" s="1"/>
  <c r="E888" i="88"/>
  <c r="G888" i="88" s="1"/>
  <c r="H887" i="88"/>
  <c r="K887" i="88" s="1"/>
  <c r="E887" i="88"/>
  <c r="G887" i="88" s="1"/>
  <c r="H886" i="88"/>
  <c r="I886" i="88" s="1"/>
  <c r="K886" i="88" s="1"/>
  <c r="E886" i="88"/>
  <c r="G886" i="88" s="1"/>
  <c r="H885" i="88"/>
  <c r="K885" i="88" s="1"/>
  <c r="E885" i="88"/>
  <c r="G885" i="88" s="1"/>
  <c r="H884" i="88"/>
  <c r="K884" i="88" s="1"/>
  <c r="E884" i="88"/>
  <c r="G884" i="88" s="1"/>
  <c r="H883" i="88"/>
  <c r="K883" i="88" s="1"/>
  <c r="E883" i="88"/>
  <c r="G883" i="88" s="1"/>
  <c r="C860" i="88"/>
  <c r="H859" i="88"/>
  <c r="I859" i="88" s="1"/>
  <c r="K859" i="88" s="1"/>
  <c r="E859" i="88"/>
  <c r="G859" i="88" s="1"/>
  <c r="H858" i="88"/>
  <c r="K858" i="88" s="1"/>
  <c r="E858" i="88"/>
  <c r="G858" i="88" s="1"/>
  <c r="H857" i="88"/>
  <c r="K857" i="88" s="1"/>
  <c r="E857" i="88"/>
  <c r="G857" i="88" s="1"/>
  <c r="H856" i="88"/>
  <c r="K856" i="88" s="1"/>
  <c r="E856" i="88"/>
  <c r="G856" i="88" s="1"/>
  <c r="H855" i="88"/>
  <c r="K855" i="88" s="1"/>
  <c r="E855" i="88"/>
  <c r="G855" i="88" s="1"/>
  <c r="H854" i="88"/>
  <c r="K854" i="88" s="1"/>
  <c r="E854" i="88"/>
  <c r="G854" i="88" s="1"/>
  <c r="H853" i="88"/>
  <c r="K853" i="88" s="1"/>
  <c r="E853" i="88"/>
  <c r="G853" i="88" s="1"/>
  <c r="H852" i="88"/>
  <c r="K852" i="88" s="1"/>
  <c r="E852" i="88"/>
  <c r="G852" i="88" s="1"/>
  <c r="H851" i="88"/>
  <c r="K851" i="88" s="1"/>
  <c r="E851" i="88"/>
  <c r="G851" i="88" s="1"/>
  <c r="H850" i="88"/>
  <c r="K850" i="88" s="1"/>
  <c r="E850" i="88"/>
  <c r="G850" i="88" s="1"/>
  <c r="H849" i="88"/>
  <c r="K849" i="88" s="1"/>
  <c r="E849" i="88"/>
  <c r="G849" i="88" s="1"/>
  <c r="H848" i="88"/>
  <c r="K848" i="88" s="1"/>
  <c r="E848" i="88"/>
  <c r="G848" i="88" s="1"/>
  <c r="H847" i="88"/>
  <c r="K847" i="88" s="1"/>
  <c r="E847" i="88"/>
  <c r="G847" i="88" s="1"/>
  <c r="H846" i="88"/>
  <c r="K846" i="88" s="1"/>
  <c r="E846" i="88"/>
  <c r="G846" i="88" s="1"/>
  <c r="H845" i="88"/>
  <c r="K845" i="88" s="1"/>
  <c r="E845" i="88"/>
  <c r="G845" i="88" s="1"/>
  <c r="H844" i="88"/>
  <c r="K844" i="88" s="1"/>
  <c r="E844" i="88"/>
  <c r="G844" i="88" s="1"/>
  <c r="H843" i="88"/>
  <c r="K843" i="88" s="1"/>
  <c r="E843" i="88"/>
  <c r="G843" i="88" s="1"/>
  <c r="H842" i="88"/>
  <c r="K842" i="88" s="1"/>
  <c r="E842" i="88"/>
  <c r="G842" i="88" s="1"/>
  <c r="C824" i="88"/>
  <c r="H823" i="88"/>
  <c r="I823" i="88" s="1"/>
  <c r="K823" i="88" s="1"/>
  <c r="E823" i="88"/>
  <c r="G823" i="88" s="1"/>
  <c r="H822" i="88"/>
  <c r="K822" i="88" s="1"/>
  <c r="E822" i="88"/>
  <c r="G822" i="88" s="1"/>
  <c r="H821" i="88"/>
  <c r="K821" i="88" s="1"/>
  <c r="E821" i="88"/>
  <c r="G821" i="88" s="1"/>
  <c r="H820" i="88"/>
  <c r="K820" i="88" s="1"/>
  <c r="E820" i="88"/>
  <c r="G820" i="88" s="1"/>
  <c r="H819" i="88"/>
  <c r="K819" i="88" s="1"/>
  <c r="E819" i="88"/>
  <c r="G819" i="88" s="1"/>
  <c r="H818" i="88"/>
  <c r="K818" i="88" s="1"/>
  <c r="E818" i="88"/>
  <c r="G818" i="88" s="1"/>
  <c r="H817" i="88"/>
  <c r="K817" i="88" s="1"/>
  <c r="E817" i="88"/>
  <c r="G817" i="88" s="1"/>
  <c r="H816" i="88"/>
  <c r="K816" i="88" s="1"/>
  <c r="E816" i="88"/>
  <c r="G816" i="88" s="1"/>
  <c r="H815" i="88"/>
  <c r="K815" i="88" s="1"/>
  <c r="E815" i="88"/>
  <c r="G815" i="88" s="1"/>
  <c r="H814" i="88"/>
  <c r="K814" i="88" s="1"/>
  <c r="E814" i="88"/>
  <c r="G814" i="88" s="1"/>
  <c r="H813" i="88"/>
  <c r="K813" i="88" s="1"/>
  <c r="E813" i="88"/>
  <c r="G813" i="88" s="1"/>
  <c r="H812" i="88"/>
  <c r="K812" i="88" s="1"/>
  <c r="E812" i="88"/>
  <c r="G812" i="88" s="1"/>
  <c r="H811" i="88"/>
  <c r="K811" i="88" s="1"/>
  <c r="E811" i="88"/>
  <c r="G811" i="88" s="1"/>
  <c r="H810" i="88"/>
  <c r="K810" i="88" s="1"/>
  <c r="E810" i="88"/>
  <c r="G810" i="88" s="1"/>
  <c r="H809" i="88"/>
  <c r="I809" i="88" s="1"/>
  <c r="K809" i="88" s="1"/>
  <c r="E809" i="88"/>
  <c r="G809" i="88" s="1"/>
  <c r="H808" i="88"/>
  <c r="K808" i="88" s="1"/>
  <c r="E808" i="88"/>
  <c r="G808" i="88" s="1"/>
  <c r="H807" i="88"/>
  <c r="K807" i="88" s="1"/>
  <c r="E807" i="88"/>
  <c r="G807" i="88" s="1"/>
  <c r="H806" i="88"/>
  <c r="K806" i="88" s="1"/>
  <c r="E806" i="88"/>
  <c r="G806" i="88" s="1"/>
  <c r="C787" i="88"/>
  <c r="H786" i="88"/>
  <c r="I786" i="88" s="1"/>
  <c r="K786" i="88" s="1"/>
  <c r="E786" i="88"/>
  <c r="G786" i="88" s="1"/>
  <c r="H785" i="88"/>
  <c r="K785" i="88" s="1"/>
  <c r="E785" i="88"/>
  <c r="G785" i="88" s="1"/>
  <c r="H784" i="88"/>
  <c r="K784" i="88" s="1"/>
  <c r="E784" i="88"/>
  <c r="G784" i="88" s="1"/>
  <c r="H783" i="88"/>
  <c r="K783" i="88" s="1"/>
  <c r="E783" i="88"/>
  <c r="G783" i="88" s="1"/>
  <c r="H782" i="88"/>
  <c r="K782" i="88" s="1"/>
  <c r="E782" i="88"/>
  <c r="G782" i="88" s="1"/>
  <c r="H781" i="88"/>
  <c r="K781" i="88" s="1"/>
  <c r="E781" i="88"/>
  <c r="G781" i="88" s="1"/>
  <c r="H780" i="88"/>
  <c r="K780" i="88" s="1"/>
  <c r="E780" i="88"/>
  <c r="G780" i="88" s="1"/>
  <c r="H779" i="88"/>
  <c r="K779" i="88" s="1"/>
  <c r="E779" i="88"/>
  <c r="G779" i="88" s="1"/>
  <c r="H778" i="88"/>
  <c r="K778" i="88" s="1"/>
  <c r="E778" i="88"/>
  <c r="G778" i="88" s="1"/>
  <c r="H777" i="88"/>
  <c r="K777" i="88" s="1"/>
  <c r="E777" i="88"/>
  <c r="G777" i="88" s="1"/>
  <c r="H776" i="88"/>
  <c r="K776" i="88" s="1"/>
  <c r="E776" i="88"/>
  <c r="G776" i="88" s="1"/>
  <c r="H775" i="88"/>
  <c r="K775" i="88" s="1"/>
  <c r="E775" i="88"/>
  <c r="G775" i="88" s="1"/>
  <c r="H774" i="88"/>
  <c r="K774" i="88" s="1"/>
  <c r="E774" i="88"/>
  <c r="G774" i="88" s="1"/>
  <c r="H773" i="88"/>
  <c r="K773" i="88" s="1"/>
  <c r="E773" i="88"/>
  <c r="G773" i="88" s="1"/>
  <c r="H772" i="88"/>
  <c r="I772" i="88" s="1"/>
  <c r="K772" i="88" s="1"/>
  <c r="E772" i="88"/>
  <c r="G772" i="88" s="1"/>
  <c r="H771" i="88"/>
  <c r="K771" i="88" s="1"/>
  <c r="E771" i="88"/>
  <c r="G771" i="88" s="1"/>
  <c r="H770" i="88"/>
  <c r="K770" i="88" s="1"/>
  <c r="E770" i="88"/>
  <c r="G770" i="88" s="1"/>
  <c r="H769" i="88"/>
  <c r="K769" i="88" s="1"/>
  <c r="E769" i="88"/>
  <c r="G769" i="88" s="1"/>
  <c r="C750" i="88"/>
  <c r="H749" i="88"/>
  <c r="I749" i="88" s="1"/>
  <c r="K749" i="88" s="1"/>
  <c r="E749" i="88"/>
  <c r="G749" i="88" s="1"/>
  <c r="H748" i="88"/>
  <c r="K748" i="88" s="1"/>
  <c r="E748" i="88"/>
  <c r="G748" i="88" s="1"/>
  <c r="H747" i="88"/>
  <c r="K747" i="88" s="1"/>
  <c r="E747" i="88"/>
  <c r="G747" i="88" s="1"/>
  <c r="H746" i="88"/>
  <c r="K746" i="88" s="1"/>
  <c r="E746" i="88"/>
  <c r="G746" i="88" s="1"/>
  <c r="H745" i="88"/>
  <c r="K745" i="88" s="1"/>
  <c r="E745" i="88"/>
  <c r="G745" i="88" s="1"/>
  <c r="H744" i="88"/>
  <c r="K744" i="88" s="1"/>
  <c r="E744" i="88"/>
  <c r="G744" i="88" s="1"/>
  <c r="H743" i="88"/>
  <c r="K743" i="88" s="1"/>
  <c r="E743" i="88"/>
  <c r="G743" i="88" s="1"/>
  <c r="H742" i="88"/>
  <c r="K742" i="88" s="1"/>
  <c r="E742" i="88"/>
  <c r="G742" i="88" s="1"/>
  <c r="H741" i="88"/>
  <c r="K741" i="88" s="1"/>
  <c r="E741" i="88"/>
  <c r="G741" i="88" s="1"/>
  <c r="H740" i="88"/>
  <c r="K740" i="88" s="1"/>
  <c r="E740" i="88"/>
  <c r="G740" i="88" s="1"/>
  <c r="H739" i="88"/>
  <c r="K739" i="88" s="1"/>
  <c r="E739" i="88"/>
  <c r="G739" i="88" s="1"/>
  <c r="H738" i="88"/>
  <c r="K738" i="88" s="1"/>
  <c r="E738" i="88"/>
  <c r="G738" i="88" s="1"/>
  <c r="H737" i="88"/>
  <c r="K737" i="88" s="1"/>
  <c r="E737" i="88"/>
  <c r="G737" i="88" s="1"/>
  <c r="H736" i="88"/>
  <c r="K736" i="88" s="1"/>
  <c r="E736" i="88"/>
  <c r="G736" i="88" s="1"/>
  <c r="H735" i="88"/>
  <c r="K735" i="88" s="1"/>
  <c r="E735" i="88"/>
  <c r="G735" i="88" s="1"/>
  <c r="H734" i="88"/>
  <c r="K734" i="88" s="1"/>
  <c r="E734" i="88"/>
  <c r="G734" i="88" s="1"/>
  <c r="H733" i="88"/>
  <c r="K733" i="88" s="1"/>
  <c r="E733" i="88"/>
  <c r="G733" i="88" s="1"/>
  <c r="H732" i="88"/>
  <c r="K732" i="88" s="1"/>
  <c r="E732" i="88"/>
  <c r="G732" i="88" s="1"/>
  <c r="C714" i="88"/>
  <c r="H713" i="88"/>
  <c r="I713" i="88" s="1"/>
  <c r="K713" i="88" s="1"/>
  <c r="E713" i="88"/>
  <c r="G713" i="88" s="1"/>
  <c r="H712" i="88"/>
  <c r="K712" i="88" s="1"/>
  <c r="E712" i="88"/>
  <c r="G712" i="88" s="1"/>
  <c r="H711" i="88"/>
  <c r="K711" i="88" s="1"/>
  <c r="E711" i="88"/>
  <c r="G711" i="88" s="1"/>
  <c r="H710" i="88"/>
  <c r="K710" i="88" s="1"/>
  <c r="E710" i="88"/>
  <c r="G710" i="88" s="1"/>
  <c r="H709" i="88"/>
  <c r="K709" i="88" s="1"/>
  <c r="E709" i="88"/>
  <c r="G709" i="88" s="1"/>
  <c r="H708" i="88"/>
  <c r="K708" i="88" s="1"/>
  <c r="E708" i="88"/>
  <c r="G708" i="88" s="1"/>
  <c r="H707" i="88"/>
  <c r="K707" i="88" s="1"/>
  <c r="E707" i="88"/>
  <c r="G707" i="88" s="1"/>
  <c r="H706" i="88"/>
  <c r="K706" i="88" s="1"/>
  <c r="E706" i="88"/>
  <c r="G706" i="88" s="1"/>
  <c r="H705" i="88"/>
  <c r="K705" i="88" s="1"/>
  <c r="E705" i="88"/>
  <c r="G705" i="88" s="1"/>
  <c r="H704" i="88"/>
  <c r="K704" i="88" s="1"/>
  <c r="E704" i="88"/>
  <c r="G704" i="88" s="1"/>
  <c r="H703" i="88"/>
  <c r="K703" i="88" s="1"/>
  <c r="E703" i="88"/>
  <c r="G703" i="88" s="1"/>
  <c r="H702" i="88"/>
  <c r="K702" i="88" s="1"/>
  <c r="E702" i="88"/>
  <c r="G702" i="88" s="1"/>
  <c r="H701" i="88"/>
  <c r="K701" i="88" s="1"/>
  <c r="E701" i="88"/>
  <c r="G701" i="88" s="1"/>
  <c r="H700" i="88"/>
  <c r="K700" i="88" s="1"/>
  <c r="E700" i="88"/>
  <c r="G700" i="88" s="1"/>
  <c r="H699" i="88"/>
  <c r="I699" i="88" s="1"/>
  <c r="K699" i="88" s="1"/>
  <c r="E699" i="88"/>
  <c r="G699" i="88" s="1"/>
  <c r="H698" i="88"/>
  <c r="K698" i="88" s="1"/>
  <c r="E698" i="88"/>
  <c r="G698" i="88" s="1"/>
  <c r="H697" i="88"/>
  <c r="K697" i="88" s="1"/>
  <c r="E697" i="88"/>
  <c r="G697" i="88" s="1"/>
  <c r="H696" i="88"/>
  <c r="K696" i="88" s="1"/>
  <c r="E696" i="88"/>
  <c r="C677" i="88"/>
  <c r="H676" i="88"/>
  <c r="I676" i="88" s="1"/>
  <c r="K676" i="88" s="1"/>
  <c r="E676" i="88"/>
  <c r="G676" i="88" s="1"/>
  <c r="H675" i="88"/>
  <c r="K675" i="88" s="1"/>
  <c r="E675" i="88"/>
  <c r="G675" i="88" s="1"/>
  <c r="H674" i="88"/>
  <c r="K674" i="88" s="1"/>
  <c r="E674" i="88"/>
  <c r="G674" i="88" s="1"/>
  <c r="H673" i="88"/>
  <c r="K673" i="88" s="1"/>
  <c r="E673" i="88"/>
  <c r="G673" i="88" s="1"/>
  <c r="H672" i="88"/>
  <c r="K672" i="88" s="1"/>
  <c r="E672" i="88"/>
  <c r="G672" i="88" s="1"/>
  <c r="H671" i="88"/>
  <c r="K671" i="88" s="1"/>
  <c r="E671" i="88"/>
  <c r="G671" i="88" s="1"/>
  <c r="H670" i="88"/>
  <c r="K670" i="88" s="1"/>
  <c r="E670" i="88"/>
  <c r="G670" i="88" s="1"/>
  <c r="H669" i="88"/>
  <c r="K669" i="88" s="1"/>
  <c r="E669" i="88"/>
  <c r="G669" i="88" s="1"/>
  <c r="H668" i="88"/>
  <c r="K668" i="88" s="1"/>
  <c r="E668" i="88"/>
  <c r="G668" i="88" s="1"/>
  <c r="H667" i="88"/>
  <c r="K667" i="88" s="1"/>
  <c r="E667" i="88"/>
  <c r="G667" i="88" s="1"/>
  <c r="H666" i="88"/>
  <c r="K666" i="88" s="1"/>
  <c r="E666" i="88"/>
  <c r="G666" i="88" s="1"/>
  <c r="H665" i="88"/>
  <c r="K665" i="88" s="1"/>
  <c r="E665" i="88"/>
  <c r="G665" i="88" s="1"/>
  <c r="H664" i="88"/>
  <c r="K664" i="88" s="1"/>
  <c r="E664" i="88"/>
  <c r="G664" i="88" s="1"/>
  <c r="H663" i="88"/>
  <c r="K663" i="88" s="1"/>
  <c r="E663" i="88"/>
  <c r="G663" i="88" s="1"/>
  <c r="H662" i="88"/>
  <c r="I662" i="88" s="1"/>
  <c r="K662" i="88" s="1"/>
  <c r="E662" i="88"/>
  <c r="G662" i="88" s="1"/>
  <c r="H661" i="88"/>
  <c r="K661" i="88" s="1"/>
  <c r="E661" i="88"/>
  <c r="G661" i="88" s="1"/>
  <c r="H660" i="88"/>
  <c r="K660" i="88" s="1"/>
  <c r="E660" i="88"/>
  <c r="G660" i="88" s="1"/>
  <c r="H659" i="88"/>
  <c r="K659" i="88" s="1"/>
  <c r="E659" i="88"/>
  <c r="C641" i="88"/>
  <c r="H640" i="88"/>
  <c r="I640" i="88" s="1"/>
  <c r="K640" i="88" s="1"/>
  <c r="E640" i="88"/>
  <c r="G640" i="88" s="1"/>
  <c r="H639" i="88"/>
  <c r="K639" i="88" s="1"/>
  <c r="E639" i="88"/>
  <c r="G639" i="88" s="1"/>
  <c r="H638" i="88"/>
  <c r="K638" i="88" s="1"/>
  <c r="E638" i="88"/>
  <c r="G638" i="88" s="1"/>
  <c r="H637" i="88"/>
  <c r="K637" i="88" s="1"/>
  <c r="E637" i="88"/>
  <c r="G637" i="88" s="1"/>
  <c r="H636" i="88"/>
  <c r="K636" i="88" s="1"/>
  <c r="E636" i="88"/>
  <c r="G636" i="88" s="1"/>
  <c r="H635" i="88"/>
  <c r="K635" i="88" s="1"/>
  <c r="E635" i="88"/>
  <c r="G635" i="88" s="1"/>
  <c r="H634" i="88"/>
  <c r="K634" i="88" s="1"/>
  <c r="E634" i="88"/>
  <c r="G634" i="88" s="1"/>
  <c r="H633" i="88"/>
  <c r="K633" i="88" s="1"/>
  <c r="E633" i="88"/>
  <c r="G633" i="88" s="1"/>
  <c r="H632" i="88"/>
  <c r="K632" i="88" s="1"/>
  <c r="E632" i="88"/>
  <c r="G632" i="88" s="1"/>
  <c r="H631" i="88"/>
  <c r="K631" i="88" s="1"/>
  <c r="E631" i="88"/>
  <c r="G631" i="88" s="1"/>
  <c r="H630" i="88"/>
  <c r="K630" i="88" s="1"/>
  <c r="E630" i="88"/>
  <c r="G630" i="88" s="1"/>
  <c r="H629" i="88"/>
  <c r="K629" i="88" s="1"/>
  <c r="E629" i="88"/>
  <c r="G629" i="88" s="1"/>
  <c r="H628" i="88"/>
  <c r="K628" i="88" s="1"/>
  <c r="E628" i="88"/>
  <c r="G628" i="88" s="1"/>
  <c r="H627" i="88"/>
  <c r="K627" i="88" s="1"/>
  <c r="E627" i="88"/>
  <c r="G627" i="88" s="1"/>
  <c r="H626" i="88"/>
  <c r="I626" i="88" s="1"/>
  <c r="K626" i="88" s="1"/>
  <c r="E626" i="88"/>
  <c r="G626" i="88" s="1"/>
  <c r="H625" i="88"/>
  <c r="K625" i="88" s="1"/>
  <c r="E625" i="88"/>
  <c r="G625" i="88" s="1"/>
  <c r="H624" i="88"/>
  <c r="K624" i="88" s="1"/>
  <c r="E624" i="88"/>
  <c r="G624" i="88" s="1"/>
  <c r="H623" i="88"/>
  <c r="K623" i="88" s="1"/>
  <c r="E623" i="88"/>
  <c r="C604" i="88"/>
  <c r="H603" i="88"/>
  <c r="I603" i="88" s="1"/>
  <c r="K603" i="88" s="1"/>
  <c r="E603" i="88"/>
  <c r="G603" i="88" s="1"/>
  <c r="H602" i="88"/>
  <c r="K602" i="88" s="1"/>
  <c r="E602" i="88"/>
  <c r="G602" i="88" s="1"/>
  <c r="H601" i="88"/>
  <c r="K601" i="88" s="1"/>
  <c r="E601" i="88"/>
  <c r="G601" i="88" s="1"/>
  <c r="H600" i="88"/>
  <c r="K600" i="88" s="1"/>
  <c r="E600" i="88"/>
  <c r="G600" i="88" s="1"/>
  <c r="H599" i="88"/>
  <c r="K599" i="88" s="1"/>
  <c r="E599" i="88"/>
  <c r="G599" i="88" s="1"/>
  <c r="H598" i="88"/>
  <c r="K598" i="88" s="1"/>
  <c r="E598" i="88"/>
  <c r="G598" i="88" s="1"/>
  <c r="H597" i="88"/>
  <c r="K597" i="88" s="1"/>
  <c r="E597" i="88"/>
  <c r="G597" i="88" s="1"/>
  <c r="H596" i="88"/>
  <c r="K596" i="88" s="1"/>
  <c r="E596" i="88"/>
  <c r="G596" i="88" s="1"/>
  <c r="H595" i="88"/>
  <c r="K595" i="88" s="1"/>
  <c r="E595" i="88"/>
  <c r="G595" i="88" s="1"/>
  <c r="H594" i="88"/>
  <c r="K594" i="88" s="1"/>
  <c r="E594" i="88"/>
  <c r="G594" i="88" s="1"/>
  <c r="H593" i="88"/>
  <c r="K593" i="88" s="1"/>
  <c r="E593" i="88"/>
  <c r="G593" i="88" s="1"/>
  <c r="H592" i="88"/>
  <c r="K592" i="88" s="1"/>
  <c r="E592" i="88"/>
  <c r="G592" i="88" s="1"/>
  <c r="H591" i="88"/>
  <c r="K591" i="88" s="1"/>
  <c r="E591" i="88"/>
  <c r="G591" i="88" s="1"/>
  <c r="H590" i="88"/>
  <c r="K590" i="88" s="1"/>
  <c r="E590" i="88"/>
  <c r="G590" i="88" s="1"/>
  <c r="H589" i="88"/>
  <c r="E589" i="88"/>
  <c r="G589" i="88" s="1"/>
  <c r="H588" i="88"/>
  <c r="K588" i="88" s="1"/>
  <c r="E588" i="88"/>
  <c r="G588" i="88" s="1"/>
  <c r="H587" i="88"/>
  <c r="K587" i="88" s="1"/>
  <c r="E587" i="88"/>
  <c r="G587" i="88" s="1"/>
  <c r="H586" i="88"/>
  <c r="K586" i="88" s="1"/>
  <c r="E586" i="88"/>
  <c r="G586" i="88" s="1"/>
  <c r="C568" i="88"/>
  <c r="H567" i="88"/>
  <c r="I567" i="88" s="1"/>
  <c r="K567" i="88" s="1"/>
  <c r="E567" i="88"/>
  <c r="G567" i="88" s="1"/>
  <c r="H566" i="88"/>
  <c r="K566" i="88" s="1"/>
  <c r="E566" i="88"/>
  <c r="G566" i="88" s="1"/>
  <c r="H565" i="88"/>
  <c r="K565" i="88" s="1"/>
  <c r="E565" i="88"/>
  <c r="G565" i="88" s="1"/>
  <c r="H564" i="88"/>
  <c r="K564" i="88" s="1"/>
  <c r="E564" i="88"/>
  <c r="G564" i="88" s="1"/>
  <c r="H563" i="88"/>
  <c r="K563" i="88" s="1"/>
  <c r="E563" i="88"/>
  <c r="G563" i="88" s="1"/>
  <c r="H562" i="88"/>
  <c r="K562" i="88" s="1"/>
  <c r="E562" i="88"/>
  <c r="G562" i="88" s="1"/>
  <c r="H561" i="88"/>
  <c r="K561" i="88" s="1"/>
  <c r="E561" i="88"/>
  <c r="G561" i="88" s="1"/>
  <c r="H560" i="88"/>
  <c r="K560" i="88" s="1"/>
  <c r="E560" i="88"/>
  <c r="G560" i="88" s="1"/>
  <c r="H559" i="88"/>
  <c r="K559" i="88" s="1"/>
  <c r="E559" i="88"/>
  <c r="G559" i="88" s="1"/>
  <c r="H558" i="88"/>
  <c r="K558" i="88" s="1"/>
  <c r="E558" i="88"/>
  <c r="G558" i="88" s="1"/>
  <c r="H557" i="88"/>
  <c r="K557" i="88" s="1"/>
  <c r="E557" i="88"/>
  <c r="G557" i="88" s="1"/>
  <c r="H556" i="88"/>
  <c r="K556" i="88" s="1"/>
  <c r="E556" i="88"/>
  <c r="G556" i="88" s="1"/>
  <c r="H555" i="88"/>
  <c r="K555" i="88" s="1"/>
  <c r="E555" i="88"/>
  <c r="G555" i="88" s="1"/>
  <c r="H554" i="88"/>
  <c r="K554" i="88" s="1"/>
  <c r="E554" i="88"/>
  <c r="G554" i="88" s="1"/>
  <c r="H553" i="88"/>
  <c r="I553" i="88" s="1"/>
  <c r="E553" i="88"/>
  <c r="G553" i="88" s="1"/>
  <c r="H552" i="88"/>
  <c r="K552" i="88" s="1"/>
  <c r="E552" i="88"/>
  <c r="G552" i="88" s="1"/>
  <c r="H551" i="88"/>
  <c r="K551" i="88" s="1"/>
  <c r="E551" i="88"/>
  <c r="G551" i="88" s="1"/>
  <c r="H550" i="88"/>
  <c r="K550" i="88" s="1"/>
  <c r="E550" i="88"/>
  <c r="G550" i="88" s="1"/>
  <c r="C531" i="88"/>
  <c r="H530" i="88"/>
  <c r="I530" i="88" s="1"/>
  <c r="K530" i="88" s="1"/>
  <c r="E530" i="88"/>
  <c r="G530" i="88" s="1"/>
  <c r="H529" i="88"/>
  <c r="K529" i="88" s="1"/>
  <c r="E529" i="88"/>
  <c r="G529" i="88" s="1"/>
  <c r="H528" i="88"/>
  <c r="K528" i="88" s="1"/>
  <c r="E528" i="88"/>
  <c r="G528" i="88" s="1"/>
  <c r="H527" i="88"/>
  <c r="K527" i="88" s="1"/>
  <c r="E527" i="88"/>
  <c r="G527" i="88" s="1"/>
  <c r="H526" i="88"/>
  <c r="K526" i="88" s="1"/>
  <c r="E526" i="88"/>
  <c r="G526" i="88" s="1"/>
  <c r="H525" i="88"/>
  <c r="K525" i="88" s="1"/>
  <c r="E525" i="88"/>
  <c r="G525" i="88" s="1"/>
  <c r="H524" i="88"/>
  <c r="K524" i="88" s="1"/>
  <c r="E524" i="88"/>
  <c r="G524" i="88" s="1"/>
  <c r="H523" i="88"/>
  <c r="K523" i="88" s="1"/>
  <c r="E523" i="88"/>
  <c r="G523" i="88" s="1"/>
  <c r="H522" i="88"/>
  <c r="K522" i="88" s="1"/>
  <c r="E522" i="88"/>
  <c r="G522" i="88" s="1"/>
  <c r="H521" i="88"/>
  <c r="K521" i="88" s="1"/>
  <c r="E521" i="88"/>
  <c r="G521" i="88" s="1"/>
  <c r="H520" i="88"/>
  <c r="K520" i="88" s="1"/>
  <c r="E520" i="88"/>
  <c r="G520" i="88" s="1"/>
  <c r="H519" i="88"/>
  <c r="K519" i="88" s="1"/>
  <c r="E519" i="88"/>
  <c r="G519" i="88" s="1"/>
  <c r="H518" i="88"/>
  <c r="K518" i="88" s="1"/>
  <c r="E518" i="88"/>
  <c r="G518" i="88" s="1"/>
  <c r="H517" i="88"/>
  <c r="K517" i="88" s="1"/>
  <c r="E517" i="88"/>
  <c r="G517" i="88" s="1"/>
  <c r="H516" i="88"/>
  <c r="K516" i="88" s="1"/>
  <c r="E516" i="88"/>
  <c r="G516" i="88" s="1"/>
  <c r="H515" i="88"/>
  <c r="K515" i="88" s="1"/>
  <c r="E515" i="88"/>
  <c r="G515" i="88" s="1"/>
  <c r="H514" i="88"/>
  <c r="K514" i="88" s="1"/>
  <c r="E514" i="88"/>
  <c r="G514" i="88" s="1"/>
  <c r="H513" i="88"/>
  <c r="K513" i="88" s="1"/>
  <c r="E513" i="88"/>
  <c r="G513" i="88" s="1"/>
  <c r="C495" i="88"/>
  <c r="H494" i="88"/>
  <c r="I494" i="88" s="1"/>
  <c r="K494" i="88" s="1"/>
  <c r="E494" i="88"/>
  <c r="G494" i="88" s="1"/>
  <c r="H493" i="88"/>
  <c r="K493" i="88" s="1"/>
  <c r="E493" i="88"/>
  <c r="G493" i="88" s="1"/>
  <c r="H492" i="88"/>
  <c r="K492" i="88" s="1"/>
  <c r="E492" i="88"/>
  <c r="G492" i="88" s="1"/>
  <c r="H491" i="88"/>
  <c r="K491" i="88" s="1"/>
  <c r="E491" i="88"/>
  <c r="G491" i="88" s="1"/>
  <c r="H490" i="88"/>
  <c r="K490" i="88" s="1"/>
  <c r="E490" i="88"/>
  <c r="G490" i="88" s="1"/>
  <c r="H489" i="88"/>
  <c r="K489" i="88" s="1"/>
  <c r="E489" i="88"/>
  <c r="G489" i="88" s="1"/>
  <c r="H488" i="88"/>
  <c r="K488" i="88" s="1"/>
  <c r="E488" i="88"/>
  <c r="G488" i="88" s="1"/>
  <c r="H487" i="88"/>
  <c r="K487" i="88" s="1"/>
  <c r="E487" i="88"/>
  <c r="G487" i="88" s="1"/>
  <c r="H486" i="88"/>
  <c r="K486" i="88" s="1"/>
  <c r="E486" i="88"/>
  <c r="G486" i="88" s="1"/>
  <c r="H485" i="88"/>
  <c r="K485" i="88" s="1"/>
  <c r="E485" i="88"/>
  <c r="G485" i="88" s="1"/>
  <c r="H484" i="88"/>
  <c r="K484" i="88" s="1"/>
  <c r="E484" i="88"/>
  <c r="G484" i="88" s="1"/>
  <c r="H483" i="88"/>
  <c r="K483" i="88" s="1"/>
  <c r="E483" i="88"/>
  <c r="G483" i="88" s="1"/>
  <c r="H482" i="88"/>
  <c r="K482" i="88" s="1"/>
  <c r="E482" i="88"/>
  <c r="G482" i="88" s="1"/>
  <c r="H481" i="88"/>
  <c r="K481" i="88" s="1"/>
  <c r="E481" i="88"/>
  <c r="G481" i="88" s="1"/>
  <c r="H480" i="88"/>
  <c r="I480" i="88" s="1"/>
  <c r="E480" i="88"/>
  <c r="G480" i="88" s="1"/>
  <c r="H479" i="88"/>
  <c r="K479" i="88" s="1"/>
  <c r="E479" i="88"/>
  <c r="G479" i="88" s="1"/>
  <c r="H478" i="88"/>
  <c r="K478" i="88" s="1"/>
  <c r="E478" i="88"/>
  <c r="G478" i="88" s="1"/>
  <c r="H477" i="88"/>
  <c r="K477" i="88" s="1"/>
  <c r="E477" i="88"/>
  <c r="G477" i="88" s="1"/>
  <c r="C459" i="88"/>
  <c r="H458" i="88"/>
  <c r="I458" i="88" s="1"/>
  <c r="K458" i="88" s="1"/>
  <c r="E458" i="88"/>
  <c r="G458" i="88" s="1"/>
  <c r="H457" i="88"/>
  <c r="K457" i="88" s="1"/>
  <c r="E457" i="88"/>
  <c r="G457" i="88" s="1"/>
  <c r="H456" i="88"/>
  <c r="K456" i="88" s="1"/>
  <c r="E456" i="88"/>
  <c r="G456" i="88" s="1"/>
  <c r="H455" i="88"/>
  <c r="K455" i="88" s="1"/>
  <c r="E455" i="88"/>
  <c r="G455" i="88" s="1"/>
  <c r="H454" i="88"/>
  <c r="K454" i="88" s="1"/>
  <c r="E454" i="88"/>
  <c r="G454" i="88" s="1"/>
  <c r="H453" i="88"/>
  <c r="K453" i="88" s="1"/>
  <c r="E453" i="88"/>
  <c r="G453" i="88" s="1"/>
  <c r="H452" i="88"/>
  <c r="K452" i="88" s="1"/>
  <c r="E452" i="88"/>
  <c r="G452" i="88" s="1"/>
  <c r="H451" i="88"/>
  <c r="K451" i="88" s="1"/>
  <c r="E451" i="88"/>
  <c r="G451" i="88" s="1"/>
  <c r="H450" i="88"/>
  <c r="K450" i="88" s="1"/>
  <c r="E450" i="88"/>
  <c r="G450" i="88" s="1"/>
  <c r="H449" i="88"/>
  <c r="K449" i="88" s="1"/>
  <c r="E449" i="88"/>
  <c r="G449" i="88" s="1"/>
  <c r="H448" i="88"/>
  <c r="K448" i="88" s="1"/>
  <c r="E448" i="88"/>
  <c r="G448" i="88" s="1"/>
  <c r="H447" i="88"/>
  <c r="K447" i="88" s="1"/>
  <c r="E447" i="88"/>
  <c r="G447" i="88" s="1"/>
  <c r="H446" i="88"/>
  <c r="K446" i="88" s="1"/>
  <c r="E446" i="88"/>
  <c r="G446" i="88" s="1"/>
  <c r="H445" i="88"/>
  <c r="K445" i="88" s="1"/>
  <c r="E445" i="88"/>
  <c r="G445" i="88" s="1"/>
  <c r="H444" i="88"/>
  <c r="K444" i="88" s="1"/>
  <c r="E444" i="88"/>
  <c r="G444" i="88" s="1"/>
  <c r="H443" i="88"/>
  <c r="K443" i="88" s="1"/>
  <c r="E443" i="88"/>
  <c r="G443" i="88" s="1"/>
  <c r="H442" i="88"/>
  <c r="K442" i="88" s="1"/>
  <c r="E442" i="88"/>
  <c r="G442" i="88" s="1"/>
  <c r="H441" i="88"/>
  <c r="K441" i="88" s="1"/>
  <c r="E441" i="88"/>
  <c r="G441" i="88" s="1"/>
  <c r="C422" i="88"/>
  <c r="H421" i="88"/>
  <c r="I421" i="88" s="1"/>
  <c r="K421" i="88" s="1"/>
  <c r="E421" i="88"/>
  <c r="G421" i="88" s="1"/>
  <c r="H420" i="88"/>
  <c r="K420" i="88" s="1"/>
  <c r="E420" i="88"/>
  <c r="G420" i="88" s="1"/>
  <c r="H419" i="88"/>
  <c r="K419" i="88" s="1"/>
  <c r="E419" i="88"/>
  <c r="G419" i="88" s="1"/>
  <c r="H418" i="88"/>
  <c r="K418" i="88" s="1"/>
  <c r="E418" i="88"/>
  <c r="G418" i="88" s="1"/>
  <c r="H417" i="88"/>
  <c r="K417" i="88" s="1"/>
  <c r="E417" i="88"/>
  <c r="G417" i="88" s="1"/>
  <c r="H416" i="88"/>
  <c r="K416" i="88" s="1"/>
  <c r="E416" i="88"/>
  <c r="G416" i="88" s="1"/>
  <c r="H415" i="88"/>
  <c r="K415" i="88" s="1"/>
  <c r="E415" i="88"/>
  <c r="G415" i="88" s="1"/>
  <c r="H414" i="88"/>
  <c r="K414" i="88" s="1"/>
  <c r="E414" i="88"/>
  <c r="G414" i="88" s="1"/>
  <c r="H413" i="88"/>
  <c r="K413" i="88" s="1"/>
  <c r="E413" i="88"/>
  <c r="G413" i="88" s="1"/>
  <c r="H412" i="88"/>
  <c r="K412" i="88" s="1"/>
  <c r="E412" i="88"/>
  <c r="G412" i="88" s="1"/>
  <c r="H411" i="88"/>
  <c r="K411" i="88" s="1"/>
  <c r="E411" i="88"/>
  <c r="G411" i="88" s="1"/>
  <c r="H410" i="88"/>
  <c r="K410" i="88" s="1"/>
  <c r="E410" i="88"/>
  <c r="G410" i="88" s="1"/>
  <c r="H409" i="88"/>
  <c r="K409" i="88" s="1"/>
  <c r="E409" i="88"/>
  <c r="G409" i="88" s="1"/>
  <c r="H408" i="88"/>
  <c r="K408" i="88" s="1"/>
  <c r="E408" i="88"/>
  <c r="G408" i="88" s="1"/>
  <c r="H407" i="88"/>
  <c r="K407" i="88" s="1"/>
  <c r="E407" i="88"/>
  <c r="G407" i="88" s="1"/>
  <c r="H406" i="88"/>
  <c r="K406" i="88" s="1"/>
  <c r="E406" i="88"/>
  <c r="G406" i="88" s="1"/>
  <c r="H405" i="88"/>
  <c r="K405" i="88" s="1"/>
  <c r="E405" i="88"/>
  <c r="G405" i="88" s="1"/>
  <c r="H404" i="88"/>
  <c r="K404" i="88" s="1"/>
  <c r="E404" i="88"/>
  <c r="G404" i="88" s="1"/>
  <c r="C386" i="88"/>
  <c r="H385" i="88"/>
  <c r="I385" i="88" s="1"/>
  <c r="K385" i="88" s="1"/>
  <c r="E385" i="88"/>
  <c r="G385" i="88" s="1"/>
  <c r="H384" i="88"/>
  <c r="K384" i="88" s="1"/>
  <c r="E384" i="88"/>
  <c r="G384" i="88" s="1"/>
  <c r="H383" i="88"/>
  <c r="K383" i="88" s="1"/>
  <c r="E383" i="88"/>
  <c r="G383" i="88" s="1"/>
  <c r="H382" i="88"/>
  <c r="K382" i="88" s="1"/>
  <c r="E382" i="88"/>
  <c r="G382" i="88" s="1"/>
  <c r="H381" i="88"/>
  <c r="K381" i="88" s="1"/>
  <c r="E381" i="88"/>
  <c r="G381" i="88" s="1"/>
  <c r="H380" i="88"/>
  <c r="K380" i="88" s="1"/>
  <c r="E380" i="88"/>
  <c r="G380" i="88" s="1"/>
  <c r="H379" i="88"/>
  <c r="K379" i="88" s="1"/>
  <c r="E379" i="88"/>
  <c r="G379" i="88" s="1"/>
  <c r="H378" i="88"/>
  <c r="K378" i="88" s="1"/>
  <c r="E378" i="88"/>
  <c r="G378" i="88" s="1"/>
  <c r="H377" i="88"/>
  <c r="K377" i="88" s="1"/>
  <c r="E377" i="88"/>
  <c r="G377" i="88" s="1"/>
  <c r="H376" i="88"/>
  <c r="K376" i="88" s="1"/>
  <c r="E376" i="88"/>
  <c r="G376" i="88" s="1"/>
  <c r="H375" i="88"/>
  <c r="K375" i="88" s="1"/>
  <c r="E375" i="88"/>
  <c r="G375" i="88" s="1"/>
  <c r="H374" i="88"/>
  <c r="K374" i="88" s="1"/>
  <c r="E374" i="88"/>
  <c r="G374" i="88" s="1"/>
  <c r="H373" i="88"/>
  <c r="K373" i="88" s="1"/>
  <c r="E373" i="88"/>
  <c r="G373" i="88" s="1"/>
  <c r="H372" i="88"/>
  <c r="K372" i="88" s="1"/>
  <c r="E372" i="88"/>
  <c r="G372" i="88" s="1"/>
  <c r="H371" i="88"/>
  <c r="I371" i="88" s="1"/>
  <c r="K371" i="88" s="1"/>
  <c r="E371" i="88"/>
  <c r="G371" i="88" s="1"/>
  <c r="H370" i="88"/>
  <c r="K370" i="88" s="1"/>
  <c r="E370" i="88"/>
  <c r="G370" i="88" s="1"/>
  <c r="H369" i="88"/>
  <c r="K369" i="88" s="1"/>
  <c r="E369" i="88"/>
  <c r="G369" i="88" s="1"/>
  <c r="H368" i="88"/>
  <c r="K368" i="88" s="1"/>
  <c r="E368" i="88"/>
  <c r="G368" i="88" s="1"/>
  <c r="C349" i="88"/>
  <c r="H348" i="88"/>
  <c r="I348" i="88" s="1"/>
  <c r="K348" i="88" s="1"/>
  <c r="E348" i="88"/>
  <c r="G348" i="88" s="1"/>
  <c r="H347" i="88"/>
  <c r="K347" i="88" s="1"/>
  <c r="E347" i="88"/>
  <c r="G347" i="88" s="1"/>
  <c r="H346" i="88"/>
  <c r="K346" i="88" s="1"/>
  <c r="E346" i="88"/>
  <c r="G346" i="88" s="1"/>
  <c r="H345" i="88"/>
  <c r="K345" i="88" s="1"/>
  <c r="E345" i="88"/>
  <c r="G345" i="88" s="1"/>
  <c r="H344" i="88"/>
  <c r="K344" i="88" s="1"/>
  <c r="E344" i="88"/>
  <c r="G344" i="88" s="1"/>
  <c r="H343" i="88"/>
  <c r="K343" i="88" s="1"/>
  <c r="E343" i="88"/>
  <c r="G343" i="88" s="1"/>
  <c r="H342" i="88"/>
  <c r="K342" i="88" s="1"/>
  <c r="E342" i="88"/>
  <c r="G342" i="88" s="1"/>
  <c r="H341" i="88"/>
  <c r="K341" i="88" s="1"/>
  <c r="E341" i="88"/>
  <c r="G341" i="88" s="1"/>
  <c r="H340" i="88"/>
  <c r="K340" i="88" s="1"/>
  <c r="E340" i="88"/>
  <c r="G340" i="88" s="1"/>
  <c r="H339" i="88"/>
  <c r="K339" i="88" s="1"/>
  <c r="E339" i="88"/>
  <c r="G339" i="88" s="1"/>
  <c r="H338" i="88"/>
  <c r="K338" i="88" s="1"/>
  <c r="E338" i="88"/>
  <c r="G338" i="88" s="1"/>
  <c r="H337" i="88"/>
  <c r="K337" i="88" s="1"/>
  <c r="E337" i="88"/>
  <c r="G337" i="88" s="1"/>
  <c r="H336" i="88"/>
  <c r="K336" i="88" s="1"/>
  <c r="E336" i="88"/>
  <c r="G336" i="88" s="1"/>
  <c r="H335" i="88"/>
  <c r="K335" i="88" s="1"/>
  <c r="E335" i="88"/>
  <c r="G335" i="88" s="1"/>
  <c r="H334" i="88"/>
  <c r="I334" i="88" s="1"/>
  <c r="E334" i="88"/>
  <c r="G334" i="88" s="1"/>
  <c r="H333" i="88"/>
  <c r="K333" i="88" s="1"/>
  <c r="E333" i="88"/>
  <c r="G333" i="88" s="1"/>
  <c r="H332" i="88"/>
  <c r="K332" i="88" s="1"/>
  <c r="E332" i="88"/>
  <c r="G332" i="88" s="1"/>
  <c r="H331" i="88"/>
  <c r="K331" i="88" s="1"/>
  <c r="E331" i="88"/>
  <c r="G331" i="88" s="1"/>
  <c r="C313" i="88"/>
  <c r="H312" i="88"/>
  <c r="I312" i="88" s="1"/>
  <c r="K312" i="88" s="1"/>
  <c r="E312" i="88"/>
  <c r="G312" i="88" s="1"/>
  <c r="H311" i="88"/>
  <c r="K311" i="88" s="1"/>
  <c r="E311" i="88"/>
  <c r="G311" i="88" s="1"/>
  <c r="H310" i="88"/>
  <c r="K310" i="88" s="1"/>
  <c r="E310" i="88"/>
  <c r="G310" i="88" s="1"/>
  <c r="H309" i="88"/>
  <c r="K309" i="88" s="1"/>
  <c r="E309" i="88"/>
  <c r="G309" i="88" s="1"/>
  <c r="H308" i="88"/>
  <c r="K308" i="88" s="1"/>
  <c r="E308" i="88"/>
  <c r="G308" i="88" s="1"/>
  <c r="H307" i="88"/>
  <c r="K307" i="88" s="1"/>
  <c r="E307" i="88"/>
  <c r="G307" i="88" s="1"/>
  <c r="H306" i="88"/>
  <c r="K306" i="88" s="1"/>
  <c r="E306" i="88"/>
  <c r="G306" i="88" s="1"/>
  <c r="H305" i="88"/>
  <c r="K305" i="88" s="1"/>
  <c r="E305" i="88"/>
  <c r="G305" i="88" s="1"/>
  <c r="H304" i="88"/>
  <c r="K304" i="88" s="1"/>
  <c r="E304" i="88"/>
  <c r="G304" i="88" s="1"/>
  <c r="H303" i="88"/>
  <c r="K303" i="88" s="1"/>
  <c r="E303" i="88"/>
  <c r="G303" i="88" s="1"/>
  <c r="H302" i="88"/>
  <c r="K302" i="88" s="1"/>
  <c r="E302" i="88"/>
  <c r="G302" i="88" s="1"/>
  <c r="H301" i="88"/>
  <c r="K301" i="88" s="1"/>
  <c r="E301" i="88"/>
  <c r="G301" i="88" s="1"/>
  <c r="H300" i="88"/>
  <c r="K300" i="88" s="1"/>
  <c r="E300" i="88"/>
  <c r="G300" i="88" s="1"/>
  <c r="H299" i="88"/>
  <c r="K299" i="88" s="1"/>
  <c r="E299" i="88"/>
  <c r="G299" i="88" s="1"/>
  <c r="H298" i="88"/>
  <c r="E298" i="88"/>
  <c r="G298" i="88" s="1"/>
  <c r="H297" i="88"/>
  <c r="K297" i="88" s="1"/>
  <c r="E297" i="88"/>
  <c r="G297" i="88" s="1"/>
  <c r="H296" i="88"/>
  <c r="K296" i="88" s="1"/>
  <c r="E296" i="88"/>
  <c r="G296" i="88" s="1"/>
  <c r="H295" i="88"/>
  <c r="K295" i="88" s="1"/>
  <c r="E295" i="88"/>
  <c r="G295" i="88" s="1"/>
  <c r="C278" i="88"/>
  <c r="H277" i="88"/>
  <c r="I277" i="88" s="1"/>
  <c r="K277" i="88" s="1"/>
  <c r="E277" i="88"/>
  <c r="G277" i="88" s="1"/>
  <c r="H276" i="88"/>
  <c r="K276" i="88" s="1"/>
  <c r="E276" i="88"/>
  <c r="G276" i="88" s="1"/>
  <c r="H275" i="88"/>
  <c r="K275" i="88" s="1"/>
  <c r="E275" i="88"/>
  <c r="G275" i="88" s="1"/>
  <c r="H274" i="88"/>
  <c r="K274" i="88" s="1"/>
  <c r="E274" i="88"/>
  <c r="G274" i="88" s="1"/>
  <c r="H273" i="88"/>
  <c r="K273" i="88" s="1"/>
  <c r="E273" i="88"/>
  <c r="G273" i="88" s="1"/>
  <c r="H272" i="88"/>
  <c r="K272" i="88" s="1"/>
  <c r="E272" i="88"/>
  <c r="G272" i="88" s="1"/>
  <c r="H271" i="88"/>
  <c r="K271" i="88" s="1"/>
  <c r="E271" i="88"/>
  <c r="G271" i="88" s="1"/>
  <c r="H270" i="88"/>
  <c r="K270" i="88" s="1"/>
  <c r="E270" i="88"/>
  <c r="G270" i="88" s="1"/>
  <c r="H269" i="88"/>
  <c r="K269" i="88" s="1"/>
  <c r="E269" i="88"/>
  <c r="G269" i="88" s="1"/>
  <c r="H268" i="88"/>
  <c r="K268" i="88" s="1"/>
  <c r="E268" i="88"/>
  <c r="G268" i="88" s="1"/>
  <c r="H267" i="88"/>
  <c r="K267" i="88" s="1"/>
  <c r="E267" i="88"/>
  <c r="G267" i="88" s="1"/>
  <c r="H266" i="88"/>
  <c r="K266" i="88" s="1"/>
  <c r="E266" i="88"/>
  <c r="G266" i="88" s="1"/>
  <c r="H265" i="88"/>
  <c r="K265" i="88" s="1"/>
  <c r="E265" i="88"/>
  <c r="G265" i="88" s="1"/>
  <c r="H264" i="88"/>
  <c r="K264" i="88" s="1"/>
  <c r="E264" i="88"/>
  <c r="G264" i="88" s="1"/>
  <c r="H263" i="88"/>
  <c r="K263" i="88" s="1"/>
  <c r="E263" i="88"/>
  <c r="G263" i="88" s="1"/>
  <c r="H262" i="88"/>
  <c r="K262" i="88" s="1"/>
  <c r="E262" i="88"/>
  <c r="G262" i="88" s="1"/>
  <c r="H261" i="88"/>
  <c r="K261" i="88" s="1"/>
  <c r="E261" i="88"/>
  <c r="G261" i="88" s="1"/>
  <c r="H260" i="88"/>
  <c r="K260" i="88" s="1"/>
  <c r="E260" i="88"/>
  <c r="G260" i="88" s="1"/>
  <c r="C242" i="88"/>
  <c r="H241" i="88"/>
  <c r="I241" i="88" s="1"/>
  <c r="K241" i="88" s="1"/>
  <c r="E241" i="88"/>
  <c r="G241" i="88" s="1"/>
  <c r="H240" i="88"/>
  <c r="K240" i="88" s="1"/>
  <c r="E240" i="88"/>
  <c r="G240" i="88" s="1"/>
  <c r="H239" i="88"/>
  <c r="K239" i="88" s="1"/>
  <c r="E239" i="88"/>
  <c r="G239" i="88" s="1"/>
  <c r="H238" i="88"/>
  <c r="K238" i="88" s="1"/>
  <c r="E238" i="88"/>
  <c r="G238" i="88" s="1"/>
  <c r="H237" i="88"/>
  <c r="K237" i="88" s="1"/>
  <c r="E237" i="88"/>
  <c r="G237" i="88" s="1"/>
  <c r="H236" i="88"/>
  <c r="K236" i="88" s="1"/>
  <c r="E236" i="88"/>
  <c r="G236" i="88" s="1"/>
  <c r="H235" i="88"/>
  <c r="K235" i="88" s="1"/>
  <c r="E235" i="88"/>
  <c r="G235" i="88" s="1"/>
  <c r="H234" i="88"/>
  <c r="K234" i="88" s="1"/>
  <c r="E234" i="88"/>
  <c r="G234" i="88" s="1"/>
  <c r="H233" i="88"/>
  <c r="K233" i="88" s="1"/>
  <c r="E233" i="88"/>
  <c r="G233" i="88" s="1"/>
  <c r="H232" i="88"/>
  <c r="K232" i="88" s="1"/>
  <c r="E232" i="88"/>
  <c r="G232" i="88" s="1"/>
  <c r="H231" i="88"/>
  <c r="K231" i="88" s="1"/>
  <c r="E231" i="88"/>
  <c r="G231" i="88" s="1"/>
  <c r="H230" i="88"/>
  <c r="K230" i="88" s="1"/>
  <c r="E230" i="88"/>
  <c r="G230" i="88" s="1"/>
  <c r="H229" i="88"/>
  <c r="K229" i="88" s="1"/>
  <c r="E229" i="88"/>
  <c r="G229" i="88" s="1"/>
  <c r="H228" i="88"/>
  <c r="K228" i="88" s="1"/>
  <c r="E228" i="88"/>
  <c r="G228" i="88" s="1"/>
  <c r="H227" i="88"/>
  <c r="E227" i="88"/>
  <c r="G227" i="88" s="1"/>
  <c r="H226" i="88"/>
  <c r="K226" i="88" s="1"/>
  <c r="E226" i="88"/>
  <c r="G226" i="88" s="1"/>
  <c r="H225" i="88"/>
  <c r="K225" i="88" s="1"/>
  <c r="E225" i="88"/>
  <c r="G225" i="88" s="1"/>
  <c r="H224" i="88"/>
  <c r="K224" i="88" s="1"/>
  <c r="E224" i="88"/>
  <c r="G224" i="88" s="1"/>
  <c r="C206" i="88"/>
  <c r="H205" i="88"/>
  <c r="I205" i="88" s="1"/>
  <c r="K205" i="88" s="1"/>
  <c r="E205" i="88"/>
  <c r="G205" i="88" s="1"/>
  <c r="H204" i="88"/>
  <c r="K204" i="88" s="1"/>
  <c r="E204" i="88"/>
  <c r="G204" i="88" s="1"/>
  <c r="H203" i="88"/>
  <c r="K203" i="88" s="1"/>
  <c r="E203" i="88"/>
  <c r="G203" i="88" s="1"/>
  <c r="H202" i="88"/>
  <c r="K202" i="88" s="1"/>
  <c r="E202" i="88"/>
  <c r="G202" i="88" s="1"/>
  <c r="H201" i="88"/>
  <c r="K201" i="88" s="1"/>
  <c r="E201" i="88"/>
  <c r="G201" i="88" s="1"/>
  <c r="H200" i="88"/>
  <c r="K200" i="88" s="1"/>
  <c r="E200" i="88"/>
  <c r="G200" i="88" s="1"/>
  <c r="H199" i="88"/>
  <c r="K199" i="88" s="1"/>
  <c r="E199" i="88"/>
  <c r="G199" i="88" s="1"/>
  <c r="H198" i="88"/>
  <c r="K198" i="88" s="1"/>
  <c r="E198" i="88"/>
  <c r="G198" i="88" s="1"/>
  <c r="H197" i="88"/>
  <c r="K197" i="88" s="1"/>
  <c r="E197" i="88"/>
  <c r="G197" i="88" s="1"/>
  <c r="H196" i="88"/>
  <c r="K196" i="88" s="1"/>
  <c r="E196" i="88"/>
  <c r="G196" i="88" s="1"/>
  <c r="H195" i="88"/>
  <c r="K195" i="88" s="1"/>
  <c r="E195" i="88"/>
  <c r="G195" i="88" s="1"/>
  <c r="H194" i="88"/>
  <c r="K194" i="88" s="1"/>
  <c r="E194" i="88"/>
  <c r="G194" i="88" s="1"/>
  <c r="H193" i="88"/>
  <c r="K193" i="88" s="1"/>
  <c r="E193" i="88"/>
  <c r="G193" i="88" s="1"/>
  <c r="H192" i="88"/>
  <c r="K192" i="88" s="1"/>
  <c r="E192" i="88"/>
  <c r="G192" i="88" s="1"/>
  <c r="H191" i="88"/>
  <c r="K191" i="88" s="1"/>
  <c r="E191" i="88"/>
  <c r="G191" i="88" s="1"/>
  <c r="H190" i="88"/>
  <c r="K190" i="88" s="1"/>
  <c r="E190" i="88"/>
  <c r="G190" i="88" s="1"/>
  <c r="H189" i="88"/>
  <c r="K189" i="88" s="1"/>
  <c r="E189" i="88"/>
  <c r="G189" i="88" s="1"/>
  <c r="H188" i="88"/>
  <c r="K188" i="88" s="1"/>
  <c r="E188" i="88"/>
  <c r="G188" i="88" s="1"/>
  <c r="C170" i="88"/>
  <c r="H169" i="88"/>
  <c r="I169" i="88" s="1"/>
  <c r="K169" i="88" s="1"/>
  <c r="E169" i="88"/>
  <c r="G169" i="88" s="1"/>
  <c r="H168" i="88"/>
  <c r="K168" i="88" s="1"/>
  <c r="E168" i="88"/>
  <c r="G168" i="88" s="1"/>
  <c r="H167" i="88"/>
  <c r="K167" i="88" s="1"/>
  <c r="E167" i="88"/>
  <c r="G167" i="88" s="1"/>
  <c r="H166" i="88"/>
  <c r="K166" i="88" s="1"/>
  <c r="E166" i="88"/>
  <c r="G166" i="88" s="1"/>
  <c r="H165" i="88"/>
  <c r="K165" i="88" s="1"/>
  <c r="E165" i="88"/>
  <c r="G165" i="88" s="1"/>
  <c r="H164" i="88"/>
  <c r="K164" i="88" s="1"/>
  <c r="E164" i="88"/>
  <c r="G164" i="88" s="1"/>
  <c r="H163" i="88"/>
  <c r="K163" i="88" s="1"/>
  <c r="E163" i="88"/>
  <c r="G163" i="88" s="1"/>
  <c r="H162" i="88"/>
  <c r="K162" i="88" s="1"/>
  <c r="E162" i="88"/>
  <c r="G162" i="88" s="1"/>
  <c r="H161" i="88"/>
  <c r="K161" i="88" s="1"/>
  <c r="E161" i="88"/>
  <c r="G161" i="88" s="1"/>
  <c r="H160" i="88"/>
  <c r="K160" i="88" s="1"/>
  <c r="E160" i="88"/>
  <c r="G160" i="88" s="1"/>
  <c r="H159" i="88"/>
  <c r="K159" i="88" s="1"/>
  <c r="E159" i="88"/>
  <c r="G159" i="88" s="1"/>
  <c r="H158" i="88"/>
  <c r="K158" i="88" s="1"/>
  <c r="E158" i="88"/>
  <c r="G158" i="88" s="1"/>
  <c r="H157" i="88"/>
  <c r="K157" i="88" s="1"/>
  <c r="E157" i="88"/>
  <c r="G157" i="88" s="1"/>
  <c r="H156" i="88"/>
  <c r="K156" i="88" s="1"/>
  <c r="E156" i="88"/>
  <c r="G156" i="88" s="1"/>
  <c r="H155" i="88"/>
  <c r="E155" i="88"/>
  <c r="G155" i="88" s="1"/>
  <c r="H154" i="88"/>
  <c r="K154" i="88" s="1"/>
  <c r="E154" i="88"/>
  <c r="G154" i="88" s="1"/>
  <c r="H153" i="88"/>
  <c r="K153" i="88" s="1"/>
  <c r="E153" i="88"/>
  <c r="G153" i="88" s="1"/>
  <c r="H152" i="88"/>
  <c r="K152" i="88" s="1"/>
  <c r="E152" i="88"/>
  <c r="G152" i="88" s="1"/>
  <c r="C134" i="88"/>
  <c r="H133" i="88"/>
  <c r="I133" i="88" s="1"/>
  <c r="K133" i="88" s="1"/>
  <c r="E133" i="88"/>
  <c r="G133" i="88" s="1"/>
  <c r="H132" i="88"/>
  <c r="K132" i="88" s="1"/>
  <c r="E132" i="88"/>
  <c r="G132" i="88" s="1"/>
  <c r="H131" i="88"/>
  <c r="K131" i="88" s="1"/>
  <c r="E131" i="88"/>
  <c r="G131" i="88" s="1"/>
  <c r="H130" i="88"/>
  <c r="K130" i="88" s="1"/>
  <c r="E130" i="88"/>
  <c r="G130" i="88" s="1"/>
  <c r="H129" i="88"/>
  <c r="K129" i="88" s="1"/>
  <c r="E129" i="88"/>
  <c r="G129" i="88" s="1"/>
  <c r="H128" i="88"/>
  <c r="K128" i="88" s="1"/>
  <c r="E128" i="88"/>
  <c r="G128" i="88" s="1"/>
  <c r="H127" i="88"/>
  <c r="K127" i="88" s="1"/>
  <c r="E127" i="88"/>
  <c r="G127" i="88" s="1"/>
  <c r="H126" i="88"/>
  <c r="K126" i="88" s="1"/>
  <c r="E126" i="88"/>
  <c r="G126" i="88" s="1"/>
  <c r="H125" i="88"/>
  <c r="K125" i="88" s="1"/>
  <c r="E125" i="88"/>
  <c r="G125" i="88" s="1"/>
  <c r="H124" i="88"/>
  <c r="K124" i="88" s="1"/>
  <c r="E124" i="88"/>
  <c r="G124" i="88" s="1"/>
  <c r="H123" i="88"/>
  <c r="K123" i="88" s="1"/>
  <c r="E123" i="88"/>
  <c r="G123" i="88" s="1"/>
  <c r="H122" i="88"/>
  <c r="K122" i="88" s="1"/>
  <c r="E122" i="88"/>
  <c r="G122" i="88" s="1"/>
  <c r="H121" i="88"/>
  <c r="K121" i="88" s="1"/>
  <c r="E121" i="88"/>
  <c r="G121" i="88" s="1"/>
  <c r="H120" i="88"/>
  <c r="K120" i="88" s="1"/>
  <c r="E120" i="88"/>
  <c r="G120" i="88" s="1"/>
  <c r="H119" i="88"/>
  <c r="I119" i="88" s="1"/>
  <c r="E119" i="88"/>
  <c r="G119" i="88" s="1"/>
  <c r="H118" i="88"/>
  <c r="K118" i="88" s="1"/>
  <c r="E118" i="88"/>
  <c r="G118" i="88" s="1"/>
  <c r="H117" i="88"/>
  <c r="K117" i="88" s="1"/>
  <c r="E117" i="88"/>
  <c r="G117" i="88" s="1"/>
  <c r="H116" i="88"/>
  <c r="K116" i="88" s="1"/>
  <c r="E116" i="88"/>
  <c r="G116" i="88" s="1"/>
  <c r="C98" i="88"/>
  <c r="H97" i="88"/>
  <c r="I97" i="88" s="1"/>
  <c r="K97" i="88" s="1"/>
  <c r="E97" i="88"/>
  <c r="G97" i="88" s="1"/>
  <c r="H96" i="88"/>
  <c r="K96" i="88" s="1"/>
  <c r="E96" i="88"/>
  <c r="G96" i="88" s="1"/>
  <c r="H95" i="88"/>
  <c r="K95" i="88" s="1"/>
  <c r="E95" i="88"/>
  <c r="G95" i="88" s="1"/>
  <c r="H94" i="88"/>
  <c r="K94" i="88" s="1"/>
  <c r="E94" i="88"/>
  <c r="G94" i="88" s="1"/>
  <c r="H93" i="88"/>
  <c r="K93" i="88" s="1"/>
  <c r="E93" i="88"/>
  <c r="G93" i="88" s="1"/>
  <c r="H92" i="88"/>
  <c r="K92" i="88" s="1"/>
  <c r="E92" i="88"/>
  <c r="G92" i="88" s="1"/>
  <c r="H91" i="88"/>
  <c r="K91" i="88" s="1"/>
  <c r="E91" i="88"/>
  <c r="G91" i="88" s="1"/>
  <c r="H90" i="88"/>
  <c r="K90" i="88" s="1"/>
  <c r="E90" i="88"/>
  <c r="G90" i="88" s="1"/>
  <c r="H89" i="88"/>
  <c r="K89" i="88" s="1"/>
  <c r="E89" i="88"/>
  <c r="G89" i="88" s="1"/>
  <c r="H88" i="88"/>
  <c r="K88" i="88" s="1"/>
  <c r="E88" i="88"/>
  <c r="G88" i="88" s="1"/>
  <c r="H87" i="88"/>
  <c r="K87" i="88" s="1"/>
  <c r="E87" i="88"/>
  <c r="G87" i="88" s="1"/>
  <c r="H86" i="88"/>
  <c r="K86" i="88" s="1"/>
  <c r="E86" i="88"/>
  <c r="G86" i="88" s="1"/>
  <c r="H85" i="88"/>
  <c r="K85" i="88" s="1"/>
  <c r="E85" i="88"/>
  <c r="G85" i="88" s="1"/>
  <c r="H84" i="88"/>
  <c r="K84" i="88" s="1"/>
  <c r="E84" i="88"/>
  <c r="G84" i="88" s="1"/>
  <c r="H83" i="88"/>
  <c r="E83" i="88"/>
  <c r="G83" i="88" s="1"/>
  <c r="H82" i="88"/>
  <c r="K82" i="88" s="1"/>
  <c r="E82" i="88"/>
  <c r="G82" i="88" s="1"/>
  <c r="H81" i="88"/>
  <c r="K81" i="88" s="1"/>
  <c r="E81" i="88"/>
  <c r="G81" i="88" s="1"/>
  <c r="H80" i="88"/>
  <c r="K80" i="88" s="1"/>
  <c r="E80" i="88"/>
  <c r="G80" i="88" s="1"/>
  <c r="C63" i="88"/>
  <c r="H62" i="88"/>
  <c r="I62" i="88" s="1"/>
  <c r="K62" i="88" s="1"/>
  <c r="E62" i="88"/>
  <c r="G62" i="88" s="1"/>
  <c r="H61" i="88"/>
  <c r="I61" i="88" s="1"/>
  <c r="K61" i="88" s="1"/>
  <c r="E61" i="88"/>
  <c r="G61" i="88" s="1"/>
  <c r="H60" i="88"/>
  <c r="I60" i="88" s="1"/>
  <c r="K60" i="88" s="1"/>
  <c r="E60" i="88"/>
  <c r="G60" i="88" s="1"/>
  <c r="H59" i="88"/>
  <c r="I59" i="88" s="1"/>
  <c r="K59" i="88" s="1"/>
  <c r="E59" i="88"/>
  <c r="G59" i="88" s="1"/>
  <c r="H58" i="88"/>
  <c r="I58" i="88" s="1"/>
  <c r="K58" i="88" s="1"/>
  <c r="E58" i="88"/>
  <c r="G58" i="88" s="1"/>
  <c r="H57" i="88"/>
  <c r="I57" i="88" s="1"/>
  <c r="K57" i="88" s="1"/>
  <c r="E57" i="88"/>
  <c r="G57" i="88" s="1"/>
  <c r="H56" i="88"/>
  <c r="I56" i="88" s="1"/>
  <c r="K56" i="88" s="1"/>
  <c r="E56" i="88"/>
  <c r="G56" i="88" s="1"/>
  <c r="H55" i="88"/>
  <c r="I55" i="88" s="1"/>
  <c r="K55" i="88" s="1"/>
  <c r="E55" i="88"/>
  <c r="G55" i="88" s="1"/>
  <c r="H54" i="88"/>
  <c r="I54" i="88" s="1"/>
  <c r="K54" i="88" s="1"/>
  <c r="E54" i="88"/>
  <c r="G54" i="88" s="1"/>
  <c r="H53" i="88"/>
  <c r="I53" i="88" s="1"/>
  <c r="K53" i="88" s="1"/>
  <c r="E53" i="88"/>
  <c r="G53" i="88" s="1"/>
  <c r="H52" i="88"/>
  <c r="I52" i="88" s="1"/>
  <c r="K52" i="88" s="1"/>
  <c r="E52" i="88"/>
  <c r="G52" i="88" s="1"/>
  <c r="H51" i="88"/>
  <c r="I51" i="88" s="1"/>
  <c r="K51" i="88" s="1"/>
  <c r="E51" i="88"/>
  <c r="G51" i="88" s="1"/>
  <c r="H50" i="88"/>
  <c r="I50" i="88" s="1"/>
  <c r="K50" i="88" s="1"/>
  <c r="E50" i="88"/>
  <c r="G50" i="88" s="1"/>
  <c r="H49" i="88"/>
  <c r="I49" i="88" s="1"/>
  <c r="K49" i="88" s="1"/>
  <c r="E49" i="88"/>
  <c r="G49" i="88" s="1"/>
  <c r="H48" i="88"/>
  <c r="I48" i="88" s="1"/>
  <c r="J48" i="88" s="1"/>
  <c r="K48" i="88" s="1"/>
  <c r="E48" i="88"/>
  <c r="G48" i="88" s="1"/>
  <c r="H47" i="88"/>
  <c r="I47" i="88" s="1"/>
  <c r="K47" i="88" s="1"/>
  <c r="E47" i="88"/>
  <c r="G47" i="88" s="1"/>
  <c r="H46" i="88"/>
  <c r="I46" i="88" s="1"/>
  <c r="K46" i="88" s="1"/>
  <c r="E46" i="88"/>
  <c r="G46" i="88" s="1"/>
  <c r="H45" i="88"/>
  <c r="I45" i="88" s="1"/>
  <c r="K45" i="88" s="1"/>
  <c r="E45" i="88"/>
  <c r="G45" i="88" s="1"/>
  <c r="C29" i="88"/>
  <c r="H28" i="88"/>
  <c r="K28" i="88" s="1"/>
  <c r="E28" i="88"/>
  <c r="G28" i="88" s="1"/>
  <c r="H27" i="88"/>
  <c r="K27" i="88" s="1"/>
  <c r="E27" i="88"/>
  <c r="G27" i="88" s="1"/>
  <c r="H26" i="88"/>
  <c r="K26" i="88" s="1"/>
  <c r="E26" i="88"/>
  <c r="G26" i="88" s="1"/>
  <c r="H25" i="88"/>
  <c r="K25" i="88" s="1"/>
  <c r="E25" i="88"/>
  <c r="G25" i="88" s="1"/>
  <c r="H24" i="88"/>
  <c r="K24" i="88" s="1"/>
  <c r="E24" i="88"/>
  <c r="G24" i="88" s="1"/>
  <c r="H23" i="88"/>
  <c r="K23" i="88" s="1"/>
  <c r="E23" i="88"/>
  <c r="G23" i="88" s="1"/>
  <c r="H22" i="88"/>
  <c r="K22" i="88" s="1"/>
  <c r="E22" i="88"/>
  <c r="G22" i="88" s="1"/>
  <c r="H21" i="88"/>
  <c r="K21" i="88" s="1"/>
  <c r="E21" i="88"/>
  <c r="G21" i="88" s="1"/>
  <c r="H20" i="88"/>
  <c r="K20" i="88" s="1"/>
  <c r="E20" i="88"/>
  <c r="G20" i="88" s="1"/>
  <c r="H19" i="88"/>
  <c r="K19" i="88" s="1"/>
  <c r="E19" i="88"/>
  <c r="G19" i="88" s="1"/>
  <c r="H18" i="88"/>
  <c r="K18" i="88" s="1"/>
  <c r="E18" i="88"/>
  <c r="G18" i="88" s="1"/>
  <c r="H17" i="88"/>
  <c r="K17" i="88" s="1"/>
  <c r="E17" i="88"/>
  <c r="G17" i="88" s="1"/>
  <c r="H16" i="88"/>
  <c r="K16" i="88" s="1"/>
  <c r="E16" i="88"/>
  <c r="G16" i="88" s="1"/>
  <c r="H15" i="88"/>
  <c r="K15" i="88" s="1"/>
  <c r="E15" i="88"/>
  <c r="G15" i="88" s="1"/>
  <c r="H14" i="88"/>
  <c r="K14" i="88" s="1"/>
  <c r="E14" i="88"/>
  <c r="G14" i="88" s="1"/>
  <c r="H13" i="88"/>
  <c r="K13" i="88" s="1"/>
  <c r="E13" i="88"/>
  <c r="G13" i="88" s="1"/>
  <c r="H12" i="88"/>
  <c r="K12" i="88" s="1"/>
  <c r="E12" i="88"/>
  <c r="G12" i="88" s="1"/>
  <c r="H11" i="88"/>
  <c r="K11" i="88" s="1"/>
  <c r="E11" i="88"/>
  <c r="G11" i="88" s="1"/>
  <c r="I1407" i="88" l="1"/>
  <c r="I1189" i="88"/>
  <c r="E29" i="88"/>
  <c r="K480" i="88"/>
  <c r="K119" i="88"/>
  <c r="K134" i="88" s="1"/>
  <c r="K135" i="88" s="1"/>
  <c r="K136" i="88" s="1"/>
  <c r="I263" i="88"/>
  <c r="K29" i="88"/>
  <c r="K30" i="88" s="1"/>
  <c r="I407" i="88"/>
  <c r="K334" i="88"/>
  <c r="K349" i="88" s="1"/>
  <c r="K350" i="88" s="1"/>
  <c r="K351" i="88" s="1"/>
  <c r="I444" i="88"/>
  <c r="G1045" i="88"/>
  <c r="G1264" i="88"/>
  <c r="K972" i="88"/>
  <c r="K973" i="88" s="1"/>
  <c r="I972" i="88"/>
  <c r="G29" i="88"/>
  <c r="K1444" i="88"/>
  <c r="K937" i="88"/>
  <c r="K278" i="88"/>
  <c r="K279" i="88" s="1"/>
  <c r="K280" i="88" s="1"/>
  <c r="K63" i="88"/>
  <c r="K64" i="88" s="1"/>
  <c r="K65" i="88" s="1"/>
  <c r="I191" i="88"/>
  <c r="I516" i="88"/>
  <c r="G98" i="88"/>
  <c r="G1551" i="88"/>
  <c r="K553" i="88"/>
  <c r="K568" i="88" s="1"/>
  <c r="K589" i="88"/>
  <c r="I589" i="88"/>
  <c r="K1080" i="88"/>
  <c r="K1081" i="88" s="1"/>
  <c r="I1080" i="88"/>
  <c r="K1009" i="88"/>
  <c r="K1010" i="88" s="1"/>
  <c r="K1154" i="88"/>
  <c r="K1155" i="88" s="1"/>
  <c r="K1156" i="88" s="1"/>
  <c r="I1008" i="88"/>
  <c r="I1153" i="88"/>
  <c r="K227" i="88"/>
  <c r="K242" i="88" s="1"/>
  <c r="K243" i="88" s="1"/>
  <c r="K244" i="88" s="1"/>
  <c r="I227" i="88"/>
  <c r="K155" i="88"/>
  <c r="K170" i="88" s="1"/>
  <c r="K171" i="88" s="1"/>
  <c r="K172" i="88" s="1"/>
  <c r="I155" i="88"/>
  <c r="K206" i="88"/>
  <c r="K207" i="88" s="1"/>
  <c r="K208" i="88" s="1"/>
  <c r="G313" i="88"/>
  <c r="I936" i="88"/>
  <c r="K1225" i="88"/>
  <c r="K1226" i="88" s="1"/>
  <c r="I1225" i="88"/>
  <c r="I1299" i="88"/>
  <c r="K1299" i="88" s="1"/>
  <c r="K1300" i="88" s="1"/>
  <c r="K83" i="88"/>
  <c r="K98" i="88" s="1"/>
  <c r="I83" i="88"/>
  <c r="G242" i="88"/>
  <c r="G604" i="88"/>
  <c r="G170" i="88"/>
  <c r="K298" i="88"/>
  <c r="K313" i="88" s="1"/>
  <c r="I298" i="88"/>
  <c r="G531" i="88"/>
  <c r="G386" i="88"/>
  <c r="K750" i="88"/>
  <c r="K751" i="88" s="1"/>
  <c r="K752" i="88" s="1"/>
  <c r="G787" i="88"/>
  <c r="K901" i="88"/>
  <c r="K902" i="88" s="1"/>
  <c r="K903" i="88" s="1"/>
  <c r="G937" i="88"/>
  <c r="K1117" i="88"/>
  <c r="K1118" i="88" s="1"/>
  <c r="I1117" i="88"/>
  <c r="I1335" i="88"/>
  <c r="K1335" i="88"/>
  <c r="K1336" i="88" s="1"/>
  <c r="I1515" i="88"/>
  <c r="K1515" i="88" s="1"/>
  <c r="K1516" i="88" s="1"/>
  <c r="K1517" i="88" s="1"/>
  <c r="K1518" i="88" s="1"/>
  <c r="G459" i="88"/>
  <c r="G750" i="88"/>
  <c r="K860" i="88"/>
  <c r="K861" i="88" s="1"/>
  <c r="K862" i="88" s="1"/>
  <c r="K1263" i="88"/>
  <c r="K1264" i="88" s="1"/>
  <c r="I1263" i="88"/>
  <c r="I1371" i="88"/>
  <c r="K1371" i="88" s="1"/>
  <c r="K1372" i="88" s="1"/>
  <c r="G1336" i="88"/>
  <c r="E1444" i="88"/>
  <c r="E1480" i="88"/>
  <c r="E1624" i="88"/>
  <c r="G1606" i="88"/>
  <c r="G1624" i="88" s="1"/>
  <c r="G901" i="88"/>
  <c r="G1009" i="88"/>
  <c r="G1154" i="88"/>
  <c r="G63" i="88"/>
  <c r="K422" i="88"/>
  <c r="K495" i="88"/>
  <c r="K31" i="88"/>
  <c r="G422" i="88"/>
  <c r="K459" i="88"/>
  <c r="G495" i="88"/>
  <c r="K531" i="88"/>
  <c r="G568" i="88"/>
  <c r="E63" i="88"/>
  <c r="G134" i="88"/>
  <c r="G206" i="88"/>
  <c r="G278" i="88"/>
  <c r="G349" i="88"/>
  <c r="K386" i="88"/>
  <c r="E98" i="88"/>
  <c r="E134" i="88"/>
  <c r="E170" i="88"/>
  <c r="E206" i="88"/>
  <c r="E242" i="88"/>
  <c r="E278" i="88"/>
  <c r="E313" i="88"/>
  <c r="E349" i="88"/>
  <c r="E386" i="88"/>
  <c r="E422" i="88"/>
  <c r="E459" i="88"/>
  <c r="E495" i="88"/>
  <c r="E531" i="88"/>
  <c r="E568" i="88"/>
  <c r="K604" i="88"/>
  <c r="K1408" i="88"/>
  <c r="K1588" i="88"/>
  <c r="E604" i="88"/>
  <c r="G623" i="88"/>
  <c r="G641" i="88" s="1"/>
  <c r="E641" i="88"/>
  <c r="G659" i="88"/>
  <c r="G677" i="88" s="1"/>
  <c r="E677" i="88"/>
  <c r="G696" i="88"/>
  <c r="G714" i="88" s="1"/>
  <c r="E714" i="88"/>
  <c r="K787" i="88"/>
  <c r="G824" i="88"/>
  <c r="G973" i="88"/>
  <c r="K1045" i="88"/>
  <c r="G1081" i="88"/>
  <c r="G1190" i="88"/>
  <c r="G1300" i="88"/>
  <c r="G1372" i="88"/>
  <c r="K641" i="88"/>
  <c r="K677" i="88"/>
  <c r="K714" i="88"/>
  <c r="K824" i="88"/>
  <c r="G860" i="88"/>
  <c r="G1118" i="88"/>
  <c r="K1190" i="88"/>
  <c r="G1226" i="88"/>
  <c r="G1408" i="88"/>
  <c r="I735" i="88"/>
  <c r="E750" i="88"/>
  <c r="E787" i="88"/>
  <c r="E824" i="88"/>
  <c r="I845" i="88"/>
  <c r="E860" i="88"/>
  <c r="E901" i="88"/>
  <c r="E937" i="88"/>
  <c r="E973" i="88"/>
  <c r="E1009" i="88"/>
  <c r="E1045" i="88"/>
  <c r="E1081" i="88"/>
  <c r="E1118" i="88"/>
  <c r="E1154" i="88"/>
  <c r="E1190" i="88"/>
  <c r="E1226" i="88"/>
  <c r="E1264" i="88"/>
  <c r="E1300" i="88"/>
  <c r="E1336" i="88"/>
  <c r="E1372" i="88"/>
  <c r="E1408" i="88"/>
  <c r="G1462" i="88"/>
  <c r="G1480" i="88" s="1"/>
  <c r="G1516" i="88"/>
  <c r="K1550" i="88"/>
  <c r="K1551" i="88" s="1"/>
  <c r="E1516" i="88"/>
  <c r="G1426" i="88"/>
  <c r="G1444" i="88" s="1"/>
  <c r="K1480" i="88"/>
  <c r="E1551" i="88"/>
  <c r="G1588" i="88"/>
  <c r="E1588" i="88"/>
  <c r="K1624" i="88"/>
  <c r="K1011" i="88" l="1"/>
  <c r="K938" i="88"/>
  <c r="K939" i="88" s="1"/>
  <c r="K1445" i="88"/>
  <c r="K1446" i="88" s="1"/>
  <c r="K1337" i="88"/>
  <c r="K1338" i="88" s="1"/>
  <c r="K314" i="88"/>
  <c r="K315" i="88" s="1"/>
  <c r="K99" i="88"/>
  <c r="K100" i="88" s="1"/>
  <c r="L1740" i="88" s="1"/>
  <c r="K1481" i="88"/>
  <c r="K1482" i="88" s="1"/>
  <c r="K1552" i="88"/>
  <c r="K1553" i="88" s="1"/>
  <c r="K974" i="88"/>
  <c r="K975" i="88" s="1"/>
  <c r="K678" i="88"/>
  <c r="K679" i="88" s="1"/>
  <c r="K1589" i="88"/>
  <c r="K1590" i="88" s="1"/>
  <c r="K1227" i="88"/>
  <c r="K1228" i="88" s="1"/>
  <c r="K605" i="88"/>
  <c r="K606" i="88" s="1"/>
  <c r="K1191" i="88"/>
  <c r="K1192" i="88" s="1"/>
  <c r="K642" i="88"/>
  <c r="K643" i="88" s="1"/>
  <c r="K1046" i="88"/>
  <c r="K1047" i="88" s="1"/>
  <c r="K788" i="88"/>
  <c r="K789" i="88" s="1"/>
  <c r="K1119" i="88"/>
  <c r="K1120" i="88" s="1"/>
  <c r="K532" i="88"/>
  <c r="K533" i="88" s="1"/>
  <c r="K569" i="88"/>
  <c r="K570" i="88" s="1"/>
  <c r="K1373" i="88"/>
  <c r="K1374" i="88" s="1"/>
  <c r="K825" i="88"/>
  <c r="K826" i="88" s="1"/>
  <c r="K1265" i="88"/>
  <c r="K1266" i="88" s="1"/>
  <c r="K496" i="88"/>
  <c r="K497" i="88" s="1"/>
  <c r="K1625" i="88"/>
  <c r="K1626" i="88" s="1"/>
  <c r="K1301" i="88"/>
  <c r="K1302" i="88" s="1"/>
  <c r="K1082" i="88"/>
  <c r="K1083" i="88" s="1"/>
  <c r="K715" i="88"/>
  <c r="K716" i="88" s="1"/>
  <c r="K1409" i="88"/>
  <c r="K1410" i="88" s="1"/>
  <c r="K387" i="88"/>
  <c r="K388" i="88" s="1"/>
  <c r="K460" i="88"/>
  <c r="K461" i="88" s="1"/>
  <c r="K423" i="88"/>
  <c r="K424" i="88" s="1"/>
</calcChain>
</file>

<file path=xl/sharedStrings.xml><?xml version="1.0" encoding="utf-8"?>
<sst xmlns="http://schemas.openxmlformats.org/spreadsheetml/2006/main" count="3563" uniqueCount="211">
  <si>
    <t>CÔNG TY TNHH MỘT THÀNH VIÊN TM VÀ DV NGỌC THƠM</t>
  </si>
  <si>
    <t>12/14/18 ĐƯỜNG 49,KP7.P.HIỆP BÌNH CHÁNH,TP.THỦ ĐỨC,TP.HỒ CHÍ MINH</t>
  </si>
  <si>
    <t>MST: 0 3 0 9391503</t>
  </si>
  <si>
    <t xml:space="preserve">ĐT:028.62906631      Hotline: 0918.42.43.25 / 09.09.09.79.25 </t>
  </si>
  <si>
    <t xml:space="preserve">PHIẾU XUẤT KHO </t>
  </si>
  <si>
    <t>Ngày  …01.. Tháng 11 Năm 2021</t>
  </si>
  <si>
    <t xml:space="preserve">NHAN VIEN: </t>
  </si>
  <si>
    <t xml:space="preserve">CỬA HÀNG: </t>
  </si>
  <si>
    <t>ĐC:</t>
  </si>
  <si>
    <t>SỐ : 01</t>
  </si>
  <si>
    <t>STT</t>
  </si>
  <si>
    <t>TÊN MẶT HÀNG</t>
  </si>
  <si>
    <t>SL</t>
  </si>
  <si>
    <t>ĐƠN GIÁ</t>
  </si>
  <si>
    <t>THÀNH TIỀN</t>
  </si>
  <si>
    <t>CK 0%</t>
  </si>
  <si>
    <t>TT SAU CK</t>
  </si>
  <si>
    <t>CHÂN GIÒ HEO MUỐI 300G</t>
  </si>
  <si>
    <t>CHÂN GIÒ HEO MUỐI 500G</t>
  </si>
  <si>
    <t>TAI HEO MUỐI 200G</t>
  </si>
  <si>
    <t>TAI HEO MUỐI 400G</t>
  </si>
  <si>
    <t>GÀ MUỐI  500G</t>
  </si>
  <si>
    <t>BẮP BÒ  MUỐI 200G</t>
  </si>
  <si>
    <t>BẮP BÒ  MUỐI 300G</t>
  </si>
  <si>
    <t>BẮP BÒ  MUỐI 500G</t>
  </si>
  <si>
    <t>GIÒ LỤA 500G</t>
  </si>
  <si>
    <t>GIÒ TAI NẤM HƯƠNG 500G</t>
  </si>
  <si>
    <t>GIÒ TAI LƯỠI XÀO 250G</t>
  </si>
  <si>
    <t>MỘC NẤM HƯƠNG 250G</t>
  </si>
  <si>
    <t>GIÒ LỤA CÂY 250G</t>
  </si>
  <si>
    <t>GIÒ SỤN GÀ 250G</t>
  </si>
  <si>
    <t>CHẢ NƯỚNG 300G</t>
  </si>
  <si>
    <t>CHẢ CỐM 300G</t>
  </si>
  <si>
    <t>ĐÙI GÀ SỐT CAY  500G</t>
  </si>
  <si>
    <t>CHÂN GÀ RÚT XƯƠNG 400G</t>
  </si>
  <si>
    <t>TONG</t>
  </si>
  <si>
    <t>Người Lập                 Beân  Nhaän</t>
  </si>
  <si>
    <t>Beân  Giao</t>
  </si>
  <si>
    <t>Thuû Tröôûng Ñôn Vò</t>
  </si>
  <si>
    <t>ok pnk</t>
  </si>
  <si>
    <t>Ngày  …16. Tháng 11 Năm 2021</t>
  </si>
  <si>
    <t xml:space="preserve">SỐ HD: </t>
  </si>
  <si>
    <t>ÁP DỤNG NCC</t>
  </si>
  <si>
    <t>ĐƠN KHAI TRƯƠNG CK 10%</t>
  </si>
  <si>
    <t>Ngày  …06.. Tháng 11 Năm 2021</t>
  </si>
  <si>
    <t>Ngày  …08.. Tháng 11 Năm 2021</t>
  </si>
  <si>
    <t>CÓ KM</t>
  </si>
  <si>
    <t>Ngày  …19 Tháng 11 Năm 2021</t>
  </si>
  <si>
    <t>Ngày  …20 Tháng 11 Năm 2021</t>
  </si>
  <si>
    <t>Ngày  …05. Tháng 11 Năm 2021</t>
  </si>
  <si>
    <t>Ngày  …12. Tháng 11 Năm 2021</t>
  </si>
  <si>
    <t xml:space="preserve"> </t>
  </si>
  <si>
    <t>TMART</t>
  </si>
  <si>
    <t>71 BÙI VĂN NGỮ-Q12</t>
  </si>
  <si>
    <t>TAI HEO MUỐI 400GX15%</t>
  </si>
  <si>
    <t>TỪ NGÀY 1-11-2021 ĐẾN 1-12-2021</t>
  </si>
  <si>
    <t>CHÂN GÀ SỐT CAY 400GX15%</t>
  </si>
  <si>
    <t>850A LÊ VĂN LƯƠNG-NHÀ BÈ</t>
  </si>
  <si>
    <t>Ngày  …20.. Tháng 11 Năm 2021</t>
  </si>
  <si>
    <t>OK PNK</t>
  </si>
  <si>
    <t>NHAN VIEN: TMART</t>
  </si>
  <si>
    <t xml:space="preserve"> HƯNG YÊN</t>
  </si>
  <si>
    <t>ĐƠN KHAI TRƯƠNG CK10%</t>
  </si>
  <si>
    <t>01079 QUẦY 16 NGÕ 885 TAM TRINH</t>
  </si>
  <si>
    <t>CK 10% ĐƠN KT</t>
  </si>
  <si>
    <t>00989 QUẦY TÂN TÂY ĐÔ</t>
  </si>
  <si>
    <t>00992 QUẦY CT3 KĐT VĂN KHÊ</t>
  </si>
  <si>
    <t>00988 QUẦY KĐT RESCO CỔ NHUẾ</t>
  </si>
  <si>
    <t>00979 QUẦY KĐT ĐẠI THANH</t>
  </si>
  <si>
    <t>00928 QUẦY CT12B KIM VĂN KIM LŨ</t>
  </si>
  <si>
    <t>00868 QUẦY 29 XUÂN LA</t>
  </si>
  <si>
    <t>00357 QUẦY 72 LĨNH NAM</t>
  </si>
  <si>
    <t>01075 QUẦY 280-282 XUÂN ĐỈNH</t>
  </si>
  <si>
    <t>01000 QUẦY 485 VŨ TÔNG PHAN</t>
  </si>
  <si>
    <t>01001 QUẦY KĐT DƯƠNG NỘI</t>
  </si>
  <si>
    <t>01010 QUẦY THE SPARK DƯƠNG NỘI</t>
  </si>
  <si>
    <t>01011 QUẦY KĐT MỚI LÊ TRỌNG TẤN</t>
  </si>
  <si>
    <t>01017 QUẦY 112 ÂU CƠ</t>
  </si>
  <si>
    <t>01021 QUẦY 89 TỐ HỮU , NAM TỪ LIÊM</t>
  </si>
  <si>
    <t>01023 QUẦY 39 CẦU DIỄN</t>
  </si>
  <si>
    <t>01041 QUẦY SỐ 1 TRẦN NGUYÊN ĐÁNG</t>
  </si>
  <si>
    <t>01047 QUẦY TRẦN THỦ ĐỘ</t>
  </si>
  <si>
    <t>01048 QUẦY KĐT GOLDEN AN KHÁNH</t>
  </si>
  <si>
    <t>01049 QUẦY 59 XUÂN LA</t>
  </si>
  <si>
    <t>HƯNG YÊN</t>
  </si>
  <si>
    <t>01062 QUẦY FLC ĐẠI MỖ</t>
  </si>
  <si>
    <t>01071 QUẦY ĐẠI THANH 2</t>
  </si>
  <si>
    <t>01074 QUẦY 112 TÂN KHAI</t>
  </si>
  <si>
    <t>01081 QUẦY TRÂU QUỲ, GIA LÂM</t>
  </si>
  <si>
    <t>01010 QUẦY HH2A KĐT THE SPARK DƯƠNG NỘI</t>
  </si>
  <si>
    <t>01025 QUẦY 20 ĐỨC DIỄN</t>
  </si>
  <si>
    <t>01041 QUẦY ĐỊNH CÔNG SỐ 1 TRẦN NGUYÊN ĐÁNG</t>
  </si>
  <si>
    <t xml:space="preserve">OK PNK </t>
  </si>
  <si>
    <t>01051 QUẦY HƯNG YÊN</t>
  </si>
  <si>
    <t>01065 QUẦY TECCO TỨ HIỆP</t>
  </si>
  <si>
    <t>01067 QUẦY NƠ 4A LINH ĐÀM</t>
  </si>
  <si>
    <t>01072 QUẦY 96 VĨNH HƯNG</t>
  </si>
  <si>
    <t>00980 QUẦY 9B NGUYỄN CẢNH DỊ- KĐT ĐẠI KIM</t>
  </si>
  <si>
    <t>00984 QUẦY 184 ĐẠI TỪ</t>
  </si>
  <si>
    <t>00993 QUẦY CT1 NGÔ THÌ NHẬM, HÀ ĐONG</t>
  </si>
  <si>
    <t>00999 QUẦY 62 THANH LIỆT (658 KIM GIANG MỚI)</t>
  </si>
  <si>
    <t>01082 QUẦY CT2-EPICS HOME -43 PHẠM VĂN ĐỒNG</t>
  </si>
  <si>
    <t>ĐON KT 10%</t>
  </si>
  <si>
    <t>01083 QUẦY ĐẠI THANH 3, CT8A</t>
  </si>
  <si>
    <t>CK10% 
ĐƠN KT</t>
  </si>
  <si>
    <t xml:space="preserve">CK </t>
  </si>
  <si>
    <t xml:space="preserve">COÂNG TY TNHH MOÄT THAØNH VIEÂN TM DV NGOÏC THƠM   </t>
  </si>
  <si>
    <t xml:space="preserve">                    12/14/18 ÑÖÔØNG 49 KP 7 P HIEÄP BÌNH CHAÙNH  TP.THUÛ ÑÖÙC, TP. HCM</t>
  </si>
  <si>
    <t xml:space="preserve">                       ĐT:08.62906631      FAX:08.62906624</t>
  </si>
  <si>
    <t>ĐƠN HÀNG KT CK 10%</t>
  </si>
  <si>
    <t>NHAN VIEN:</t>
  </si>
  <si>
    <t>Cöûa Haøng: T-MARTSTORES</t>
  </si>
  <si>
    <t>NGAY .0. THANG6.NĂM 2019</t>
  </si>
  <si>
    <t>NGÀY 26-10-2021</t>
  </si>
  <si>
    <r>
      <rPr>
        <b/>
        <sz val="12"/>
        <rFont val="Times New Roman"/>
        <family val="1"/>
      </rPr>
      <t>Đ</t>
    </r>
    <r>
      <rPr>
        <b/>
        <sz val="12"/>
        <rFont val="VNI-Times"/>
      </rPr>
      <t>C:</t>
    </r>
  </si>
  <si>
    <t>ROMAN TỐ HỮU</t>
  </si>
  <si>
    <t>01</t>
  </si>
  <si>
    <t>Mã hàng</t>
  </si>
  <si>
    <t>Teân Maët Haøng</t>
  </si>
  <si>
    <t>DG</t>
  </si>
  <si>
    <t>TT</t>
  </si>
  <si>
    <t>ĐƠN GIÁ CHƯA VAT</t>
  </si>
  <si>
    <t>BBM200</t>
  </si>
  <si>
    <t>Bắp bò muối 200g</t>
  </si>
  <si>
    <t>BBM300</t>
  </si>
  <si>
    <t>Bắp bò muối 300g</t>
  </si>
  <si>
    <t>BBM500</t>
  </si>
  <si>
    <t>Bắp bò muối 500g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</si>
  <si>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</si>
  <si>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</si>
  <si>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</si>
  <si>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</si>
  <si>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</si>
  <si>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</si>
  <si>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</si>
  <si>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</si>
  <si>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MNH250</t>
  </si>
  <si>
    <t>Mộc Nấm Hương 250g</t>
  </si>
  <si>
    <t>TH200</t>
  </si>
  <si>
    <t>Tai heo muối 200g</t>
  </si>
  <si>
    <t>TH400</t>
  </si>
  <si>
    <t>Tai heo muối 400g</t>
  </si>
  <si>
    <t>GL500</t>
  </si>
  <si>
    <t>GIÒ LỤA 500G</t>
  </si>
  <si>
    <t>GTNH500</t>
  </si>
  <si>
    <t>GIÒ TAI NẤM  HƯƠNG 500G</t>
  </si>
  <si>
    <t>CK 10% ĐƠN
 KHAI TRƯƠNG</t>
  </si>
  <si>
    <t>10%VAT</t>
  </si>
  <si>
    <t>TỔNG</t>
  </si>
  <si>
    <t xml:space="preserve">                    12/14/18 ÑÖÔØNG 49 KP 7 P HIEÄP BÌNH CHAÙNH TP.THUÛ ÑÖÙC, TP. HCM</t>
  </si>
  <si>
    <t>NGÀY 22-10-2021</t>
  </si>
  <si>
    <t>CỘNG HOÀ XÃ HỘI CHỦ NGHĨA VIỆT NAM</t>
  </si>
  <si>
    <t>Độc lập - Tự do - Hạnh Phúc</t>
  </si>
  <si>
    <t>BẢNG KÊ CHI TIẾT CÔNG NỢ</t>
  </si>
  <si>
    <t xml:space="preserve">Fax: </t>
  </si>
  <si>
    <t>Mã số thuế: 0309391503</t>
  </si>
  <si>
    <t>Địa chỉ: 12/14/18 đường 49, khu phố 7, phường Hiệp Bình Chánh, quận Thủ Đức, Tp.HCM.</t>
  </si>
  <si>
    <t>Tài Khoản Ngân Hàng: 0441000809414. Tên Tài Khoản: Đặng Xuân Ngọc</t>
  </si>
  <si>
    <t>Tại Ngân hàng TMCP Ngoại thương TP. HCM (Vietcombank) - Chi Nhánh Tân Bình</t>
  </si>
  <si>
    <t xml:space="preserve">Mã số thuế: </t>
  </si>
  <si>
    <t>Siêu thị nhận hàng</t>
  </si>
  <si>
    <t>Ngày giao hàng</t>
  </si>
  <si>
    <t>Tổng tiền</t>
  </si>
  <si>
    <t>Tổng Cộng</t>
  </si>
  <si>
    <t xml:space="preserve">Điện thoại:  0918424325 (Mr. Ngọc)
</t>
  </si>
  <si>
    <t>Địa chỉ: Tầng 1, Tòa B, Dự Án Hateco Hoàng Mai, Sở Thượng, Phường Yên Sở, Quận Hoàng Mai, TP.Hà Nội</t>
  </si>
  <si>
    <r>
      <t>Bên A:</t>
    </r>
    <r>
      <rPr>
        <b/>
        <sz val="12"/>
        <color indexed="8"/>
        <rFont val="Times New Roman"/>
        <family val="1"/>
      </rPr>
      <t xml:space="preserve"> CÔNG TY TNHH MTV TM VÀ DV NGỌC THƠM (Bên Bán)</t>
    </r>
  </si>
  <si>
    <r>
      <t>Bên B</t>
    </r>
    <r>
      <rPr>
        <b/>
        <sz val="12"/>
        <color indexed="8"/>
        <rFont val="Times New Roman"/>
        <family val="1"/>
      </rPr>
      <t>: SIÊU THỊ TMART HATECO</t>
    </r>
  </si>
  <si>
    <t>00993 QUẦY CT1 NGÔ THÌ NHẬM, HÀ ĐÔNG</t>
  </si>
  <si>
    <t xml:space="preserve">Điện thoại: </t>
  </si>
  <si>
    <t>Bằng chữ: Năm triệu tám trăm sáu mươi chín ngàn bốn trăm lẻ một đồng.</t>
  </si>
  <si>
    <t>Bằng chữ: Một trăm hai mươi triệu một trăm mười lăm ngàn chín trăm tám mươi bốn đồng.</t>
  </si>
  <si>
    <t>BẢNG CHỐT CÔNG NỢ ĐƠN HÀNG  (2)</t>
  </si>
  <si>
    <t>TÊN SẢN PHẨM</t>
  </si>
  <si>
    <t>ĐƠN 
GIÁ (+VAT)</t>
  </si>
  <si>
    <t>đơn giá
 (-vat)</t>
  </si>
  <si>
    <t>CK HĐ 9%</t>
  </si>
  <si>
    <t>BẮP BÒ MUỐI 200G</t>
  </si>
  <si>
    <t>GÀ MUỐI 500G</t>
  </si>
  <si>
    <t>CHÂN GIÒ MUỐI 300G</t>
  </si>
  <si>
    <t>CHÂN GIÒ MUỐI 500G</t>
  </si>
  <si>
    <t>GIÒ TAI LƯỠI XÀO 250G</t>
  </si>
  <si>
    <t>MỘC NẤM HƯƠNG 250G</t>
  </si>
  <si>
    <t>GIÒ TAI NẤM HƯƠNG 500G</t>
  </si>
  <si>
    <t>BẮP BÒ MUỐI 300G</t>
  </si>
  <si>
    <t>BẮP BÒ MUỐI 500G</t>
  </si>
  <si>
    <t>10% VAT</t>
  </si>
  <si>
    <t xml:space="preserve">TONG TIEN </t>
  </si>
  <si>
    <t>BẢNG CHI TIẾT CHỐT CÔNG NỢ ĐƠN HÀNG  (2)</t>
  </si>
  <si>
    <t>GIÒ LỤA 250G</t>
  </si>
  <si>
    <t>ĐÙI GÀ SỐT CAY 500G</t>
  </si>
  <si>
    <t>CHÂN GÀ SỐT CAY 400G</t>
  </si>
  <si>
    <t>10% vat</t>
  </si>
  <si>
    <t>tổng tiền</t>
  </si>
  <si>
    <t xml:space="preserve">SỐ TIỀN Ở BẢNG DƯỚI </t>
  </si>
  <si>
    <t>SỐ TIỀN ĐƠN KHAI TRƯƠNG</t>
  </si>
  <si>
    <t>LỆCH</t>
  </si>
  <si>
    <t>Ngày tháng</t>
  </si>
  <si>
    <t>Nơi giao</t>
  </si>
  <si>
    <t>70 NGUYỄN ĐỨC CẢNH</t>
  </si>
  <si>
    <t>HATECO</t>
  </si>
  <si>
    <t>NGHĨA ĐÔ</t>
  </si>
  <si>
    <t>Tổng tiền phải thanh toán</t>
  </si>
  <si>
    <t>Xuất trả 2 bắp bò muối 200g</t>
  </si>
  <si>
    <t xml:space="preserve">BÊN BÁN HÀNG </t>
  </si>
  <si>
    <t xml:space="preserve">BÊN MUA HÀNG </t>
  </si>
  <si>
    <t>Số tiền</t>
  </si>
  <si>
    <t>Ghi chú</t>
  </si>
  <si>
    <t>Số TT</t>
  </si>
  <si>
    <t>BẢNG KÊ CHI TIẾT CÔNG NỢ ANH ĐĂNG THÁNG 10 + THÁNG 11/2021</t>
  </si>
  <si>
    <t>Tp. Hồ chí minh, ngày 10 tháng 12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</si>
</sst>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  <numFmt numFmtId="167" formatCode="_-* #,##0.00\ _₫_-;\-* #,##0.00\ _₫_-;_-* &quot;-&quot;??\ _₫_-;_-@_-"/>
    <numFmt numFmtId="168" formatCode="_-* #,##0\ _₫_-;\-* #,##0\ _₫_-;_-* &quot;-&quot;??\ _₫_-;_-@_-"/>
  </numFmts>
  <fonts count="7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11"/>
      <name val="Times New Roman"/>
      <family val="1"/>
    </font>
    <font>
      <b/>
      <sz val="11"/>
      <name val="VNI-Times"/>
    </font>
    <font>
      <b/>
      <sz val="22"/>
      <name val="VNI-Times"/>
    </font>
    <font>
      <sz val="2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22"/>
      <name val="VNI-Times"/>
    </font>
    <font>
      <b/>
      <sz val="12"/>
      <name val="VNI-Times"/>
    </font>
    <font>
      <b/>
      <u/>
      <sz val="12"/>
      <name val="VNI-Times"/>
    </font>
    <font>
      <sz val="11"/>
      <color theme="1"/>
      <name val="VNI-Times"/>
    </font>
    <font>
      <sz val="14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1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VNI-Times"/>
    </font>
    <font>
      <b/>
      <sz val="14"/>
      <name val="VNI-Times"/>
    </font>
    <font>
      <b/>
      <sz val="18"/>
      <name val="VNI-Times"/>
    </font>
    <font>
      <sz val="12"/>
      <name val="VNI-Times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VNI-Times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4"/>
      <name val="VNI-Times"/>
    </font>
    <font>
      <b/>
      <sz val="14"/>
      <name val="Arial"/>
      <family val="2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sz val="10"/>
      <name val="VNI-Times"/>
    </font>
    <font>
      <b/>
      <sz val="12"/>
      <name val=".VnArial"/>
      <family val="2"/>
    </font>
    <font>
      <b/>
      <sz val="18"/>
      <name val=".VnArial"/>
      <family val="2"/>
    </font>
    <font>
      <b/>
      <sz val="11"/>
      <name val=".Vn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9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sz val="16"/>
      <color rgb="FFFF000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4" fillId="10" borderId="0" applyNumberFormat="0" applyBorder="0" applyAlignment="0" applyProtection="0"/>
    <xf numFmtId="0" fontId="26" fillId="11" borderId="0" applyNumberFormat="0" applyBorder="0" applyAlignment="0" applyProtection="0"/>
    <xf numFmtId="0" fontId="24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6" fillId="16" borderId="0" applyNumberFormat="0" applyBorder="0" applyAlignment="0" applyProtection="0"/>
    <xf numFmtId="0" fontId="24" fillId="8" borderId="0" applyNumberFormat="0" applyBorder="0" applyAlignment="0" applyProtection="0"/>
    <xf numFmtId="0" fontId="24" fillId="13" borderId="0" applyNumberFormat="0" applyBorder="0" applyAlignment="0" applyProtection="0"/>
    <xf numFmtId="0" fontId="26" fillId="17" borderId="0" applyNumberFormat="0" applyBorder="0" applyAlignment="0" applyProtection="0"/>
    <xf numFmtId="0" fontId="24" fillId="15" borderId="0" applyNumberFormat="0" applyBorder="0" applyAlignment="0" applyProtection="0"/>
    <xf numFmtId="0" fontId="26" fillId="9" borderId="0" applyNumberFormat="0" applyBorder="0" applyAlignment="0" applyProtection="0"/>
    <xf numFmtId="0" fontId="24" fillId="19" borderId="0" applyNumberFormat="0" applyBorder="0" applyAlignment="0" applyProtection="0"/>
    <xf numFmtId="0" fontId="24" fillId="18" borderId="0" applyNumberFormat="0" applyBorder="0" applyAlignment="0" applyProtection="0"/>
    <xf numFmtId="0" fontId="24" fillId="11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8" fillId="13" borderId="0" applyNumberFormat="0" applyBorder="0" applyAlignment="0" applyProtection="0"/>
    <xf numFmtId="0" fontId="29" fillId="27" borderId="4" applyNumberFormat="0" applyAlignment="0" applyProtection="0"/>
    <xf numFmtId="43" fontId="21" fillId="0" borderId="0" applyFont="0" applyFill="0" applyBorder="0" applyAlignment="0" applyProtection="0"/>
    <xf numFmtId="0" fontId="21" fillId="12" borderId="3" applyNumberFormat="0" applyFont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>
      <alignment vertical="center"/>
    </xf>
    <xf numFmtId="0" fontId="30" fillId="28" borderId="5" applyNumberFormat="0" applyAlignment="0" applyProtection="0"/>
    <xf numFmtId="0" fontId="27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19" borderId="4" applyNumberFormat="0" applyAlignment="0" applyProtection="0"/>
    <xf numFmtId="0" fontId="36" fillId="0" borderId="9" applyNumberFormat="0" applyFill="0" applyAlignment="0" applyProtection="0"/>
    <xf numFmtId="0" fontId="37" fillId="29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27" borderId="10" applyNumberFormat="0" applyAlignment="0" applyProtection="0"/>
    <xf numFmtId="0" fontId="39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68" fillId="0" borderId="0"/>
    <xf numFmtId="167" fontId="68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/>
    <xf numFmtId="0" fontId="7" fillId="0" borderId="0" xfId="45" applyFont="1"/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/>
    <xf numFmtId="3" fontId="9" fillId="0" borderId="0" xfId="3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3" applyFont="1" applyFill="1" applyBorder="1" applyAlignment="1">
      <alignment horizontal="center"/>
    </xf>
    <xf numFmtId="0" fontId="2" fillId="3" borderId="0" xfId="3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/>
    </xf>
    <xf numFmtId="0" fontId="2" fillId="5" borderId="2" xfId="3" applyFont="1" applyFill="1" applyBorder="1" applyAlignment="1">
      <alignment horizontal="center" vertical="center"/>
    </xf>
    <xf numFmtId="165" fontId="2" fillId="5" borderId="2" xfId="31" applyNumberFormat="1" applyFont="1" applyFill="1" applyBorder="1" applyAlignment="1">
      <alignment horizontal="center" vertical="center"/>
    </xf>
    <xf numFmtId="3" fontId="2" fillId="5" borderId="2" xfId="3" applyNumberFormat="1" applyFont="1" applyFill="1" applyBorder="1" applyAlignment="1">
      <alignment horizontal="center" vertical="center"/>
    </xf>
    <xf numFmtId="0" fontId="10" fillId="6" borderId="2" xfId="3" applyFont="1" applyFill="1" applyBorder="1" applyAlignment="1">
      <alignment horizontal="center" vertical="center"/>
    </xf>
    <xf numFmtId="0" fontId="10" fillId="0" borderId="2" xfId="45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6" fontId="10" fillId="0" borderId="2" xfId="31" applyNumberFormat="1" applyFont="1" applyFill="1" applyBorder="1" applyAlignment="1"/>
    <xf numFmtId="3" fontId="11" fillId="6" borderId="2" xfId="3" applyNumberFormat="1" applyFont="1" applyFill="1" applyBorder="1" applyAlignment="1">
      <alignment horizontal="center"/>
    </xf>
    <xf numFmtId="9" fontId="11" fillId="6" borderId="2" xfId="2" applyFont="1" applyFill="1" applyBorder="1" applyAlignment="1">
      <alignment horizontal="center"/>
    </xf>
    <xf numFmtId="165" fontId="11" fillId="0" borderId="2" xfId="1" applyNumberFormat="1" applyFont="1" applyFill="1" applyBorder="1" applyAlignment="1">
      <alignment horizontal="center"/>
    </xf>
    <xf numFmtId="165" fontId="10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/>
    <xf numFmtId="166" fontId="10" fillId="0" borderId="2" xfId="1" applyNumberFormat="1" applyFont="1" applyFill="1" applyBorder="1" applyAlignment="1"/>
    <xf numFmtId="0" fontId="5" fillId="0" borderId="2" xfId="3" applyFont="1" applyFill="1" applyBorder="1" applyAlignment="1">
      <alignment horizontal="center" vertical="center"/>
    </xf>
    <xf numFmtId="0" fontId="5" fillId="0" borderId="2" xfId="45" applyFont="1" applyBorder="1" applyAlignment="1">
      <alignment vertical="center"/>
    </xf>
    <xf numFmtId="0" fontId="5" fillId="0" borderId="2" xfId="45" applyFont="1" applyBorder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165" fontId="5" fillId="6" borderId="2" xfId="3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3" applyFont="1" applyFill="1" applyBorder="1" applyAlignment="1">
      <alignment horizontal="center"/>
    </xf>
    <xf numFmtId="0" fontId="6" fillId="0" borderId="0" xfId="45" applyFont="1" applyBorder="1" applyAlignment="1"/>
    <xf numFmtId="0" fontId="6" fillId="0" borderId="0" xfId="45" applyFont="1" applyBorder="1"/>
    <xf numFmtId="165" fontId="6" fillId="0" borderId="0" xfId="31" applyNumberFormat="1" applyFont="1" applyBorder="1"/>
    <xf numFmtId="9" fontId="13" fillId="6" borderId="0" xfId="3" applyNumberFormat="1" applyFont="1" applyFill="1" applyBorder="1" applyAlignment="1">
      <alignment horizontal="center"/>
    </xf>
    <xf numFmtId="3" fontId="14" fillId="0" borderId="0" xfId="3" applyNumberFormat="1" applyFont="1" applyFill="1" applyBorder="1" applyAlignment="1"/>
    <xf numFmtId="0" fontId="14" fillId="0" borderId="0" xfId="3" applyFont="1" applyFill="1" applyBorder="1" applyAlignment="1">
      <alignment vertical="center"/>
    </xf>
    <xf numFmtId="165" fontId="2" fillId="0" borderId="0" xfId="1" applyNumberFormat="1" applyFont="1"/>
    <xf numFmtId="165" fontId="3" fillId="0" borderId="0" xfId="1" applyNumberFormat="1" applyFont="1"/>
    <xf numFmtId="165" fontId="2" fillId="3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65" fontId="4" fillId="0" borderId="0" xfId="1" applyNumberFormat="1" applyFont="1"/>
    <xf numFmtId="165" fontId="4" fillId="0" borderId="0" xfId="0" applyNumberFormat="1" applyFont="1"/>
    <xf numFmtId="165" fontId="5" fillId="0" borderId="2" xfId="1" applyNumberFormat="1" applyFont="1" applyBorder="1" applyAlignment="1">
      <alignment vertical="center"/>
    </xf>
    <xf numFmtId="165" fontId="14" fillId="0" borderId="2" xfId="1" applyNumberFormat="1" applyFont="1" applyBorder="1"/>
    <xf numFmtId="165" fontId="14" fillId="0" borderId="2" xfId="1" applyNumberFormat="1" applyFont="1" applyBorder="1" applyAlignment="1">
      <alignment horizontal="center" vertical="center"/>
    </xf>
    <xf numFmtId="0" fontId="16" fillId="0" borderId="0" xfId="0" applyFont="1"/>
    <xf numFmtId="3" fontId="14" fillId="5" borderId="0" xfId="45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Alignment="1">
      <alignment horizontal="left"/>
    </xf>
    <xf numFmtId="165" fontId="16" fillId="0" borderId="0" xfId="1" applyNumberFormat="1" applyFont="1"/>
    <xf numFmtId="0" fontId="0" fillId="5" borderId="0" xfId="0" applyFill="1"/>
    <xf numFmtId="0" fontId="17" fillId="3" borderId="0" xfId="0" applyFont="1" applyFill="1"/>
    <xf numFmtId="165" fontId="10" fillId="5" borderId="0" xfId="0" applyNumberFormat="1" applyFont="1" applyFill="1"/>
    <xf numFmtId="0" fontId="4" fillId="2" borderId="2" xfId="0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0" xfId="0" applyFont="1" applyFill="1"/>
    <xf numFmtId="0" fontId="0" fillId="0" borderId="0" xfId="0" applyFill="1"/>
    <xf numFmtId="165" fontId="5" fillId="0" borderId="0" xfId="1" applyNumberFormat="1" applyFont="1" applyBorder="1" applyAlignment="1">
      <alignment vertical="center"/>
    </xf>
    <xf numFmtId="165" fontId="14" fillId="0" borderId="0" xfId="1" applyNumberFormat="1" applyFont="1" applyBorder="1"/>
    <xf numFmtId="165" fontId="14" fillId="0" borderId="0" xfId="0" applyNumberFormat="1" applyFont="1"/>
    <xf numFmtId="165" fontId="14" fillId="0" borderId="0" xfId="1" applyNumberFormat="1" applyFont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/>
    </xf>
    <xf numFmtId="0" fontId="10" fillId="5" borderId="2" xfId="45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166" fontId="10" fillId="5" borderId="2" xfId="31" applyNumberFormat="1" applyFont="1" applyFill="1" applyBorder="1" applyAlignment="1"/>
    <xf numFmtId="3" fontId="11" fillId="5" borderId="2" xfId="3" applyNumberFormat="1" applyFont="1" applyFill="1" applyBorder="1" applyAlignment="1">
      <alignment horizontal="center"/>
    </xf>
    <xf numFmtId="9" fontId="11" fillId="5" borderId="2" xfId="2" applyFont="1" applyFill="1" applyBorder="1" applyAlignment="1">
      <alignment horizontal="center"/>
    </xf>
    <xf numFmtId="165" fontId="11" fillId="5" borderId="2" xfId="1" applyNumberFormat="1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/>
    </xf>
    <xf numFmtId="9" fontId="11" fillId="0" borderId="2" xfId="2" applyFont="1" applyFill="1" applyBorder="1" applyAlignment="1">
      <alignment horizontal="center"/>
    </xf>
    <xf numFmtId="165" fontId="10" fillId="0" borderId="0" xfId="0" applyNumberFormat="1" applyFont="1" applyFill="1"/>
    <xf numFmtId="165" fontId="4" fillId="5" borderId="0" xfId="1" applyNumberFormat="1" applyFont="1" applyFill="1"/>
    <xf numFmtId="165" fontId="4" fillId="5" borderId="0" xfId="0" applyNumberFormat="1" applyFont="1" applyFill="1"/>
    <xf numFmtId="165" fontId="4" fillId="0" borderId="0" xfId="1" applyNumberFormat="1" applyFont="1" applyFill="1"/>
    <xf numFmtId="165" fontId="4" fillId="0" borderId="0" xfId="0" applyNumberFormat="1" applyFont="1" applyFill="1"/>
    <xf numFmtId="0" fontId="4" fillId="5" borderId="2" xfId="0" applyFont="1" applyFill="1" applyBorder="1" applyAlignment="1">
      <alignment horizontal="center" vertical="center" wrapText="1"/>
    </xf>
    <xf numFmtId="166" fontId="10" fillId="5" borderId="2" xfId="1" applyNumberFormat="1" applyFont="1" applyFill="1" applyBorder="1" applyAlignment="1"/>
    <xf numFmtId="9" fontId="0" fillId="5" borderId="0" xfId="0" applyNumberFormat="1" applyFill="1"/>
    <xf numFmtId="0" fontId="4" fillId="5" borderId="2" xfId="0" applyFont="1" applyFill="1" applyBorder="1" applyAlignment="1">
      <alignment horizontal="center" vertical="center"/>
    </xf>
    <xf numFmtId="9" fontId="0" fillId="0" borderId="0" xfId="0" applyNumberFormat="1" applyFill="1"/>
    <xf numFmtId="0" fontId="2" fillId="0" borderId="0" xfId="3" applyFont="1" applyFill="1" applyBorder="1" applyAlignment="1">
      <alignment horizontal="right" vertical="center"/>
    </xf>
    <xf numFmtId="0" fontId="11" fillId="6" borderId="2" xfId="3" applyNumberFormat="1" applyFont="1" applyFill="1" applyBorder="1" applyAlignment="1">
      <alignment horizontal="center"/>
    </xf>
    <xf numFmtId="0" fontId="21" fillId="0" borderId="0" xfId="0" applyFont="1"/>
    <xf numFmtId="0" fontId="0" fillId="7" borderId="0" xfId="0" applyFill="1"/>
    <xf numFmtId="165" fontId="0" fillId="0" borderId="0" xfId="1" applyNumberFormat="1" applyFont="1"/>
    <xf numFmtId="165" fontId="0" fillId="5" borderId="0" xfId="1" applyNumberFormat="1" applyFont="1" applyFill="1"/>
    <xf numFmtId="0" fontId="5" fillId="0" borderId="0" xfId="3" applyFont="1" applyFill="1" applyBorder="1" applyAlignment="1">
      <alignment horizontal="center" vertical="center"/>
    </xf>
    <xf numFmtId="0" fontId="5" fillId="0" borderId="0" xfId="45" applyFont="1" applyBorder="1" applyAlignment="1">
      <alignment vertical="center"/>
    </xf>
    <xf numFmtId="0" fontId="5" fillId="0" borderId="0" xfId="45" applyFont="1" applyBorder="1" applyAlignment="1">
      <alignment horizontal="center" vertical="center"/>
    </xf>
    <xf numFmtId="3" fontId="5" fillId="2" borderId="0" xfId="3" applyNumberFormat="1" applyFont="1" applyFill="1" applyBorder="1" applyAlignment="1">
      <alignment horizontal="center" vertical="center"/>
    </xf>
    <xf numFmtId="165" fontId="5" fillId="6" borderId="0" xfId="3" applyNumberFormat="1" applyFont="1" applyFill="1" applyBorder="1" applyAlignment="1">
      <alignment horizontal="center" vertical="center"/>
    </xf>
    <xf numFmtId="165" fontId="18" fillId="0" borderId="0" xfId="1" applyNumberFormat="1" applyFont="1" applyAlignment="1">
      <alignment horizontal="center" wrapText="1"/>
    </xf>
    <xf numFmtId="0" fontId="2" fillId="0" borderId="1" xfId="3" applyFont="1" applyFill="1" applyBorder="1" applyAlignment="1">
      <alignment horizontal="center" vertical="center"/>
    </xf>
    <xf numFmtId="3" fontId="42" fillId="0" borderId="0" xfId="52" applyNumberFormat="1" applyFont="1" applyFill="1" applyBorder="1" applyAlignment="1" applyProtection="1">
      <protection locked="0"/>
    </xf>
    <xf numFmtId="3" fontId="14" fillId="2" borderId="0" xfId="45" applyNumberFormat="1" applyFont="1" applyFill="1" applyBorder="1" applyAlignment="1" applyProtection="1">
      <protection locked="0"/>
    </xf>
    <xf numFmtId="3" fontId="14" fillId="2" borderId="0" xfId="45" applyNumberFormat="1" applyFont="1" applyFill="1" applyBorder="1" applyAlignment="1" applyProtection="1">
      <alignment horizontal="center"/>
      <protection locked="0"/>
    </xf>
    <xf numFmtId="165" fontId="0" fillId="0" borderId="0" xfId="1" applyNumberFormat="1" applyFont="1" applyFill="1"/>
    <xf numFmtId="0" fontId="14" fillId="6" borderId="0" xfId="3" applyFont="1" applyFill="1" applyBorder="1"/>
    <xf numFmtId="3" fontId="44" fillId="6" borderId="0" xfId="3" applyNumberFormat="1" applyFont="1" applyFill="1" applyBorder="1" applyAlignment="1">
      <alignment horizontal="right"/>
    </xf>
    <xf numFmtId="0" fontId="21" fillId="7" borderId="0" xfId="0" applyFont="1" applyFill="1"/>
    <xf numFmtId="0" fontId="45" fillId="5" borderId="2" xfId="0" applyFont="1" applyFill="1" applyBorder="1" applyAlignment="1">
      <alignment horizontal="center"/>
    </xf>
    <xf numFmtId="0" fontId="14" fillId="6" borderId="0" xfId="3" applyFont="1" applyFill="1" applyBorder="1" applyAlignment="1"/>
    <xf numFmtId="0" fontId="14" fillId="6" borderId="0" xfId="3" applyFont="1" applyFill="1" applyBorder="1" applyAlignment="1">
      <alignment horizontal="center"/>
    </xf>
    <xf numFmtId="165" fontId="44" fillId="6" borderId="0" xfId="31" applyNumberFormat="1" applyFont="1" applyFill="1" applyBorder="1" applyAlignment="1">
      <alignment horizontal="center"/>
    </xf>
    <xf numFmtId="3" fontId="44" fillId="6" borderId="0" xfId="3" applyNumberFormat="1" applyFont="1" applyFill="1" applyBorder="1" applyAlignment="1">
      <alignment horizontal="center"/>
    </xf>
    <xf numFmtId="0" fontId="21" fillId="2" borderId="0" xfId="0" applyFont="1" applyFill="1"/>
    <xf numFmtId="0" fontId="21" fillId="3" borderId="0" xfId="0" applyFont="1" applyFill="1"/>
    <xf numFmtId="165" fontId="46" fillId="0" borderId="0" xfId="1" applyNumberFormat="1" applyFont="1" applyFill="1" applyAlignment="1">
      <alignment horizontal="center"/>
    </xf>
    <xf numFmtId="0" fontId="2" fillId="6" borderId="0" xfId="3" applyFont="1" applyFill="1" applyBorder="1" applyAlignment="1"/>
    <xf numFmtId="0" fontId="20" fillId="4" borderId="0" xfId="0" applyFont="1" applyFill="1" applyBorder="1" applyAlignment="1">
      <alignment vertical="center"/>
    </xf>
    <xf numFmtId="0" fontId="14" fillId="4" borderId="1" xfId="3" applyFont="1" applyFill="1" applyBorder="1" applyAlignment="1">
      <alignment horizontal="center"/>
    </xf>
    <xf numFmtId="0" fontId="14" fillId="6" borderId="1" xfId="3" applyFont="1" applyFill="1" applyBorder="1" applyAlignment="1">
      <alignment horizontal="center"/>
    </xf>
    <xf numFmtId="165" fontId="46" fillId="0" borderId="0" xfId="1" quotePrefix="1" applyNumberFormat="1" applyFont="1" applyAlignment="1">
      <alignment horizontal="center"/>
    </xf>
    <xf numFmtId="0" fontId="5" fillId="6" borderId="2" xfId="3" applyFont="1" applyFill="1" applyBorder="1" applyAlignment="1">
      <alignment horizontal="center"/>
    </xf>
    <xf numFmtId="0" fontId="18" fillId="6" borderId="2" xfId="3" applyFont="1" applyFill="1" applyBorder="1" applyAlignment="1">
      <alignment horizontal="left"/>
    </xf>
    <xf numFmtId="165" fontId="5" fillId="6" borderId="2" xfId="31" applyNumberFormat="1" applyFont="1" applyFill="1" applyBorder="1" applyAlignment="1">
      <alignment horizontal="center"/>
    </xf>
    <xf numFmtId="3" fontId="5" fillId="6" borderId="2" xfId="3" applyNumberFormat="1" applyFont="1" applyFill="1" applyBorder="1" applyAlignment="1">
      <alignment horizontal="center"/>
    </xf>
    <xf numFmtId="0" fontId="45" fillId="0" borderId="2" xfId="0" applyFont="1" applyBorder="1" applyAlignment="1">
      <alignment horizontal="center"/>
    </xf>
    <xf numFmtId="165" fontId="19" fillId="0" borderId="2" xfId="1" applyNumberFormat="1" applyFont="1" applyBorder="1" applyAlignment="1">
      <alignment horizontal="center"/>
    </xf>
    <xf numFmtId="0" fontId="44" fillId="6" borderId="2" xfId="3" applyFont="1" applyFill="1" applyBorder="1" applyAlignment="1">
      <alignment horizontal="center"/>
    </xf>
    <xf numFmtId="0" fontId="47" fillId="6" borderId="2" xfId="3" applyFont="1" applyFill="1" applyBorder="1" applyAlignment="1">
      <alignment horizontal="left" vertical="center"/>
    </xf>
    <xf numFmtId="0" fontId="4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top" wrapText="1"/>
    </xf>
    <xf numFmtId="166" fontId="2" fillId="0" borderId="2" xfId="31" applyNumberFormat="1" applyFont="1" applyBorder="1" applyAlignment="1"/>
    <xf numFmtId="166" fontId="49" fillId="0" borderId="2" xfId="0" applyNumberFormat="1" applyFont="1" applyBorder="1" applyAlignment="1">
      <alignment vertical="top" wrapText="1"/>
    </xf>
    <xf numFmtId="9" fontId="49" fillId="0" borderId="2" xfId="0" applyNumberFormat="1" applyFont="1" applyBorder="1" applyAlignment="1">
      <alignment horizontal="center" vertical="top" wrapText="1"/>
    </xf>
    <xf numFmtId="165" fontId="49" fillId="0" borderId="2" xfId="31" applyNumberFormat="1" applyFont="1" applyBorder="1" applyAlignment="1">
      <alignment horizontal="center" vertical="top" wrapText="1"/>
    </xf>
    <xf numFmtId="0" fontId="0" fillId="2" borderId="0" xfId="0" applyFill="1"/>
    <xf numFmtId="166" fontId="50" fillId="2" borderId="2" xfId="0" applyNumberFormat="1" applyFont="1" applyFill="1" applyBorder="1"/>
    <xf numFmtId="166" fontId="19" fillId="0" borderId="2" xfId="0" applyNumberFormat="1" applyFont="1" applyBorder="1"/>
    <xf numFmtId="0" fontId="51" fillId="0" borderId="2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center" vertical="top" wrapText="1"/>
    </xf>
    <xf numFmtId="166" fontId="2" fillId="6" borderId="2" xfId="31" applyNumberFormat="1" applyFont="1" applyFill="1" applyBorder="1" applyAlignment="1"/>
    <xf numFmtId="0" fontId="52" fillId="0" borderId="0" xfId="0" applyFont="1"/>
    <xf numFmtId="165" fontId="0" fillId="0" borderId="0" xfId="0" applyNumberFormat="1"/>
    <xf numFmtId="166" fontId="53" fillId="2" borderId="2" xfId="0" applyNumberFormat="1" applyFont="1" applyFill="1" applyBorder="1"/>
    <xf numFmtId="166" fontId="50" fillId="0" borderId="2" xfId="0" applyNumberFormat="1" applyFont="1" applyBorder="1"/>
    <xf numFmtId="0" fontId="51" fillId="0" borderId="2" xfId="0" applyFont="1" applyBorder="1" applyAlignment="1">
      <alignment horizontal="center" vertical="center" wrapText="1"/>
    </xf>
    <xf numFmtId="0" fontId="51" fillId="6" borderId="2" xfId="0" applyFont="1" applyFill="1" applyBorder="1" applyAlignment="1">
      <alignment horizontal="left" vertical="center" wrapText="1"/>
    </xf>
    <xf numFmtId="0" fontId="51" fillId="6" borderId="2" xfId="0" applyFont="1" applyFill="1" applyBorder="1" applyAlignment="1">
      <alignment horizontal="center"/>
    </xf>
    <xf numFmtId="165" fontId="54" fillId="6" borderId="2" xfId="3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66" fontId="2" fillId="2" borderId="2" xfId="31" applyNumberFormat="1" applyFont="1" applyFill="1" applyBorder="1" applyAlignment="1"/>
    <xf numFmtId="165" fontId="54" fillId="2" borderId="2" xfId="3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165" fontId="55" fillId="0" borderId="2" xfId="31" applyNumberFormat="1" applyFont="1" applyBorder="1"/>
    <xf numFmtId="0" fontId="22" fillId="0" borderId="2" xfId="0" applyFont="1" applyBorder="1" applyAlignment="1">
      <alignment vertical="center"/>
    </xf>
    <xf numFmtId="0" fontId="56" fillId="0" borderId="2" xfId="0" applyFont="1" applyBorder="1" applyAlignment="1">
      <alignment horizontal="center" vertical="center" wrapText="1"/>
    </xf>
    <xf numFmtId="165" fontId="22" fillId="0" borderId="2" xfId="31" applyNumberFormat="1" applyFont="1" applyBorder="1"/>
    <xf numFmtId="0" fontId="57" fillId="0" borderId="2" xfId="0" applyFont="1" applyBorder="1" applyAlignment="1">
      <alignment horizontal="center" vertical="top" wrapText="1"/>
    </xf>
    <xf numFmtId="0" fontId="58" fillId="6" borderId="2" xfId="3" applyFont="1" applyFill="1" applyBorder="1" applyAlignment="1">
      <alignment horizontal="left"/>
    </xf>
    <xf numFmtId="0" fontId="59" fillId="6" borderId="2" xfId="45" applyFont="1" applyFill="1" applyBorder="1" applyAlignment="1"/>
    <xf numFmtId="0" fontId="60" fillId="6" borderId="2" xfId="45" applyFont="1" applyFill="1" applyBorder="1" applyAlignment="1">
      <alignment horizontal="center" vertical="center"/>
    </xf>
    <xf numFmtId="0" fontId="59" fillId="6" borderId="2" xfId="45" applyFont="1" applyFill="1" applyBorder="1" applyAlignment="1">
      <alignment horizontal="right"/>
    </xf>
    <xf numFmtId="166" fontId="51" fillId="6" borderId="2" xfId="0" applyNumberFormat="1" applyFont="1" applyFill="1" applyBorder="1" applyAlignment="1">
      <alignment vertical="top" wrapText="1"/>
    </xf>
    <xf numFmtId="9" fontId="49" fillId="6" borderId="12" xfId="0" applyNumberFormat="1" applyFont="1" applyFill="1" applyBorder="1" applyAlignment="1">
      <alignment horizontal="center" vertical="top" wrapText="1"/>
    </xf>
    <xf numFmtId="165" fontId="51" fillId="6" borderId="2" xfId="31" applyNumberFormat="1" applyFont="1" applyFill="1" applyBorder="1" applyAlignment="1">
      <alignment horizontal="center" vertical="top" wrapText="1"/>
    </xf>
    <xf numFmtId="165" fontId="19" fillId="0" borderId="2" xfId="0" applyNumberFormat="1" applyFont="1" applyBorder="1"/>
    <xf numFmtId="165" fontId="50" fillId="0" borderId="2" xfId="0" applyNumberFormat="1" applyFont="1" applyBorder="1"/>
    <xf numFmtId="0" fontId="44" fillId="6" borderId="0" xfId="3" applyFont="1" applyFill="1" applyBorder="1" applyAlignment="1">
      <alignment horizontal="center"/>
    </xf>
    <xf numFmtId="0" fontId="58" fillId="6" borderId="0" xfId="3" applyFont="1" applyFill="1" applyBorder="1" applyAlignment="1">
      <alignment horizontal="left"/>
    </xf>
    <xf numFmtId="0" fontId="59" fillId="6" borderId="0" xfId="45" applyFont="1" applyFill="1" applyBorder="1" applyAlignment="1"/>
    <xf numFmtId="0" fontId="60" fillId="6" borderId="0" xfId="45" applyFont="1" applyFill="1" applyBorder="1" applyAlignment="1">
      <alignment horizontal="center" vertical="center"/>
    </xf>
    <xf numFmtId="0" fontId="59" fillId="6" borderId="0" xfId="45" applyFont="1" applyFill="1" applyBorder="1" applyAlignment="1">
      <alignment horizontal="right"/>
    </xf>
    <xf numFmtId="166" fontId="51" fillId="6" borderId="0" xfId="0" applyNumberFormat="1" applyFont="1" applyFill="1" applyBorder="1" applyAlignment="1">
      <alignment vertical="top" wrapText="1"/>
    </xf>
    <xf numFmtId="9" fontId="49" fillId="6" borderId="13" xfId="0" applyNumberFormat="1" applyFont="1" applyFill="1" applyBorder="1" applyAlignment="1">
      <alignment horizontal="center" vertical="top" wrapText="1"/>
    </xf>
    <xf numFmtId="165" fontId="51" fillId="6" borderId="0" xfId="31" applyNumberFormat="1" applyFont="1" applyFill="1" applyBorder="1" applyAlignment="1">
      <alignment horizontal="center" vertical="top" wrapText="1"/>
    </xf>
    <xf numFmtId="165" fontId="19" fillId="0" borderId="2" xfId="0" applyNumberFormat="1" applyFont="1" applyBorder="1" applyAlignment="1">
      <alignment horizontal="center" wrapText="1"/>
    </xf>
    <xf numFmtId="165" fontId="48" fillId="0" borderId="2" xfId="0" applyNumberFormat="1" applyFont="1" applyBorder="1" applyAlignment="1">
      <alignment vertical="center"/>
    </xf>
    <xf numFmtId="0" fontId="5" fillId="6" borderId="0" xfId="3" applyFont="1" applyFill="1" applyBorder="1" applyAlignment="1">
      <alignment horizontal="center"/>
    </xf>
    <xf numFmtId="0" fontId="47" fillId="6" borderId="0" xfId="3" applyFont="1" applyFill="1" applyBorder="1" applyAlignment="1">
      <alignment horizontal="left"/>
    </xf>
    <xf numFmtId="0" fontId="61" fillId="6" borderId="0" xfId="45" applyFont="1" applyFill="1" applyBorder="1" applyAlignment="1"/>
    <xf numFmtId="0" fontId="61" fillId="6" borderId="0" xfId="45" applyFont="1" applyFill="1" applyBorder="1"/>
    <xf numFmtId="0" fontId="0" fillId="6" borderId="0" xfId="0" applyFill="1"/>
    <xf numFmtId="165" fontId="61" fillId="6" borderId="0" xfId="31" applyNumberFormat="1" applyFont="1" applyFill="1" applyBorder="1"/>
    <xf numFmtId="165" fontId="50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165" fontId="0" fillId="30" borderId="0" xfId="1" applyNumberFormat="1" applyFont="1" applyFill="1"/>
    <xf numFmtId="166" fontId="53" fillId="5" borderId="2" xfId="0" applyNumberFormat="1" applyFont="1" applyFill="1" applyBorder="1"/>
    <xf numFmtId="3" fontId="14" fillId="6" borderId="0" xfId="3" applyNumberFormat="1" applyFont="1" applyFill="1" applyBorder="1" applyAlignment="1">
      <alignment horizontal="left"/>
    </xf>
    <xf numFmtId="165" fontId="45" fillId="0" borderId="0" xfId="0" applyNumberFormat="1" applyFont="1"/>
    <xf numFmtId="165" fontId="14" fillId="30" borderId="0" xfId="0" applyNumberFormat="1" applyFont="1" applyFill="1" applyAlignment="1"/>
    <xf numFmtId="165" fontId="14" fillId="30" borderId="2" xfId="1" applyNumberFormat="1" applyFont="1" applyFill="1" applyBorder="1" applyAlignment="1">
      <alignment horizontal="center" vertical="center"/>
    </xf>
    <xf numFmtId="165" fontId="14" fillId="30" borderId="2" xfId="1" applyNumberFormat="1" applyFont="1" applyFill="1" applyBorder="1"/>
    <xf numFmtId="165" fontId="50" fillId="30" borderId="2" xfId="0" applyNumberFormat="1" applyFont="1" applyFill="1" applyBorder="1"/>
    <xf numFmtId="165" fontId="63" fillId="0" borderId="0" xfId="54" applyNumberFormat="1" applyFont="1"/>
    <xf numFmtId="0" fontId="63" fillId="0" borderId="0" xfId="53" applyFont="1"/>
    <xf numFmtId="0" fontId="65" fillId="0" borderId="0" xfId="53" applyFont="1" applyAlignment="1">
      <alignment horizontal="left"/>
    </xf>
    <xf numFmtId="0" fontId="63" fillId="0" borderId="0" xfId="53" applyFont="1" applyAlignment="1">
      <alignment horizontal="left"/>
    </xf>
    <xf numFmtId="0" fontId="62" fillId="0" borderId="0" xfId="53" applyFont="1" applyAlignment="1">
      <alignment horizontal="left"/>
    </xf>
    <xf numFmtId="0" fontId="62" fillId="0" borderId="0" xfId="53" applyFont="1"/>
    <xf numFmtId="165" fontId="62" fillId="0" borderId="0" xfId="54" applyNumberFormat="1" applyFont="1"/>
    <xf numFmtId="14" fontId="62" fillId="0" borderId="15" xfId="54" applyNumberFormat="1" applyFont="1" applyBorder="1" applyAlignment="1">
      <alignment horizontal="center" vertical="center" wrapText="1"/>
    </xf>
    <xf numFmtId="165" fontId="63" fillId="0" borderId="0" xfId="54" applyNumberFormat="1" applyFont="1" applyAlignment="1">
      <alignment horizontal="center" vertical="center"/>
    </xf>
    <xf numFmtId="0" fontId="63" fillId="0" borderId="0" xfId="53" applyFont="1" applyAlignment="1">
      <alignment horizontal="center" vertical="center"/>
    </xf>
    <xf numFmtId="0" fontId="63" fillId="0" borderId="16" xfId="53" applyFont="1" applyFill="1" applyBorder="1" applyAlignment="1">
      <alignment horizontal="center"/>
    </xf>
    <xf numFmtId="14" fontId="63" fillId="0" borderId="16" xfId="31" quotePrefix="1" applyNumberFormat="1" applyFont="1" applyFill="1" applyBorder="1" applyAlignment="1">
      <alignment horizontal="center" vertical="center"/>
    </xf>
    <xf numFmtId="165" fontId="63" fillId="0" borderId="16" xfId="54" applyNumberFormat="1" applyFont="1" applyFill="1" applyBorder="1" applyAlignment="1">
      <alignment horizontal="center" vertical="center"/>
    </xf>
    <xf numFmtId="0" fontId="63" fillId="0" borderId="0" xfId="53" applyFont="1" applyFill="1"/>
    <xf numFmtId="165" fontId="63" fillId="0" borderId="0" xfId="54" applyNumberFormat="1" applyFont="1" applyFill="1"/>
    <xf numFmtId="0" fontId="62" fillId="0" borderId="0" xfId="54" applyNumberFormat="1" applyFont="1"/>
    <xf numFmtId="0" fontId="62" fillId="0" borderId="0" xfId="53" applyNumberFormat="1" applyFont="1"/>
    <xf numFmtId="14" fontId="9" fillId="0" borderId="16" xfId="3" applyNumberFormat="1" applyFont="1" applyFill="1" applyBorder="1" applyAlignment="1">
      <alignment horizontal="center" vertical="top"/>
    </xf>
    <xf numFmtId="165" fontId="62" fillId="0" borderId="16" xfId="54" applyNumberFormat="1" applyFont="1" applyFill="1" applyBorder="1"/>
    <xf numFmtId="0" fontId="10" fillId="0" borderId="16" xfId="3" applyFont="1" applyFill="1" applyBorder="1" applyAlignment="1">
      <alignment vertical="top"/>
    </xf>
    <xf numFmtId="0" fontId="67" fillId="0" borderId="16" xfId="53" applyFont="1" applyFill="1" applyBorder="1" applyAlignment="1">
      <alignment horizontal="left"/>
    </xf>
    <xf numFmtId="0" fontId="62" fillId="0" borderId="15" xfId="53" applyFont="1" applyBorder="1" applyAlignment="1">
      <alignment horizontal="center" vertical="center"/>
    </xf>
    <xf numFmtId="165" fontId="62" fillId="0" borderId="15" xfId="54" applyNumberFormat="1" applyFont="1" applyBorder="1" applyAlignment="1">
      <alignment horizontal="center" vertical="center"/>
    </xf>
    <xf numFmtId="165" fontId="9" fillId="0" borderId="16" xfId="1" applyNumberFormat="1" applyFont="1" applyFill="1" applyBorder="1" applyAlignment="1">
      <alignment vertical="top"/>
    </xf>
    <xf numFmtId="165" fontId="6" fillId="0" borderId="0" xfId="0" applyNumberFormat="1" applyFont="1"/>
    <xf numFmtId="0" fontId="63" fillId="0" borderId="0" xfId="53" applyFont="1" applyFill="1" applyAlignment="1"/>
    <xf numFmtId="0" fontId="63" fillId="0" borderId="0" xfId="53" applyFont="1" applyAlignment="1"/>
    <xf numFmtId="0" fontId="62" fillId="0" borderId="0" xfId="53" applyFont="1" applyAlignment="1"/>
    <xf numFmtId="165" fontId="63" fillId="0" borderId="16" xfId="1" applyNumberFormat="1" applyFont="1" applyFill="1" applyBorder="1" applyAlignment="1">
      <alignment horizontal="center" vertical="center"/>
    </xf>
    <xf numFmtId="165" fontId="63" fillId="0" borderId="0" xfId="53" applyNumberFormat="1" applyFont="1" applyFill="1"/>
    <xf numFmtId="0" fontId="68" fillId="0" borderId="0" xfId="55"/>
    <xf numFmtId="0" fontId="68" fillId="0" borderId="0" xfId="55" applyFill="1"/>
    <xf numFmtId="168" fontId="0" fillId="0" borderId="0" xfId="56" applyNumberFormat="1" applyFont="1"/>
    <xf numFmtId="0" fontId="68" fillId="0" borderId="16" xfId="55" applyBorder="1"/>
    <xf numFmtId="0" fontId="69" fillId="0" borderId="16" xfId="55" applyFont="1" applyBorder="1" applyAlignment="1">
      <alignment horizontal="center" vertical="center"/>
    </xf>
    <xf numFmtId="0" fontId="70" fillId="0" borderId="17" xfId="55" applyFont="1" applyFill="1" applyBorder="1" applyAlignment="1">
      <alignment horizontal="center" vertical="center"/>
    </xf>
    <xf numFmtId="168" fontId="0" fillId="0" borderId="16" xfId="56" applyNumberFormat="1" applyFont="1" applyBorder="1"/>
    <xf numFmtId="0" fontId="70" fillId="0" borderId="16" xfId="55" applyFont="1" applyFill="1" applyBorder="1" applyAlignment="1">
      <alignment horizontal="center" vertical="center"/>
    </xf>
    <xf numFmtId="0" fontId="19" fillId="0" borderId="16" xfId="55" applyFont="1" applyBorder="1" applyAlignment="1">
      <alignment horizontal="center" vertical="center" wrapText="1"/>
    </xf>
    <xf numFmtId="168" fontId="19" fillId="0" borderId="16" xfId="56" applyNumberFormat="1" applyFont="1" applyBorder="1" applyAlignment="1">
      <alignment horizontal="center" vertical="center" wrapText="1"/>
    </xf>
    <xf numFmtId="168" fontId="19" fillId="0" borderId="16" xfId="56" applyNumberFormat="1" applyFont="1" applyFill="1" applyBorder="1" applyAlignment="1">
      <alignment horizontal="center" vertical="center" wrapText="1"/>
    </xf>
    <xf numFmtId="9" fontId="19" fillId="0" borderId="16" xfId="57" applyFont="1" applyFill="1" applyBorder="1" applyAlignment="1">
      <alignment horizontal="center" vertical="center" wrapText="1"/>
    </xf>
    <xf numFmtId="0" fontId="19" fillId="0" borderId="16" xfId="55" applyFont="1" applyFill="1" applyBorder="1" applyAlignment="1">
      <alignment horizontal="center" vertical="center" wrapText="1"/>
    </xf>
    <xf numFmtId="0" fontId="19" fillId="0" borderId="16" xfId="55" applyFont="1" applyBorder="1" applyAlignment="1">
      <alignment horizontal="center" vertical="center"/>
    </xf>
    <xf numFmtId="0" fontId="19" fillId="0" borderId="16" xfId="55" applyFont="1" applyBorder="1" applyAlignment="1">
      <alignment vertical="center"/>
    </xf>
    <xf numFmtId="0" fontId="19" fillId="0" borderId="16" xfId="55" applyFont="1" applyFill="1" applyBorder="1" applyAlignment="1">
      <alignment vertical="center"/>
    </xf>
    <xf numFmtId="0" fontId="68" fillId="5" borderId="16" xfId="55" applyFill="1" applyBorder="1"/>
    <xf numFmtId="168" fontId="68" fillId="0" borderId="16" xfId="55" applyNumberFormat="1" applyBorder="1"/>
    <xf numFmtId="0" fontId="68" fillId="0" borderId="0" xfId="55" applyBorder="1"/>
    <xf numFmtId="0" fontId="19" fillId="0" borderId="18" xfId="55" applyFont="1" applyFill="1" applyBorder="1" applyAlignment="1">
      <alignment horizontal="center" vertical="center"/>
    </xf>
    <xf numFmtId="168" fontId="0" fillId="5" borderId="19" xfId="56" applyNumberFormat="1" applyFont="1" applyFill="1" applyBorder="1"/>
    <xf numFmtId="168" fontId="68" fillId="5" borderId="19" xfId="55" applyNumberFormat="1" applyFill="1" applyBorder="1"/>
    <xf numFmtId="168" fontId="0" fillId="5" borderId="16" xfId="56" applyNumberFormat="1" applyFont="1" applyFill="1" applyBorder="1" applyAlignment="1">
      <alignment horizontal="center"/>
    </xf>
    <xf numFmtId="168" fontId="68" fillId="5" borderId="16" xfId="55" applyNumberFormat="1" applyFill="1" applyBorder="1"/>
    <xf numFmtId="168" fontId="0" fillId="0" borderId="0" xfId="56" applyNumberFormat="1" applyFont="1" applyFill="1"/>
    <xf numFmtId="168" fontId="0" fillId="5" borderId="16" xfId="56" applyNumberFormat="1" applyFont="1" applyFill="1" applyBorder="1"/>
    <xf numFmtId="0" fontId="71" fillId="0" borderId="16" xfId="55" applyFont="1" applyFill="1" applyBorder="1" applyAlignment="1">
      <alignment horizontal="center" vertical="center"/>
    </xf>
    <xf numFmtId="0" fontId="19" fillId="0" borderId="16" xfId="55" applyFont="1" applyFill="1" applyBorder="1" applyAlignment="1">
      <alignment horizontal="center" vertical="center"/>
    </xf>
    <xf numFmtId="168" fontId="68" fillId="5" borderId="19" xfId="55" applyNumberFormat="1" applyFill="1" applyBorder="1" applyAlignment="1">
      <alignment vertical="center"/>
    </xf>
    <xf numFmtId="168" fontId="68" fillId="5" borderId="16" xfId="55" applyNumberFormat="1" applyFill="1" applyBorder="1" applyAlignment="1">
      <alignment vertical="center"/>
    </xf>
    <xf numFmtId="168" fontId="0" fillId="5" borderId="16" xfId="56" applyNumberFormat="1" applyFont="1" applyFill="1" applyBorder="1" applyAlignment="1">
      <alignment vertical="center"/>
    </xf>
    <xf numFmtId="0" fontId="69" fillId="0" borderId="21" xfId="55" applyFont="1" applyBorder="1" applyAlignment="1">
      <alignment vertical="center"/>
    </xf>
    <xf numFmtId="0" fontId="68" fillId="5" borderId="16" xfId="55" applyFill="1" applyBorder="1" applyAlignment="1">
      <alignment vertical="center"/>
    </xf>
    <xf numFmtId="168" fontId="0" fillId="0" borderId="16" xfId="56" applyNumberFormat="1" applyFont="1" applyBorder="1" applyAlignment="1">
      <alignment vertical="center"/>
    </xf>
    <xf numFmtId="168" fontId="68" fillId="0" borderId="16" xfId="55" applyNumberFormat="1" applyBorder="1" applyAlignment="1">
      <alignment vertical="center"/>
    </xf>
    <xf numFmtId="168" fontId="0" fillId="3" borderId="16" xfId="56" applyNumberFormat="1" applyFont="1" applyFill="1" applyBorder="1" applyAlignment="1">
      <alignment vertical="center"/>
    </xf>
    <xf numFmtId="168" fontId="0" fillId="0" borderId="16" xfId="56" applyNumberFormat="1" applyFont="1" applyFill="1" applyBorder="1" applyAlignment="1">
      <alignment vertical="center"/>
    </xf>
    <xf numFmtId="0" fontId="19" fillId="0" borderId="15" xfId="55" applyFont="1" applyBorder="1" applyAlignment="1">
      <alignment horizontal="center" vertical="center"/>
    </xf>
    <xf numFmtId="0" fontId="19" fillId="0" borderId="15" xfId="55" applyFont="1" applyBorder="1" applyAlignment="1">
      <alignment vertical="center"/>
    </xf>
    <xf numFmtId="0" fontId="19" fillId="0" borderId="15" xfId="55" applyFont="1" applyFill="1" applyBorder="1" applyAlignment="1">
      <alignment vertical="center"/>
    </xf>
    <xf numFmtId="168" fontId="0" fillId="0" borderId="15" xfId="56" applyNumberFormat="1" applyFont="1" applyBorder="1" applyAlignment="1">
      <alignment vertical="center"/>
    </xf>
    <xf numFmtId="168" fontId="0" fillId="2" borderId="16" xfId="56" applyNumberFormat="1" applyFont="1" applyFill="1" applyBorder="1" applyAlignment="1">
      <alignment vertical="center"/>
    </xf>
    <xf numFmtId="43" fontId="68" fillId="0" borderId="16" xfId="55" applyNumberFormat="1" applyBorder="1" applyAlignment="1">
      <alignment vertical="center"/>
    </xf>
    <xf numFmtId="0" fontId="68" fillId="0" borderId="16" xfId="55" applyFill="1" applyBorder="1"/>
    <xf numFmtId="168" fontId="72" fillId="0" borderId="16" xfId="56" applyNumberFormat="1" applyFont="1" applyBorder="1"/>
    <xf numFmtId="168" fontId="50" fillId="0" borderId="16" xfId="55" applyNumberFormat="1" applyFont="1" applyBorder="1"/>
    <xf numFmtId="168" fontId="73" fillId="0" borderId="19" xfId="56" applyNumberFormat="1" applyFont="1" applyBorder="1" applyAlignment="1">
      <alignment horizontal="right" vertical="center"/>
    </xf>
    <xf numFmtId="168" fontId="50" fillId="0" borderId="19" xfId="55" applyNumberFormat="1" applyFont="1" applyBorder="1"/>
    <xf numFmtId="168" fontId="73" fillId="0" borderId="16" xfId="56" applyNumberFormat="1" applyFont="1" applyBorder="1" applyAlignment="1">
      <alignment horizontal="right" vertical="center"/>
    </xf>
    <xf numFmtId="168" fontId="53" fillId="5" borderId="16" xfId="55" applyNumberFormat="1" applyFont="1" applyFill="1" applyBorder="1" applyAlignment="1">
      <alignment vertical="center"/>
    </xf>
    <xf numFmtId="168" fontId="0" fillId="31" borderId="0" xfId="56" applyNumberFormat="1" applyFont="1" applyFill="1"/>
    <xf numFmtId="168" fontId="73" fillId="4" borderId="16" xfId="56" applyNumberFormat="1" applyFont="1" applyFill="1" applyBorder="1"/>
    <xf numFmtId="168" fontId="68" fillId="4" borderId="0" xfId="55" applyNumberFormat="1" applyFill="1"/>
    <xf numFmtId="168" fontId="74" fillId="0" borderId="0" xfId="55" applyNumberFormat="1" applyFont="1" applyFill="1"/>
    <xf numFmtId="0" fontId="75" fillId="0" borderId="0" xfId="55" applyFont="1" applyFill="1"/>
    <xf numFmtId="168" fontId="68" fillId="0" borderId="0" xfId="55" applyNumberFormat="1"/>
    <xf numFmtId="168" fontId="74" fillId="5" borderId="0" xfId="56" applyNumberFormat="1" applyFont="1" applyFill="1"/>
    <xf numFmtId="168" fontId="75" fillId="5" borderId="0" xfId="55" applyNumberFormat="1" applyFont="1" applyFill="1"/>
    <xf numFmtId="168" fontId="76" fillId="0" borderId="16" xfId="56" applyNumberFormat="1" applyFont="1" applyBorder="1"/>
    <xf numFmtId="168" fontId="75" fillId="4" borderId="0" xfId="55" applyNumberFormat="1" applyFont="1" applyFill="1"/>
    <xf numFmtId="168" fontId="75" fillId="4" borderId="0" xfId="56" applyNumberFormat="1" applyFont="1" applyFill="1"/>
    <xf numFmtId="0" fontId="75" fillId="4" borderId="0" xfId="55" applyFont="1" applyFill="1"/>
    <xf numFmtId="0" fontId="68" fillId="4" borderId="0" xfId="55" applyFill="1"/>
    <xf numFmtId="0" fontId="68" fillId="5" borderId="15" xfId="55" applyFill="1" applyBorder="1" applyAlignment="1">
      <alignment vertical="center"/>
    </xf>
    <xf numFmtId="168" fontId="73" fillId="0" borderId="16" xfId="56" applyNumberFormat="1" applyFont="1" applyBorder="1"/>
    <xf numFmtId="0" fontId="63" fillId="0" borderId="0" xfId="0" applyFont="1"/>
    <xf numFmtId="0" fontId="63" fillId="0" borderId="0" xfId="0" applyFont="1" applyFill="1"/>
    <xf numFmtId="165" fontId="62" fillId="0" borderId="2" xfId="1" applyNumberFormat="1" applyFont="1" applyFill="1" applyBorder="1" applyAlignment="1">
      <alignment horizontal="center" vertical="center"/>
    </xf>
    <xf numFmtId="165" fontId="63" fillId="0" borderId="2" xfId="0" applyNumberFormat="1" applyFont="1" applyBorder="1"/>
    <xf numFmtId="165" fontId="63" fillId="0" borderId="0" xfId="1" applyNumberFormat="1" applyFont="1"/>
    <xf numFmtId="0" fontId="62" fillId="0" borderId="2" xfId="0" applyFont="1" applyBorder="1" applyAlignment="1">
      <alignment horizontal="center" vertical="center"/>
    </xf>
    <xf numFmtId="14" fontId="63" fillId="2" borderId="2" xfId="0" applyNumberFormat="1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left" vertical="center" wrapText="1"/>
    </xf>
    <xf numFmtId="0" fontId="63" fillId="2" borderId="2" xfId="0" applyFont="1" applyFill="1" applyBorder="1"/>
    <xf numFmtId="0" fontId="63" fillId="2" borderId="23" xfId="0" applyFont="1" applyFill="1" applyBorder="1" applyAlignment="1">
      <alignment horizontal="center" vertical="center"/>
    </xf>
    <xf numFmtId="0" fontId="63" fillId="2" borderId="0" xfId="0" applyFont="1" applyFill="1"/>
    <xf numFmtId="0" fontId="62" fillId="2" borderId="0" xfId="0" applyFont="1" applyFill="1" applyBorder="1" applyAlignment="1">
      <alignment horizontal="center" vertical="center"/>
    </xf>
    <xf numFmtId="0" fontId="63" fillId="2" borderId="0" xfId="0" applyFont="1" applyFill="1" applyBorder="1"/>
    <xf numFmtId="165" fontId="62" fillId="0" borderId="2" xfId="1" applyNumberFormat="1" applyFont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5" fontId="62" fillId="2" borderId="0" xfId="1" applyNumberFormat="1" applyFont="1" applyFill="1" applyBorder="1" applyAlignment="1">
      <alignment horizontal="center" vertical="center"/>
    </xf>
    <xf numFmtId="165" fontId="63" fillId="2" borderId="2" xfId="1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165" fontId="18" fillId="0" borderId="0" xfId="1" applyNumberFormat="1" applyFont="1" applyAlignment="1">
      <alignment horizontal="center" wrapText="1"/>
    </xf>
    <xf numFmtId="3" fontId="2" fillId="0" borderId="0" xfId="45" applyNumberFormat="1" applyFont="1" applyFill="1" applyBorder="1" applyAlignment="1" applyProtection="1">
      <alignment horizontal="center"/>
      <protection locked="0"/>
    </xf>
    <xf numFmtId="3" fontId="2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45" applyFont="1" applyAlignment="1">
      <alignment horizontal="right" vertical="center"/>
    </xf>
    <xf numFmtId="0" fontId="2" fillId="0" borderId="0" xfId="3" applyFont="1" applyFill="1" applyBorder="1" applyAlignment="1">
      <alignment horizontal="center" vertical="center"/>
    </xf>
    <xf numFmtId="0" fontId="2" fillId="5" borderId="0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/>
    </xf>
    <xf numFmtId="3" fontId="41" fillId="0" borderId="0" xfId="45" applyNumberFormat="1" applyFont="1" applyFill="1" applyBorder="1" applyAlignment="1" applyProtection="1">
      <alignment horizontal="center"/>
      <protection locked="0"/>
    </xf>
    <xf numFmtId="3" fontId="14" fillId="2" borderId="0" xfId="45" applyNumberFormat="1" applyFont="1" applyFill="1" applyBorder="1" applyAlignment="1" applyProtection="1">
      <alignment horizontal="center"/>
      <protection locked="0"/>
    </xf>
    <xf numFmtId="3" fontId="42" fillId="0" borderId="0" xfId="52" applyNumberFormat="1" applyFont="1" applyFill="1" applyBorder="1" applyAlignment="1" applyProtection="1">
      <alignment horizontal="center"/>
      <protection locked="0"/>
    </xf>
    <xf numFmtId="3" fontId="43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4" fillId="6" borderId="13" xfId="3" applyFont="1" applyFill="1" applyBorder="1" applyAlignment="1">
      <alignment horizontal="center"/>
    </xf>
    <xf numFmtId="0" fontId="15" fillId="6" borderId="13" xfId="3" applyFont="1" applyFill="1" applyBorder="1" applyAlignment="1">
      <alignment horizontal="right"/>
    </xf>
    <xf numFmtId="0" fontId="14" fillId="6" borderId="14" xfId="3" applyFont="1" applyFill="1" applyBorder="1" applyAlignment="1">
      <alignment horizontal="center"/>
    </xf>
    <xf numFmtId="0" fontId="69" fillId="0" borderId="17" xfId="55" applyFont="1" applyBorder="1" applyAlignment="1">
      <alignment vertical="center"/>
    </xf>
    <xf numFmtId="0" fontId="69" fillId="0" borderId="20" xfId="55" applyFont="1" applyBorder="1" applyAlignment="1">
      <alignment vertical="center"/>
    </xf>
    <xf numFmtId="0" fontId="69" fillId="0" borderId="21" xfId="55" applyFont="1" applyBorder="1" applyAlignment="1">
      <alignment vertical="center"/>
    </xf>
    <xf numFmtId="0" fontId="70" fillId="0" borderId="16" xfId="55" applyFont="1" applyBorder="1" applyAlignment="1">
      <alignment horizontal="center" vertical="center"/>
    </xf>
    <xf numFmtId="0" fontId="69" fillId="0" borderId="16" xfId="55" applyFont="1" applyBorder="1" applyAlignment="1">
      <alignment horizontal="center" vertical="center"/>
    </xf>
    <xf numFmtId="0" fontId="63" fillId="0" borderId="0" xfId="53" applyFont="1" applyFill="1" applyBorder="1" applyAlignment="1">
      <alignment horizontal="center"/>
    </xf>
    <xf numFmtId="0" fontId="62" fillId="0" borderId="0" xfId="53" applyFont="1" applyAlignment="1">
      <alignment horizontal="center"/>
    </xf>
    <xf numFmtId="0" fontId="64" fillId="0" borderId="0" xfId="53" applyFont="1" applyAlignment="1">
      <alignment horizontal="center"/>
    </xf>
    <xf numFmtId="0" fontId="62" fillId="0" borderId="0" xfId="53" applyFont="1" applyAlignment="1">
      <alignment horizontal="center" vertical="center"/>
    </xf>
    <xf numFmtId="0" fontId="63" fillId="0" borderId="0" xfId="53" applyFont="1" applyAlignment="1">
      <alignment horizontal="center"/>
    </xf>
    <xf numFmtId="0" fontId="63" fillId="0" borderId="0" xfId="53" applyFont="1" applyAlignment="1">
      <alignment horizontal="left" vertical="center"/>
    </xf>
    <xf numFmtId="0" fontId="62" fillId="0" borderId="16" xfId="53" applyNumberFormat="1" applyFont="1" applyBorder="1" applyAlignment="1">
      <alignment horizontal="center"/>
    </xf>
    <xf numFmtId="0" fontId="6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48" fillId="2" borderId="0" xfId="0" applyFont="1" applyFill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4" xfId="0" applyFont="1" applyBorder="1" applyAlignment="1">
      <alignment horizontal="center" vertical="center"/>
    </xf>
  </cellXfs>
  <cellStyles count="58">
    <cellStyle name="20% - Accent1 2" xfId="11"/>
    <cellStyle name="20% - Accent2 2" xfId="12"/>
    <cellStyle name="20% - Accent3 2" xfId="4"/>
    <cellStyle name="20% - Accent4 2" xfId="9"/>
    <cellStyle name="20% - Accent5 2" xfId="14"/>
    <cellStyle name="20% - Accent6 2" xfId="16"/>
    <cellStyle name="40% - Accent1 2" xfId="17"/>
    <cellStyle name="40% - Accent2 2" xfId="6"/>
    <cellStyle name="40% - Accent3 2" xfId="18"/>
    <cellStyle name="40% - Accent4 2" xfId="8"/>
    <cellStyle name="40% - Accent5 2" xfId="19"/>
    <cellStyle name="40% - Accent6 2" xfId="20"/>
    <cellStyle name="60% - Accent1 2" xfId="13"/>
    <cellStyle name="60% - Accent2 2" xfId="15"/>
    <cellStyle name="60% - Accent3 2" xfId="5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10"/>
    <cellStyle name="Accent5 2" xfId="27"/>
    <cellStyle name="Accent6 2" xfId="28"/>
    <cellStyle name="Bad 2" xfId="29"/>
    <cellStyle name="Calculation 2" xfId="30"/>
    <cellStyle name="Check Cell 2" xfId="35"/>
    <cellStyle name="Comma" xfId="1" builtinId="3"/>
    <cellStyle name="Comma 2" xfId="31"/>
    <cellStyle name="Comma 3" xfId="33"/>
    <cellStyle name="Comma 3 2" xfId="54"/>
    <cellStyle name="Comma 4" xfId="34"/>
    <cellStyle name="Comma 5" xfId="56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45"/>
    <cellStyle name="Normal 2_DON HANG SIEU THI" xfId="52"/>
    <cellStyle name="Normal 3" xfId="46"/>
    <cellStyle name="Normal 4" xfId="47"/>
    <cellStyle name="Normal 5" xfId="53"/>
    <cellStyle name="Normal 6" xfId="55"/>
    <cellStyle name="Normal 8" xfId="48"/>
    <cellStyle name="Normal_Sheet1" xfId="3"/>
    <cellStyle name="Note 2" xfId="32"/>
    <cellStyle name="Output 2" xfId="49"/>
    <cellStyle name="Percent" xfId="2" builtinId="5"/>
    <cellStyle name="Percent 2" xfId="57"/>
    <cellStyle name="Title 2" xfId="7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4"/>
  <sheetViews>
    <sheetView topLeftCell="B1672" workbookViewId="0">
      <selection activeCell="B1696" sqref="B1696"/>
    </sheetView>
  </sheetViews>
  <sheetFormatPr defaultColWidth="9" defaultRowHeight="15"/>
  <cols>
    <col min="2" max="2" width="29.85546875" customWidth="1"/>
    <col min="3" max="3" width="11.85546875" customWidth="1"/>
    <col min="4" max="4" width="14.85546875" customWidth="1"/>
    <col min="5" max="5" width="17.140625" customWidth="1"/>
    <col min="6" max="6" width="11.28515625" customWidth="1"/>
    <col min="7" max="7" width="15.7109375" customWidth="1"/>
    <col min="8" max="8" width="13.42578125" customWidth="1"/>
    <col min="9" max="10" width="15.7109375" customWidth="1"/>
    <col min="11" max="11" width="22.42578125" customWidth="1"/>
    <col min="12" max="12" width="25.85546875" customWidth="1"/>
  </cols>
  <sheetData>
    <row r="1" spans="1:11" s="1" customFormat="1" ht="16.5" customHeight="1">
      <c r="A1" s="314" t="s">
        <v>0</v>
      </c>
      <c r="B1" s="314"/>
      <c r="C1" s="314"/>
      <c r="D1" s="314"/>
      <c r="E1" s="314"/>
      <c r="F1" s="314"/>
      <c r="G1" s="314"/>
      <c r="I1" s="62"/>
      <c r="J1" s="62"/>
    </row>
    <row r="2" spans="1:11" s="1" customFormat="1" ht="17.25" customHeight="1">
      <c r="A2" s="314" t="s">
        <v>1</v>
      </c>
      <c r="B2" s="314"/>
      <c r="C2" s="314"/>
      <c r="D2" s="314"/>
      <c r="E2" s="314"/>
      <c r="F2" s="314"/>
      <c r="G2" s="314"/>
      <c r="I2" s="58" t="s">
        <v>59</v>
      </c>
      <c r="J2" s="58"/>
    </row>
    <row r="3" spans="1:11" s="1" customFormat="1" ht="15" customHeight="1">
      <c r="A3" s="314" t="s">
        <v>2</v>
      </c>
      <c r="B3" s="314"/>
      <c r="C3" s="314"/>
      <c r="D3" s="314"/>
      <c r="E3" s="314"/>
      <c r="F3" s="314"/>
      <c r="G3" s="314"/>
      <c r="I3" s="48"/>
      <c r="J3" s="48"/>
    </row>
    <row r="4" spans="1:11" s="1" customFormat="1" ht="15" customHeight="1">
      <c r="A4" s="314" t="s">
        <v>3</v>
      </c>
      <c r="B4" s="314"/>
      <c r="C4" s="314"/>
      <c r="D4" s="314"/>
      <c r="E4" s="314"/>
      <c r="F4" s="314"/>
      <c r="G4" s="314"/>
      <c r="I4" s="48"/>
      <c r="J4" s="48"/>
    </row>
    <row r="5" spans="1:11" s="1" customFormat="1" ht="15" customHeight="1">
      <c r="A5" s="315" t="s">
        <v>4</v>
      </c>
      <c r="B5" s="315"/>
      <c r="C5" s="315"/>
      <c r="D5" s="315"/>
      <c r="E5" s="315"/>
      <c r="F5" s="315"/>
      <c r="G5" s="315"/>
      <c r="I5" s="48"/>
      <c r="J5" s="48"/>
    </row>
    <row r="6" spans="1:11" s="2" customFormat="1" ht="15" customHeight="1">
      <c r="A6" s="7"/>
      <c r="B6" s="7"/>
      <c r="C6" s="316" t="s">
        <v>5</v>
      </c>
      <c r="D6" s="316"/>
      <c r="E6" s="316"/>
      <c r="F6" s="316"/>
      <c r="G6" s="316"/>
      <c r="I6" s="49"/>
      <c r="J6" s="49"/>
    </row>
    <row r="7" spans="1:11" s="1" customFormat="1" ht="15" customHeight="1">
      <c r="A7" s="8" t="s">
        <v>60</v>
      </c>
      <c r="B7" s="9"/>
      <c r="C7" s="10"/>
      <c r="D7" s="317"/>
      <c r="E7" s="317"/>
      <c r="F7" s="317"/>
      <c r="G7" s="317"/>
      <c r="H7" s="11"/>
      <c r="I7" s="48"/>
      <c r="J7" s="48"/>
    </row>
    <row r="8" spans="1:11" s="1" customFormat="1" ht="15" customHeight="1">
      <c r="A8" s="8" t="s">
        <v>7</v>
      </c>
      <c r="B8" s="318" t="s">
        <v>61</v>
      </c>
      <c r="C8" s="318"/>
      <c r="D8" s="318"/>
      <c r="E8" s="318"/>
      <c r="F8" s="8"/>
      <c r="G8" s="12"/>
      <c r="H8" s="8"/>
      <c r="I8" s="59"/>
      <c r="J8" s="59"/>
      <c r="K8" s="51"/>
    </row>
    <row r="9" spans="1:11" s="1" customFormat="1" ht="15" customHeight="1">
      <c r="A9" s="8" t="s">
        <v>8</v>
      </c>
      <c r="B9" s="319"/>
      <c r="C9" s="319"/>
      <c r="D9" s="319"/>
      <c r="E9" s="319"/>
      <c r="F9" s="14"/>
      <c r="G9" s="15" t="s">
        <v>9</v>
      </c>
      <c r="H9" s="13" t="s">
        <v>41</v>
      </c>
      <c r="I9" s="50"/>
      <c r="J9" s="50"/>
    </row>
    <row r="10" spans="1:11" s="1" customFormat="1" ht="15" customHeight="1">
      <c r="A10" s="16" t="s">
        <v>10</v>
      </c>
      <c r="B10" s="16" t="s">
        <v>11</v>
      </c>
      <c r="C10" s="16" t="s">
        <v>12</v>
      </c>
      <c r="D10" s="17" t="s">
        <v>13</v>
      </c>
      <c r="E10" s="18" t="s">
        <v>14</v>
      </c>
      <c r="F10" s="18" t="s">
        <v>15</v>
      </c>
      <c r="G10" s="16" t="s">
        <v>16</v>
      </c>
      <c r="I10" s="48"/>
      <c r="J10" s="48"/>
    </row>
    <row r="11" spans="1:11" s="3" customFormat="1" ht="15" customHeight="1">
      <c r="A11" s="19">
        <v>1</v>
      </c>
      <c r="B11" s="20" t="s">
        <v>17</v>
      </c>
      <c r="C11" s="21">
        <v>10</v>
      </c>
      <c r="D11" s="22">
        <v>80775</v>
      </c>
      <c r="E11" s="23">
        <f>D11*C11</f>
        <v>807750</v>
      </c>
      <c r="F11" s="24">
        <v>0.09</v>
      </c>
      <c r="G11" s="25">
        <f>E11-E11*F11</f>
        <v>735052.5</v>
      </c>
      <c r="H11" s="26">
        <f>D11/1.1*0.91</f>
        <v>66822.954545454544</v>
      </c>
      <c r="I11" s="52"/>
      <c r="J11" s="52"/>
      <c r="K11" s="53">
        <f t="shared" ref="K11:K28" si="0">H11*C11</f>
        <v>668229.54545454541</v>
      </c>
    </row>
    <row r="12" spans="1:11" s="3" customFormat="1" ht="15" customHeight="1">
      <c r="A12" s="19">
        <v>2</v>
      </c>
      <c r="B12" s="20" t="s">
        <v>18</v>
      </c>
      <c r="C12" s="27">
        <v>10</v>
      </c>
      <c r="D12" s="22">
        <v>130973</v>
      </c>
      <c r="E12" s="23">
        <f t="shared" ref="E12:E28" si="1">D12*C12</f>
        <v>1309730</v>
      </c>
      <c r="F12" s="24">
        <v>0.09</v>
      </c>
      <c r="G12" s="25">
        <f t="shared" ref="G12:G28" si="2">E12-E12*F12</f>
        <v>1191854.3</v>
      </c>
      <c r="H12" s="26">
        <f t="shared" ref="H12:H28" si="3">D12/1.1*0.91</f>
        <v>108350.39090909091</v>
      </c>
      <c r="I12" s="52"/>
      <c r="J12" s="52"/>
      <c r="K12" s="53">
        <f t="shared" si="0"/>
        <v>1083503.9090909092</v>
      </c>
    </row>
    <row r="13" spans="1:11" s="3" customFormat="1" ht="15" customHeight="1">
      <c r="A13" s="19">
        <v>3</v>
      </c>
      <c r="B13" s="20" t="s">
        <v>19</v>
      </c>
      <c r="C13" s="28"/>
      <c r="D13" s="22">
        <v>61155</v>
      </c>
      <c r="E13" s="23">
        <f t="shared" si="1"/>
        <v>0</v>
      </c>
      <c r="F13" s="24">
        <v>0.09</v>
      </c>
      <c r="G13" s="25">
        <f t="shared" si="2"/>
        <v>0</v>
      </c>
      <c r="H13" s="26">
        <f t="shared" si="3"/>
        <v>50591.86363636364</v>
      </c>
      <c r="I13" s="52"/>
      <c r="J13" s="52"/>
      <c r="K13" s="53">
        <f t="shared" si="0"/>
        <v>0</v>
      </c>
    </row>
    <row r="14" spans="1:11" s="3" customFormat="1" ht="15" customHeight="1">
      <c r="A14" s="19">
        <v>4</v>
      </c>
      <c r="B14" s="20" t="s">
        <v>20</v>
      </c>
      <c r="C14" s="29"/>
      <c r="D14" s="22">
        <v>117926</v>
      </c>
      <c r="E14" s="23">
        <f t="shared" si="1"/>
        <v>0</v>
      </c>
      <c r="F14" s="24">
        <v>0.09</v>
      </c>
      <c r="G14" s="25">
        <f t="shared" si="2"/>
        <v>0</v>
      </c>
      <c r="H14" s="26">
        <f t="shared" si="3"/>
        <v>97556.963636363624</v>
      </c>
      <c r="I14" s="52"/>
      <c r="J14" s="52"/>
      <c r="K14" s="53">
        <f t="shared" si="0"/>
        <v>0</v>
      </c>
    </row>
    <row r="15" spans="1:11" s="3" customFormat="1" ht="15" customHeight="1">
      <c r="A15" s="19">
        <v>5</v>
      </c>
      <c r="B15" s="20" t="s">
        <v>21</v>
      </c>
      <c r="C15" s="27">
        <v>5</v>
      </c>
      <c r="D15" s="22">
        <v>122163</v>
      </c>
      <c r="E15" s="23">
        <f t="shared" si="1"/>
        <v>610815</v>
      </c>
      <c r="F15" s="24">
        <v>0.09</v>
      </c>
      <c r="G15" s="25">
        <f t="shared" si="2"/>
        <v>555841.65</v>
      </c>
      <c r="H15" s="26">
        <f t="shared" si="3"/>
        <v>101062.11818181818</v>
      </c>
      <c r="I15" s="52"/>
      <c r="J15" s="52"/>
      <c r="K15" s="53">
        <f t="shared" si="0"/>
        <v>505310.59090909088</v>
      </c>
    </row>
    <row r="16" spans="1:11" s="3" customFormat="1" ht="15" customHeight="1">
      <c r="A16" s="19">
        <v>6</v>
      </c>
      <c r="B16" s="20" t="s">
        <v>22</v>
      </c>
      <c r="C16" s="21">
        <v>2</v>
      </c>
      <c r="D16" s="22">
        <v>96566</v>
      </c>
      <c r="E16" s="23">
        <f t="shared" si="1"/>
        <v>193132</v>
      </c>
      <c r="F16" s="24">
        <v>0.09</v>
      </c>
      <c r="G16" s="25">
        <f t="shared" si="2"/>
        <v>175750.12</v>
      </c>
      <c r="H16" s="26">
        <f t="shared" si="3"/>
        <v>79886.418181818182</v>
      </c>
      <c r="I16" s="52"/>
      <c r="J16" s="52"/>
      <c r="K16" s="53">
        <f t="shared" si="0"/>
        <v>159772.83636363636</v>
      </c>
    </row>
    <row r="17" spans="1:11" s="3" customFormat="1" ht="15" customHeight="1">
      <c r="A17" s="19">
        <v>7</v>
      </c>
      <c r="B17" s="20" t="s">
        <v>23</v>
      </c>
      <c r="C17" s="30"/>
      <c r="D17" s="22">
        <v>144014</v>
      </c>
      <c r="E17" s="23">
        <f t="shared" si="1"/>
        <v>0</v>
      </c>
      <c r="F17" s="24">
        <v>0.09</v>
      </c>
      <c r="G17" s="25">
        <f t="shared" si="2"/>
        <v>0</v>
      </c>
      <c r="H17" s="26">
        <f t="shared" si="3"/>
        <v>119138.85454545454</v>
      </c>
      <c r="I17" s="52"/>
      <c r="J17" s="52"/>
      <c r="K17" s="53">
        <f t="shared" si="0"/>
        <v>0</v>
      </c>
    </row>
    <row r="18" spans="1:11" s="3" customFormat="1" ht="15" customHeight="1">
      <c r="A18" s="19">
        <v>8</v>
      </c>
      <c r="B18" s="20" t="s">
        <v>24</v>
      </c>
      <c r="C18" s="21"/>
      <c r="D18" s="22">
        <v>237245</v>
      </c>
      <c r="E18" s="23">
        <f t="shared" si="1"/>
        <v>0</v>
      </c>
      <c r="F18" s="24">
        <v>0.09</v>
      </c>
      <c r="G18" s="25">
        <f t="shared" si="2"/>
        <v>0</v>
      </c>
      <c r="H18" s="26">
        <f t="shared" si="3"/>
        <v>196266.31818181818</v>
      </c>
      <c r="I18" s="52"/>
      <c r="J18" s="52"/>
      <c r="K18" s="53">
        <f t="shared" si="0"/>
        <v>0</v>
      </c>
    </row>
    <row r="19" spans="1:11" s="3" customFormat="1" ht="15" customHeight="1">
      <c r="A19" s="19">
        <v>9</v>
      </c>
      <c r="B19" s="31" t="s">
        <v>25</v>
      </c>
      <c r="C19" s="21"/>
      <c r="D19" s="22">
        <v>103413.75</v>
      </c>
      <c r="E19" s="23">
        <f t="shared" si="1"/>
        <v>0</v>
      </c>
      <c r="F19" s="24">
        <v>0.09</v>
      </c>
      <c r="G19" s="25">
        <f t="shared" si="2"/>
        <v>0</v>
      </c>
      <c r="H19" s="26">
        <f t="shared" si="3"/>
        <v>85551.374999999985</v>
      </c>
      <c r="I19" s="52"/>
      <c r="J19" s="52"/>
      <c r="K19" s="53">
        <f t="shared" si="0"/>
        <v>0</v>
      </c>
    </row>
    <row r="20" spans="1:11" s="3" customFormat="1" ht="15" customHeight="1">
      <c r="A20" s="19">
        <v>10</v>
      </c>
      <c r="B20" s="31" t="s">
        <v>26</v>
      </c>
      <c r="C20" s="32"/>
      <c r="D20" s="22">
        <v>112188</v>
      </c>
      <c r="E20" s="23">
        <f t="shared" si="1"/>
        <v>0</v>
      </c>
      <c r="F20" s="24">
        <v>0.09</v>
      </c>
      <c r="G20" s="25">
        <f t="shared" si="2"/>
        <v>0</v>
      </c>
      <c r="H20" s="26">
        <f t="shared" si="3"/>
        <v>92810.072727272724</v>
      </c>
      <c r="I20" s="52"/>
      <c r="J20" s="52"/>
      <c r="K20" s="53">
        <f t="shared" si="0"/>
        <v>0</v>
      </c>
    </row>
    <row r="21" spans="1:11" s="3" customFormat="1" ht="15" customHeight="1">
      <c r="A21" s="19">
        <v>11</v>
      </c>
      <c r="B21" s="20" t="s">
        <v>27</v>
      </c>
      <c r="C21" s="32"/>
      <c r="D21" s="22">
        <v>55200</v>
      </c>
      <c r="E21" s="23">
        <f t="shared" si="1"/>
        <v>0</v>
      </c>
      <c r="F21" s="24">
        <v>0.09</v>
      </c>
      <c r="G21" s="25">
        <f t="shared" si="2"/>
        <v>0</v>
      </c>
      <c r="H21" s="26">
        <f t="shared" si="3"/>
        <v>45665.454545454544</v>
      </c>
      <c r="I21" s="52"/>
      <c r="J21" s="52"/>
      <c r="K21" s="53">
        <f t="shared" si="0"/>
        <v>0</v>
      </c>
    </row>
    <row r="22" spans="1:11" s="3" customFormat="1" ht="15" customHeight="1">
      <c r="A22" s="19">
        <v>12</v>
      </c>
      <c r="B22" s="20" t="s">
        <v>28</v>
      </c>
      <c r="C22" s="32">
        <v>3</v>
      </c>
      <c r="D22" s="22">
        <v>50600</v>
      </c>
      <c r="E22" s="23">
        <f t="shared" si="1"/>
        <v>151800</v>
      </c>
      <c r="F22" s="24">
        <v>0.09</v>
      </c>
      <c r="G22" s="25">
        <f t="shared" si="2"/>
        <v>138138</v>
      </c>
      <c r="H22" s="26">
        <f t="shared" si="3"/>
        <v>41859.999999999993</v>
      </c>
      <c r="I22" s="52"/>
      <c r="J22" s="52"/>
      <c r="K22" s="53">
        <f t="shared" si="0"/>
        <v>125579.99999999997</v>
      </c>
    </row>
    <row r="23" spans="1:11" s="3" customFormat="1" ht="15" customHeight="1">
      <c r="A23" s="19">
        <v>13</v>
      </c>
      <c r="B23" s="20" t="s">
        <v>29</v>
      </c>
      <c r="C23" s="32"/>
      <c r="D23" s="33">
        <v>65340</v>
      </c>
      <c r="E23" s="23">
        <f t="shared" si="1"/>
        <v>0</v>
      </c>
      <c r="F23" s="24">
        <v>0.09</v>
      </c>
      <c r="G23" s="25">
        <f t="shared" si="2"/>
        <v>0</v>
      </c>
      <c r="H23" s="26">
        <f t="shared" si="3"/>
        <v>54053.999999999993</v>
      </c>
      <c r="I23" s="52"/>
      <c r="J23" s="52"/>
      <c r="K23" s="53">
        <f t="shared" si="0"/>
        <v>0</v>
      </c>
    </row>
    <row r="24" spans="1:11" s="3" customFormat="1" ht="15" customHeight="1">
      <c r="A24" s="19">
        <v>14</v>
      </c>
      <c r="B24" s="20" t="s">
        <v>30</v>
      </c>
      <c r="C24" s="32"/>
      <c r="D24" s="33">
        <v>67155</v>
      </c>
      <c r="E24" s="23">
        <f t="shared" si="1"/>
        <v>0</v>
      </c>
      <c r="F24" s="24">
        <v>0.09</v>
      </c>
      <c r="G24" s="25">
        <f t="shared" si="2"/>
        <v>0</v>
      </c>
      <c r="H24" s="26">
        <f t="shared" si="3"/>
        <v>55555.499999999993</v>
      </c>
      <c r="I24" s="52"/>
      <c r="J24" s="52"/>
      <c r="K24" s="53">
        <f t="shared" si="0"/>
        <v>0</v>
      </c>
    </row>
    <row r="25" spans="1:11" s="3" customFormat="1" ht="15" customHeight="1">
      <c r="A25" s="19">
        <v>15</v>
      </c>
      <c r="B25" s="20" t="s">
        <v>31</v>
      </c>
      <c r="C25" s="32"/>
      <c r="D25" s="33">
        <v>78045</v>
      </c>
      <c r="E25" s="23">
        <f t="shared" si="1"/>
        <v>0</v>
      </c>
      <c r="F25" s="24">
        <v>0.09</v>
      </c>
      <c r="G25" s="25">
        <f t="shared" si="2"/>
        <v>0</v>
      </c>
      <c r="H25" s="26">
        <f t="shared" si="3"/>
        <v>64564.5</v>
      </c>
      <c r="I25" s="52"/>
      <c r="J25" s="52"/>
      <c r="K25" s="53">
        <f t="shared" si="0"/>
        <v>0</v>
      </c>
    </row>
    <row r="26" spans="1:11" s="3" customFormat="1" ht="15" customHeight="1">
      <c r="A26" s="19">
        <v>16</v>
      </c>
      <c r="B26" s="20" t="s">
        <v>32</v>
      </c>
      <c r="C26" s="32"/>
      <c r="D26" s="33">
        <v>81675</v>
      </c>
      <c r="E26" s="23">
        <f t="shared" si="1"/>
        <v>0</v>
      </c>
      <c r="F26" s="24">
        <v>0.09</v>
      </c>
      <c r="G26" s="25">
        <f t="shared" si="2"/>
        <v>0</v>
      </c>
      <c r="H26" s="26">
        <f t="shared" si="3"/>
        <v>67567.5</v>
      </c>
      <c r="I26" s="52"/>
      <c r="J26" s="52"/>
      <c r="K26" s="53">
        <f t="shared" si="0"/>
        <v>0</v>
      </c>
    </row>
    <row r="27" spans="1:11" s="3" customFormat="1" ht="15" customHeight="1">
      <c r="A27" s="19">
        <v>17</v>
      </c>
      <c r="B27" s="20" t="s">
        <v>33</v>
      </c>
      <c r="C27" s="32"/>
      <c r="D27" s="34">
        <v>115940</v>
      </c>
      <c r="E27" s="23">
        <f t="shared" si="1"/>
        <v>0</v>
      </c>
      <c r="F27" s="24">
        <v>0.09</v>
      </c>
      <c r="G27" s="25">
        <f t="shared" si="2"/>
        <v>0</v>
      </c>
      <c r="H27" s="26">
        <f t="shared" si="3"/>
        <v>95913.999999999985</v>
      </c>
      <c r="I27" s="52"/>
      <c r="J27" s="52"/>
      <c r="K27" s="53">
        <f t="shared" si="0"/>
        <v>0</v>
      </c>
    </row>
    <row r="28" spans="1:11" s="3" customFormat="1" ht="15" customHeight="1">
      <c r="A28" s="19">
        <v>18</v>
      </c>
      <c r="B28" s="20" t="s">
        <v>34</v>
      </c>
      <c r="C28" s="32"/>
      <c r="D28" s="33">
        <v>99825</v>
      </c>
      <c r="E28" s="23">
        <f t="shared" si="1"/>
        <v>0</v>
      </c>
      <c r="F28" s="24">
        <v>0.09</v>
      </c>
      <c r="G28" s="25">
        <f t="shared" si="2"/>
        <v>0</v>
      </c>
      <c r="H28" s="26">
        <f t="shared" si="3"/>
        <v>82582.499999999985</v>
      </c>
      <c r="I28" s="52"/>
      <c r="J28" s="52"/>
      <c r="K28" s="53">
        <f t="shared" si="0"/>
        <v>0</v>
      </c>
    </row>
    <row r="29" spans="1:11" s="4" customFormat="1" ht="15" customHeight="1">
      <c r="A29" s="35"/>
      <c r="B29" s="36" t="s">
        <v>35</v>
      </c>
      <c r="C29" s="37">
        <f>SUM(C11:C28)</f>
        <v>30</v>
      </c>
      <c r="D29" s="37"/>
      <c r="E29" s="38">
        <f>SUM(E11:E28)</f>
        <v>3073227</v>
      </c>
      <c r="F29" s="38"/>
      <c r="G29" s="39">
        <f>SUM(G11:G28)</f>
        <v>2796636.5700000003</v>
      </c>
      <c r="H29" s="40"/>
      <c r="I29" s="68"/>
      <c r="J29" s="68"/>
      <c r="K29" s="40">
        <f>SUM(K11:K28)</f>
        <v>2542396.8818181818</v>
      </c>
    </row>
    <row r="30" spans="1:11" s="5" customFormat="1" ht="19.5" customHeight="1">
      <c r="A30" s="41"/>
      <c r="B30" s="42"/>
      <c r="C30" s="43"/>
      <c r="D30" s="43"/>
      <c r="E30" s="44"/>
      <c r="F30" s="44"/>
      <c r="G30" s="45"/>
      <c r="I30" s="69"/>
      <c r="J30" s="69"/>
      <c r="K30" s="70">
        <f>K29*0.1</f>
        <v>254239.6881818182</v>
      </c>
    </row>
    <row r="31" spans="1:11" s="6" customFormat="1" ht="24" customHeight="1">
      <c r="A31" s="311"/>
      <c r="B31" s="311"/>
      <c r="C31" s="312"/>
      <c r="D31" s="312"/>
      <c r="E31" s="46"/>
      <c r="F31" s="46"/>
      <c r="G31" s="47"/>
      <c r="I31" s="71"/>
      <c r="J31" s="71"/>
      <c r="K31" s="195">
        <f>SUM(K29:K30)</f>
        <v>2796636.57</v>
      </c>
    </row>
    <row r="32" spans="1:11" ht="31.5">
      <c r="A32" s="311" t="s">
        <v>36</v>
      </c>
      <c r="B32" s="311"/>
      <c r="C32" s="312" t="s">
        <v>37</v>
      </c>
      <c r="D32" s="312"/>
      <c r="E32" s="46"/>
      <c r="F32" s="46"/>
      <c r="G32" s="47" t="s">
        <v>38</v>
      </c>
      <c r="H32" s="6"/>
    </row>
    <row r="35" spans="1:11" s="1" customFormat="1" ht="16.5" customHeight="1">
      <c r="A35" s="314" t="s">
        <v>0</v>
      </c>
      <c r="B35" s="314"/>
      <c r="C35" s="314"/>
      <c r="D35" s="314"/>
      <c r="E35" s="314"/>
      <c r="F35" s="314"/>
      <c r="G35" s="314"/>
      <c r="I35" s="62"/>
      <c r="J35" s="62"/>
    </row>
    <row r="36" spans="1:11" s="1" customFormat="1" ht="17.25" customHeight="1">
      <c r="A36" s="314" t="s">
        <v>1</v>
      </c>
      <c r="B36" s="314"/>
      <c r="C36" s="314"/>
      <c r="D36" s="314"/>
      <c r="E36" s="314"/>
      <c r="F36" s="314"/>
      <c r="G36" s="314"/>
      <c r="I36" s="58" t="s">
        <v>59</v>
      </c>
      <c r="J36" s="58"/>
    </row>
    <row r="37" spans="1:11" s="1" customFormat="1" ht="15" customHeight="1">
      <c r="A37" s="314" t="s">
        <v>2</v>
      </c>
      <c r="B37" s="314"/>
      <c r="C37" s="314"/>
      <c r="D37" s="314"/>
      <c r="E37" s="314"/>
      <c r="F37" s="314"/>
      <c r="G37" s="314"/>
      <c r="I37" s="48"/>
      <c r="J37" s="48"/>
    </row>
    <row r="38" spans="1:11" s="1" customFormat="1" ht="15" customHeight="1">
      <c r="A38" s="314" t="s">
        <v>3</v>
      </c>
      <c r="B38" s="314"/>
      <c r="C38" s="314"/>
      <c r="D38" s="314"/>
      <c r="E38" s="314"/>
      <c r="F38" s="314"/>
      <c r="G38" s="314"/>
      <c r="I38" s="48"/>
      <c r="J38" s="48"/>
    </row>
    <row r="39" spans="1:11" s="1" customFormat="1" ht="15" customHeight="1">
      <c r="A39" s="315" t="s">
        <v>4</v>
      </c>
      <c r="B39" s="315"/>
      <c r="C39" s="315"/>
      <c r="D39" s="315"/>
      <c r="E39" s="315"/>
      <c r="F39" s="315"/>
      <c r="G39" s="315"/>
      <c r="I39" s="48"/>
      <c r="J39" s="48"/>
      <c r="K39" s="1" t="s">
        <v>62</v>
      </c>
    </row>
    <row r="40" spans="1:11" s="2" customFormat="1" ht="15" customHeight="1">
      <c r="A40" s="7"/>
      <c r="B40" s="7"/>
      <c r="C40" s="316" t="s">
        <v>49</v>
      </c>
      <c r="D40" s="316"/>
      <c r="E40" s="316"/>
      <c r="F40" s="316"/>
      <c r="G40" s="316"/>
      <c r="I40" s="49"/>
      <c r="J40" s="49"/>
    </row>
    <row r="41" spans="1:11" s="1" customFormat="1" ht="15" customHeight="1">
      <c r="A41" s="8" t="s">
        <v>60</v>
      </c>
      <c r="B41" s="9"/>
      <c r="C41" s="10"/>
      <c r="D41" s="317"/>
      <c r="E41" s="317"/>
      <c r="F41" s="317"/>
      <c r="G41" s="317"/>
      <c r="H41" s="11"/>
      <c r="I41" s="48"/>
      <c r="J41" s="48"/>
    </row>
    <row r="42" spans="1:11" s="1" customFormat="1" ht="15" customHeight="1">
      <c r="A42" s="8" t="s">
        <v>7</v>
      </c>
      <c r="B42" s="318" t="s">
        <v>63</v>
      </c>
      <c r="C42" s="318"/>
      <c r="D42" s="318"/>
      <c r="E42" s="318"/>
      <c r="F42" s="8"/>
      <c r="G42" s="12"/>
      <c r="H42" s="8"/>
      <c r="I42" s="59"/>
      <c r="J42" s="59"/>
      <c r="K42" s="51"/>
    </row>
    <row r="43" spans="1:11" s="1" customFormat="1" ht="15" customHeight="1">
      <c r="A43" s="8" t="s">
        <v>8</v>
      </c>
      <c r="B43" s="319"/>
      <c r="C43" s="319"/>
      <c r="D43" s="319"/>
      <c r="E43" s="319"/>
      <c r="F43" s="14"/>
      <c r="G43" s="15" t="s">
        <v>9</v>
      </c>
      <c r="H43" s="13" t="s">
        <v>41</v>
      </c>
      <c r="I43" s="50"/>
      <c r="J43" s="50"/>
    </row>
    <row r="44" spans="1:11" s="1" customFormat="1" ht="15" customHeight="1">
      <c r="A44" s="16" t="s">
        <v>10</v>
      </c>
      <c r="B44" s="16" t="s">
        <v>11</v>
      </c>
      <c r="C44" s="16" t="s">
        <v>12</v>
      </c>
      <c r="D44" s="17" t="s">
        <v>13</v>
      </c>
      <c r="E44" s="18" t="s">
        <v>14</v>
      </c>
      <c r="F44" s="18" t="s">
        <v>15</v>
      </c>
      <c r="G44" s="16" t="s">
        <v>16</v>
      </c>
      <c r="I44" s="48" t="s">
        <v>64</v>
      </c>
      <c r="J44" s="48"/>
    </row>
    <row r="45" spans="1:11" s="3" customFormat="1" ht="15" customHeight="1">
      <c r="A45" s="19">
        <v>1</v>
      </c>
      <c r="B45" s="20" t="s">
        <v>17</v>
      </c>
      <c r="C45" s="21">
        <v>10</v>
      </c>
      <c r="D45" s="22">
        <v>80775</v>
      </c>
      <c r="E45" s="23">
        <f>D45*C45</f>
        <v>807750</v>
      </c>
      <c r="F45" s="24">
        <v>0.09</v>
      </c>
      <c r="G45" s="25">
        <f>E45-E45*F45</f>
        <v>735052.5</v>
      </c>
      <c r="H45" s="26">
        <f>D45/1.1*0.91</f>
        <v>66822.954545454544</v>
      </c>
      <c r="I45" s="52">
        <f t="shared" ref="I45:I62" si="4">H45*0.9</f>
        <v>60140.659090909088</v>
      </c>
      <c r="J45" s="52"/>
      <c r="K45" s="53">
        <f>I45*C45</f>
        <v>601406.59090909082</v>
      </c>
    </row>
    <row r="46" spans="1:11" s="3" customFormat="1" ht="15" customHeight="1">
      <c r="A46" s="19">
        <v>2</v>
      </c>
      <c r="B46" s="20" t="s">
        <v>18</v>
      </c>
      <c r="C46" s="27">
        <v>10</v>
      </c>
      <c r="D46" s="22">
        <v>130973</v>
      </c>
      <c r="E46" s="23">
        <f t="shared" ref="E46:E62" si="5">D46*C46</f>
        <v>1309730</v>
      </c>
      <c r="F46" s="24">
        <v>0.09</v>
      </c>
      <c r="G46" s="25">
        <f t="shared" ref="G46:G62" si="6">E46-E46*F46</f>
        <v>1191854.3</v>
      </c>
      <c r="H46" s="26">
        <f t="shared" ref="H46:H62" si="7">D46/1.1*0.91</f>
        <v>108350.39090909091</v>
      </c>
      <c r="I46" s="52">
        <f t="shared" si="4"/>
        <v>97515.351818181822</v>
      </c>
      <c r="J46" s="52"/>
      <c r="K46" s="53">
        <f>I46*C46</f>
        <v>975153.51818181819</v>
      </c>
    </row>
    <row r="47" spans="1:11" s="3" customFormat="1" ht="15" customHeight="1">
      <c r="A47" s="19">
        <v>3</v>
      </c>
      <c r="B47" s="20" t="s">
        <v>19</v>
      </c>
      <c r="C47" s="30">
        <v>10</v>
      </c>
      <c r="D47" s="22">
        <v>61155</v>
      </c>
      <c r="E47" s="23">
        <f t="shared" si="5"/>
        <v>611550</v>
      </c>
      <c r="F47" s="24">
        <v>0.09</v>
      </c>
      <c r="G47" s="25">
        <f t="shared" si="6"/>
        <v>556510.5</v>
      </c>
      <c r="H47" s="26">
        <f t="shared" si="7"/>
        <v>50591.86363636364</v>
      </c>
      <c r="I47" s="52">
        <f t="shared" si="4"/>
        <v>45532.677272727276</v>
      </c>
      <c r="J47" s="52"/>
      <c r="K47" s="53">
        <f>I47*C47</f>
        <v>455326.77272727276</v>
      </c>
    </row>
    <row r="48" spans="1:11" s="3" customFormat="1" ht="15" customHeight="1">
      <c r="A48" s="19">
        <v>4</v>
      </c>
      <c r="B48" s="20" t="s">
        <v>20</v>
      </c>
      <c r="C48" s="64">
        <v>7</v>
      </c>
      <c r="D48" s="22">
        <v>117926</v>
      </c>
      <c r="E48" s="23">
        <f t="shared" si="5"/>
        <v>825482</v>
      </c>
      <c r="F48" s="24">
        <v>0.09</v>
      </c>
      <c r="G48" s="25">
        <f t="shared" si="6"/>
        <v>751188.62</v>
      </c>
      <c r="H48" s="26">
        <f t="shared" si="7"/>
        <v>97556.963636363624</v>
      </c>
      <c r="I48" s="52">
        <f t="shared" si="4"/>
        <v>87801.267272727258</v>
      </c>
      <c r="J48" s="52">
        <f>I48*0.85</f>
        <v>74631.077181818167</v>
      </c>
      <c r="K48" s="53">
        <f>J48*C48</f>
        <v>522417.54027272714</v>
      </c>
    </row>
    <row r="49" spans="1:11" s="3" customFormat="1" ht="15" customHeight="1">
      <c r="A49" s="19">
        <v>5</v>
      </c>
      <c r="B49" s="20" t="s">
        <v>21</v>
      </c>
      <c r="C49" s="27">
        <v>10</v>
      </c>
      <c r="D49" s="22">
        <v>122163</v>
      </c>
      <c r="E49" s="23">
        <f t="shared" si="5"/>
        <v>1221630</v>
      </c>
      <c r="F49" s="24">
        <v>0.09</v>
      </c>
      <c r="G49" s="25">
        <f t="shared" si="6"/>
        <v>1111683.3</v>
      </c>
      <c r="H49" s="26">
        <f t="shared" si="7"/>
        <v>101062.11818181818</v>
      </c>
      <c r="I49" s="52">
        <f t="shared" si="4"/>
        <v>90955.906363636357</v>
      </c>
      <c r="J49" s="52"/>
      <c r="K49" s="53">
        <f t="shared" ref="K49:K62" si="8">I49*C49</f>
        <v>909559.0636363636</v>
      </c>
    </row>
    <row r="50" spans="1:11" s="3" customFormat="1" ht="15" customHeight="1">
      <c r="A50" s="19">
        <v>6</v>
      </c>
      <c r="B50" s="20" t="s">
        <v>22</v>
      </c>
      <c r="C50" s="21"/>
      <c r="D50" s="22">
        <v>96566</v>
      </c>
      <c r="E50" s="23">
        <f t="shared" si="5"/>
        <v>0</v>
      </c>
      <c r="F50" s="24">
        <v>0.09</v>
      </c>
      <c r="G50" s="25">
        <f t="shared" si="6"/>
        <v>0</v>
      </c>
      <c r="H50" s="26">
        <f t="shared" si="7"/>
        <v>79886.418181818182</v>
      </c>
      <c r="I50" s="52">
        <f t="shared" si="4"/>
        <v>71897.776363636367</v>
      </c>
      <c r="J50" s="52"/>
      <c r="K50" s="53">
        <f t="shared" si="8"/>
        <v>0</v>
      </c>
    </row>
    <row r="51" spans="1:11" s="3" customFormat="1" ht="15" customHeight="1">
      <c r="A51" s="19">
        <v>7</v>
      </c>
      <c r="B51" s="20" t="s">
        <v>23</v>
      </c>
      <c r="C51" s="30"/>
      <c r="D51" s="22">
        <v>144014</v>
      </c>
      <c r="E51" s="23">
        <f t="shared" si="5"/>
        <v>0</v>
      </c>
      <c r="F51" s="24">
        <v>0.09</v>
      </c>
      <c r="G51" s="25">
        <f t="shared" si="6"/>
        <v>0</v>
      </c>
      <c r="H51" s="26">
        <f t="shared" si="7"/>
        <v>119138.85454545454</v>
      </c>
      <c r="I51" s="52">
        <f t="shared" si="4"/>
        <v>107224.96909090909</v>
      </c>
      <c r="J51" s="52"/>
      <c r="K51" s="53">
        <f t="shared" si="8"/>
        <v>0</v>
      </c>
    </row>
    <row r="52" spans="1:11" s="3" customFormat="1" ht="15" customHeight="1">
      <c r="A52" s="19">
        <v>8</v>
      </c>
      <c r="B52" s="20" t="s">
        <v>24</v>
      </c>
      <c r="C52" s="21"/>
      <c r="D52" s="22">
        <v>237245</v>
      </c>
      <c r="E52" s="23">
        <f t="shared" si="5"/>
        <v>0</v>
      </c>
      <c r="F52" s="24">
        <v>0.09</v>
      </c>
      <c r="G52" s="25">
        <f t="shared" si="6"/>
        <v>0</v>
      </c>
      <c r="H52" s="26">
        <f t="shared" si="7"/>
        <v>196266.31818181818</v>
      </c>
      <c r="I52" s="52">
        <f t="shared" si="4"/>
        <v>176639.68636363637</v>
      </c>
      <c r="J52" s="52"/>
      <c r="K52" s="53">
        <f t="shared" si="8"/>
        <v>0</v>
      </c>
    </row>
    <row r="53" spans="1:11" s="3" customFormat="1" ht="15" customHeight="1">
      <c r="A53" s="19">
        <v>9</v>
      </c>
      <c r="B53" s="31" t="s">
        <v>25</v>
      </c>
      <c r="C53" s="21"/>
      <c r="D53" s="22">
        <v>103413.75</v>
      </c>
      <c r="E53" s="23">
        <f t="shared" si="5"/>
        <v>0</v>
      </c>
      <c r="F53" s="24">
        <v>0.09</v>
      </c>
      <c r="G53" s="25">
        <f t="shared" si="6"/>
        <v>0</v>
      </c>
      <c r="H53" s="26">
        <f t="shared" si="7"/>
        <v>85551.374999999985</v>
      </c>
      <c r="I53" s="52">
        <f t="shared" si="4"/>
        <v>76996.237499999988</v>
      </c>
      <c r="J53" s="52"/>
      <c r="K53" s="53">
        <f t="shared" si="8"/>
        <v>0</v>
      </c>
    </row>
    <row r="54" spans="1:11" s="3" customFormat="1" ht="15" customHeight="1">
      <c r="A54" s="19">
        <v>10</v>
      </c>
      <c r="B54" s="31" t="s">
        <v>26</v>
      </c>
      <c r="C54" s="32"/>
      <c r="D54" s="22">
        <v>112188</v>
      </c>
      <c r="E54" s="23">
        <f t="shared" si="5"/>
        <v>0</v>
      </c>
      <c r="F54" s="24">
        <v>0.09</v>
      </c>
      <c r="G54" s="25">
        <f t="shared" si="6"/>
        <v>0</v>
      </c>
      <c r="H54" s="26">
        <f t="shared" si="7"/>
        <v>92810.072727272724</v>
      </c>
      <c r="I54" s="52">
        <f t="shared" si="4"/>
        <v>83529.06545454546</v>
      </c>
      <c r="J54" s="52"/>
      <c r="K54" s="53">
        <f t="shared" si="8"/>
        <v>0</v>
      </c>
    </row>
    <row r="55" spans="1:11" s="3" customFormat="1" ht="15" customHeight="1">
      <c r="A55" s="19">
        <v>11</v>
      </c>
      <c r="B55" s="20" t="s">
        <v>27</v>
      </c>
      <c r="C55" s="32">
        <v>10</v>
      </c>
      <c r="D55" s="22">
        <v>55200</v>
      </c>
      <c r="E55" s="23">
        <f t="shared" si="5"/>
        <v>552000</v>
      </c>
      <c r="F55" s="24">
        <v>0.09</v>
      </c>
      <c r="G55" s="25">
        <f t="shared" si="6"/>
        <v>502320</v>
      </c>
      <c r="H55" s="26">
        <f t="shared" si="7"/>
        <v>45665.454545454544</v>
      </c>
      <c r="I55" s="52">
        <f t="shared" si="4"/>
        <v>41098.909090909088</v>
      </c>
      <c r="J55" s="52"/>
      <c r="K55" s="53">
        <f t="shared" si="8"/>
        <v>410989.09090909088</v>
      </c>
    </row>
    <row r="56" spans="1:11" s="3" customFormat="1" ht="15" customHeight="1">
      <c r="A56" s="19">
        <v>12</v>
      </c>
      <c r="B56" s="20" t="s">
        <v>28</v>
      </c>
      <c r="C56" s="32">
        <v>10</v>
      </c>
      <c r="D56" s="22">
        <v>50600</v>
      </c>
      <c r="E56" s="23">
        <f t="shared" si="5"/>
        <v>506000</v>
      </c>
      <c r="F56" s="24">
        <v>0.09</v>
      </c>
      <c r="G56" s="25">
        <f t="shared" si="6"/>
        <v>460460</v>
      </c>
      <c r="H56" s="26">
        <f t="shared" si="7"/>
        <v>41859.999999999993</v>
      </c>
      <c r="I56" s="52">
        <f t="shared" si="4"/>
        <v>37673.999999999993</v>
      </c>
      <c r="J56" s="52"/>
      <c r="K56" s="53">
        <f t="shared" si="8"/>
        <v>376739.99999999994</v>
      </c>
    </row>
    <row r="57" spans="1:11" s="3" customFormat="1" ht="15" customHeight="1">
      <c r="A57" s="19">
        <v>13</v>
      </c>
      <c r="B57" s="20" t="s">
        <v>29</v>
      </c>
      <c r="C57" s="32"/>
      <c r="D57" s="33">
        <v>65340</v>
      </c>
      <c r="E57" s="23">
        <f t="shared" si="5"/>
        <v>0</v>
      </c>
      <c r="F57" s="24">
        <v>0.09</v>
      </c>
      <c r="G57" s="25">
        <f t="shared" si="6"/>
        <v>0</v>
      </c>
      <c r="H57" s="26">
        <f t="shared" si="7"/>
        <v>54053.999999999993</v>
      </c>
      <c r="I57" s="52">
        <f t="shared" si="4"/>
        <v>48648.599999999991</v>
      </c>
      <c r="J57" s="52"/>
      <c r="K57" s="53">
        <f t="shared" si="8"/>
        <v>0</v>
      </c>
    </row>
    <row r="58" spans="1:11" s="3" customFormat="1" ht="15" customHeight="1">
      <c r="A58" s="19">
        <v>14</v>
      </c>
      <c r="B58" s="20" t="s">
        <v>30</v>
      </c>
      <c r="C58" s="32"/>
      <c r="D58" s="33">
        <v>67155</v>
      </c>
      <c r="E58" s="23">
        <f t="shared" si="5"/>
        <v>0</v>
      </c>
      <c r="F58" s="24">
        <v>0.09</v>
      </c>
      <c r="G58" s="25">
        <f t="shared" si="6"/>
        <v>0</v>
      </c>
      <c r="H58" s="26">
        <f t="shared" si="7"/>
        <v>55555.499999999993</v>
      </c>
      <c r="I58" s="52">
        <f t="shared" si="4"/>
        <v>49999.95</v>
      </c>
      <c r="J58" s="52"/>
      <c r="K58" s="53">
        <f t="shared" si="8"/>
        <v>0</v>
      </c>
    </row>
    <row r="59" spans="1:11" s="3" customFormat="1" ht="15" customHeight="1">
      <c r="A59" s="19">
        <v>15</v>
      </c>
      <c r="B59" s="20" t="s">
        <v>31</v>
      </c>
      <c r="C59" s="32"/>
      <c r="D59" s="33">
        <v>78045</v>
      </c>
      <c r="E59" s="23">
        <f t="shared" si="5"/>
        <v>0</v>
      </c>
      <c r="F59" s="24">
        <v>0.09</v>
      </c>
      <c r="G59" s="25">
        <f t="shared" si="6"/>
        <v>0</v>
      </c>
      <c r="H59" s="26">
        <f t="shared" si="7"/>
        <v>64564.5</v>
      </c>
      <c r="I59" s="52">
        <f t="shared" si="4"/>
        <v>58108.05</v>
      </c>
      <c r="J59" s="52"/>
      <c r="K59" s="53">
        <f t="shared" si="8"/>
        <v>0</v>
      </c>
    </row>
    <row r="60" spans="1:11" s="3" customFormat="1" ht="15" customHeight="1">
      <c r="A60" s="19">
        <v>16</v>
      </c>
      <c r="B60" s="20" t="s">
        <v>32</v>
      </c>
      <c r="C60" s="32"/>
      <c r="D60" s="33">
        <v>81675</v>
      </c>
      <c r="E60" s="23">
        <f t="shared" si="5"/>
        <v>0</v>
      </c>
      <c r="F60" s="24">
        <v>0.09</v>
      </c>
      <c r="G60" s="25">
        <f t="shared" si="6"/>
        <v>0</v>
      </c>
      <c r="H60" s="26">
        <f t="shared" si="7"/>
        <v>67567.5</v>
      </c>
      <c r="I60" s="52">
        <f t="shared" si="4"/>
        <v>60810.75</v>
      </c>
      <c r="J60" s="52"/>
      <c r="K60" s="53">
        <f t="shared" si="8"/>
        <v>0</v>
      </c>
    </row>
    <row r="61" spans="1:11" s="3" customFormat="1" ht="15" customHeight="1">
      <c r="A61" s="19">
        <v>17</v>
      </c>
      <c r="B61" s="20" t="s">
        <v>33</v>
      </c>
      <c r="C61" s="32"/>
      <c r="D61" s="34">
        <v>115940</v>
      </c>
      <c r="E61" s="23">
        <f t="shared" si="5"/>
        <v>0</v>
      </c>
      <c r="F61" s="24">
        <v>0.09</v>
      </c>
      <c r="G61" s="25">
        <f t="shared" si="6"/>
        <v>0</v>
      </c>
      <c r="H61" s="26">
        <f t="shared" si="7"/>
        <v>95913.999999999985</v>
      </c>
      <c r="I61" s="52">
        <f t="shared" si="4"/>
        <v>86322.599999999991</v>
      </c>
      <c r="J61" s="52"/>
      <c r="K61" s="53">
        <f t="shared" si="8"/>
        <v>0</v>
      </c>
    </row>
    <row r="62" spans="1:11" s="3" customFormat="1" ht="15" customHeight="1">
      <c r="A62" s="19">
        <v>18</v>
      </c>
      <c r="B62" s="20" t="s">
        <v>34</v>
      </c>
      <c r="C62" s="32"/>
      <c r="D62" s="33">
        <v>99825</v>
      </c>
      <c r="E62" s="23">
        <f t="shared" si="5"/>
        <v>0</v>
      </c>
      <c r="F62" s="24">
        <v>0.09</v>
      </c>
      <c r="G62" s="25">
        <f t="shared" si="6"/>
        <v>0</v>
      </c>
      <c r="H62" s="26">
        <f t="shared" si="7"/>
        <v>82582.499999999985</v>
      </c>
      <c r="I62" s="52">
        <f t="shared" si="4"/>
        <v>74324.249999999985</v>
      </c>
      <c r="J62" s="52"/>
      <c r="K62" s="53">
        <f t="shared" si="8"/>
        <v>0</v>
      </c>
    </row>
    <row r="63" spans="1:11" s="4" customFormat="1" ht="15" customHeight="1">
      <c r="A63" s="35"/>
      <c r="B63" s="36" t="s">
        <v>35</v>
      </c>
      <c r="C63" s="37">
        <f>SUM(C45:C62)</f>
        <v>67</v>
      </c>
      <c r="D63" s="37"/>
      <c r="E63" s="38">
        <f>SUM(E45:E62)</f>
        <v>5834142</v>
      </c>
      <c r="F63" s="38"/>
      <c r="G63" s="39">
        <f>SUM(G45:G62)</f>
        <v>5309069.22</v>
      </c>
      <c r="H63" s="40"/>
      <c r="I63" s="68"/>
      <c r="J63" s="68"/>
      <c r="K63" s="40">
        <f>SUM(K45:K62)</f>
        <v>4251592.5766363628</v>
      </c>
    </row>
    <row r="64" spans="1:11" s="5" customFormat="1" ht="19.5" customHeight="1">
      <c r="A64" s="41"/>
      <c r="B64" s="42"/>
      <c r="C64" s="43"/>
      <c r="D64" s="43"/>
      <c r="E64" s="44"/>
      <c r="F64" s="44"/>
      <c r="G64" s="45"/>
      <c r="I64" s="69"/>
      <c r="J64" s="69"/>
      <c r="K64" s="70">
        <f>K63*0.1</f>
        <v>425159.25766363629</v>
      </c>
    </row>
    <row r="65" spans="1:11" s="6" customFormat="1" ht="24" customHeight="1">
      <c r="A65" s="311"/>
      <c r="B65" s="311"/>
      <c r="C65" s="312"/>
      <c r="D65" s="312"/>
      <c r="E65" s="46"/>
      <c r="F65" s="46"/>
      <c r="G65" s="47"/>
      <c r="I65" s="71"/>
      <c r="J65" s="71"/>
      <c r="K65" s="195">
        <f>SUM(K63:K64)</f>
        <v>4676751.8342999993</v>
      </c>
    </row>
    <row r="66" spans="1:11" ht="31.5">
      <c r="A66" s="311" t="s">
        <v>36</v>
      </c>
      <c r="B66" s="311"/>
      <c r="C66" s="312" t="s">
        <v>37</v>
      </c>
      <c r="D66" s="312"/>
      <c r="E66" s="46"/>
      <c r="F66" s="46"/>
      <c r="G66" s="47" t="s">
        <v>38</v>
      </c>
      <c r="H66" s="6"/>
    </row>
    <row r="67" spans="1:11">
      <c r="B67" s="61" t="s">
        <v>54</v>
      </c>
      <c r="C67" s="89" t="s">
        <v>55</v>
      </c>
      <c r="D67" s="61"/>
      <c r="E67" s="61" t="s">
        <v>42</v>
      </c>
    </row>
    <row r="68" spans="1:11">
      <c r="B68" s="61" t="s">
        <v>56</v>
      </c>
      <c r="C68" s="89" t="s">
        <v>55</v>
      </c>
      <c r="D68" s="61"/>
      <c r="E68" s="61" t="s">
        <v>42</v>
      </c>
    </row>
    <row r="70" spans="1:11" s="1" customFormat="1" ht="16.5" customHeight="1">
      <c r="A70" s="314" t="s">
        <v>0</v>
      </c>
      <c r="B70" s="314"/>
      <c r="C70" s="314"/>
      <c r="D70" s="314"/>
      <c r="E70" s="314"/>
      <c r="F70" s="314"/>
      <c r="G70" s="314"/>
      <c r="I70" s="62"/>
      <c r="J70" s="62"/>
    </row>
    <row r="71" spans="1:11" s="1" customFormat="1" ht="17.25" customHeight="1">
      <c r="A71" s="314" t="s">
        <v>1</v>
      </c>
      <c r="B71" s="314"/>
      <c r="C71" s="314"/>
      <c r="D71" s="314"/>
      <c r="E71" s="314"/>
      <c r="F71" s="314"/>
      <c r="G71" s="314"/>
      <c r="I71" s="58" t="s">
        <v>59</v>
      </c>
      <c r="J71" s="58"/>
    </row>
    <row r="72" spans="1:11" s="1" customFormat="1" ht="15" customHeight="1">
      <c r="A72" s="314" t="s">
        <v>2</v>
      </c>
      <c r="B72" s="314"/>
      <c r="C72" s="314"/>
      <c r="D72" s="314"/>
      <c r="E72" s="314"/>
      <c r="F72" s="314"/>
      <c r="G72" s="314"/>
      <c r="I72" s="48"/>
      <c r="J72" s="48"/>
    </row>
    <row r="73" spans="1:11" s="1" customFormat="1" ht="15" customHeight="1">
      <c r="A73" s="314" t="s">
        <v>3</v>
      </c>
      <c r="B73" s="314"/>
      <c r="C73" s="314"/>
      <c r="D73" s="314"/>
      <c r="E73" s="314"/>
      <c r="F73" s="314"/>
      <c r="G73" s="314"/>
      <c r="I73" s="48"/>
      <c r="J73" s="48"/>
    </row>
    <row r="74" spans="1:11" s="1" customFormat="1" ht="15" customHeight="1">
      <c r="A74" s="315" t="s">
        <v>4</v>
      </c>
      <c r="B74" s="315"/>
      <c r="C74" s="315"/>
      <c r="D74" s="315"/>
      <c r="E74" s="315"/>
      <c r="F74" s="315"/>
      <c r="G74" s="315"/>
      <c r="I74" s="48"/>
      <c r="J74" s="48"/>
    </row>
    <row r="75" spans="1:11" s="2" customFormat="1" ht="15" customHeight="1">
      <c r="A75" s="7"/>
      <c r="B75" s="7"/>
      <c r="C75" s="316" t="s">
        <v>44</v>
      </c>
      <c r="D75" s="316"/>
      <c r="E75" s="316"/>
      <c r="F75" s="316"/>
      <c r="G75" s="316"/>
      <c r="I75" s="49"/>
      <c r="J75" s="49"/>
    </row>
    <row r="76" spans="1:11" s="1" customFormat="1" ht="15" customHeight="1">
      <c r="A76" s="8" t="s">
        <v>60</v>
      </c>
      <c r="B76" s="9"/>
      <c r="C76" s="10"/>
      <c r="D76" s="317"/>
      <c r="E76" s="317"/>
      <c r="F76" s="317"/>
      <c r="G76" s="317"/>
      <c r="H76" s="11"/>
      <c r="I76" s="48"/>
      <c r="J76" s="48"/>
    </row>
    <row r="77" spans="1:11" s="1" customFormat="1" ht="15" customHeight="1">
      <c r="A77" s="8" t="s">
        <v>7</v>
      </c>
      <c r="B77" s="318" t="s">
        <v>65</v>
      </c>
      <c r="C77" s="318"/>
      <c r="D77" s="318"/>
      <c r="E77" s="318"/>
      <c r="F77" s="8"/>
      <c r="G77" s="12"/>
      <c r="H77" s="8"/>
      <c r="I77" s="59"/>
      <c r="J77" s="59"/>
      <c r="K77" s="51"/>
    </row>
    <row r="78" spans="1:11" s="1" customFormat="1" ht="15" customHeight="1">
      <c r="A78" s="8" t="s">
        <v>8</v>
      </c>
      <c r="B78" s="319"/>
      <c r="C78" s="319"/>
      <c r="D78" s="319"/>
      <c r="E78" s="319"/>
      <c r="F78" s="14"/>
      <c r="G78" s="15" t="s">
        <v>9</v>
      </c>
      <c r="H78" s="13" t="s">
        <v>41</v>
      </c>
      <c r="I78" s="50"/>
      <c r="J78" s="50"/>
    </row>
    <row r="79" spans="1:11" s="1" customFormat="1" ht="15" customHeight="1">
      <c r="A79" s="16" t="s">
        <v>10</v>
      </c>
      <c r="B79" s="16" t="s">
        <v>11</v>
      </c>
      <c r="C79" s="16" t="s">
        <v>12</v>
      </c>
      <c r="D79" s="17" t="s">
        <v>13</v>
      </c>
      <c r="E79" s="18" t="s">
        <v>14</v>
      </c>
      <c r="F79" s="18" t="s">
        <v>15</v>
      </c>
      <c r="G79" s="16" t="s">
        <v>16</v>
      </c>
      <c r="I79" s="48" t="s">
        <v>46</v>
      </c>
      <c r="J79" s="48"/>
    </row>
    <row r="80" spans="1:11" s="3" customFormat="1" ht="15" customHeight="1">
      <c r="A80" s="19">
        <v>1</v>
      </c>
      <c r="B80" s="20" t="s">
        <v>17</v>
      </c>
      <c r="C80" s="21"/>
      <c r="D80" s="22">
        <v>80775</v>
      </c>
      <c r="E80" s="23">
        <f>D80*C80</f>
        <v>0</v>
      </c>
      <c r="F80" s="24">
        <v>0.09</v>
      </c>
      <c r="G80" s="25">
        <f>E80-E80*F80</f>
        <v>0</v>
      </c>
      <c r="H80" s="26">
        <f>D80/1.1*0.91</f>
        <v>66822.954545454544</v>
      </c>
      <c r="I80" s="52"/>
      <c r="J80" s="52"/>
      <c r="K80" s="53">
        <f t="shared" ref="K80:K96" si="9">H80*C80</f>
        <v>0</v>
      </c>
    </row>
    <row r="81" spans="1:11" s="3" customFormat="1" ht="15" customHeight="1">
      <c r="A81" s="19">
        <v>2</v>
      </c>
      <c r="B81" s="20" t="s">
        <v>18</v>
      </c>
      <c r="C81" s="27"/>
      <c r="D81" s="22">
        <v>130973</v>
      </c>
      <c r="E81" s="23">
        <f t="shared" ref="E81:E97" si="10">D81*C81</f>
        <v>0</v>
      </c>
      <c r="F81" s="24">
        <v>0.09</v>
      </c>
      <c r="G81" s="25">
        <f t="shared" ref="G81:G97" si="11">E81-E81*F81</f>
        <v>0</v>
      </c>
      <c r="H81" s="26">
        <f t="shared" ref="H81:H97" si="12">D81/1.1*0.91</f>
        <v>108350.39090909091</v>
      </c>
      <c r="I81" s="52"/>
      <c r="J81" s="52"/>
      <c r="K81" s="53">
        <f t="shared" si="9"/>
        <v>0</v>
      </c>
    </row>
    <row r="82" spans="1:11" s="3" customFormat="1" ht="15" customHeight="1">
      <c r="A82" s="19">
        <v>3</v>
      </c>
      <c r="B82" s="20" t="s">
        <v>19</v>
      </c>
      <c r="C82" s="28"/>
      <c r="D82" s="22">
        <v>61155</v>
      </c>
      <c r="E82" s="23">
        <f t="shared" si="10"/>
        <v>0</v>
      </c>
      <c r="F82" s="24">
        <v>0.09</v>
      </c>
      <c r="G82" s="25">
        <f t="shared" si="11"/>
        <v>0</v>
      </c>
      <c r="H82" s="26">
        <f t="shared" si="12"/>
        <v>50591.86363636364</v>
      </c>
      <c r="I82" s="52"/>
      <c r="J82" s="52"/>
      <c r="K82" s="53">
        <f t="shared" si="9"/>
        <v>0</v>
      </c>
    </row>
    <row r="83" spans="1:11" s="65" customFormat="1" ht="15" customHeight="1">
      <c r="A83" s="72">
        <v>4</v>
      </c>
      <c r="B83" s="73" t="s">
        <v>20</v>
      </c>
      <c r="C83" s="74"/>
      <c r="D83" s="75">
        <v>117926</v>
      </c>
      <c r="E83" s="76">
        <f t="shared" si="10"/>
        <v>0</v>
      </c>
      <c r="F83" s="77">
        <v>0.09</v>
      </c>
      <c r="G83" s="78">
        <f t="shared" si="11"/>
        <v>0</v>
      </c>
      <c r="H83" s="63">
        <f t="shared" si="12"/>
        <v>97556.963636363624</v>
      </c>
      <c r="I83" s="83">
        <f>H83*0.85</f>
        <v>82923.419090909083</v>
      </c>
      <c r="J83" s="83"/>
      <c r="K83" s="84">
        <f t="shared" si="9"/>
        <v>0</v>
      </c>
    </row>
    <row r="84" spans="1:11" s="3" customFormat="1" ht="15" customHeight="1">
      <c r="A84" s="19">
        <v>5</v>
      </c>
      <c r="B84" s="20" t="s">
        <v>21</v>
      </c>
      <c r="C84" s="27"/>
      <c r="D84" s="22">
        <v>122163</v>
      </c>
      <c r="E84" s="23">
        <f t="shared" si="10"/>
        <v>0</v>
      </c>
      <c r="F84" s="24">
        <v>0.09</v>
      </c>
      <c r="G84" s="25">
        <f t="shared" si="11"/>
        <v>0</v>
      </c>
      <c r="H84" s="26">
        <f t="shared" si="12"/>
        <v>101062.11818181818</v>
      </c>
      <c r="I84" s="52"/>
      <c r="J84" s="52"/>
      <c r="K84" s="53">
        <f t="shared" si="9"/>
        <v>0</v>
      </c>
    </row>
    <row r="85" spans="1:11" s="3" customFormat="1" ht="15" customHeight="1">
      <c r="A85" s="19">
        <v>6</v>
      </c>
      <c r="B85" s="20" t="s">
        <v>22</v>
      </c>
      <c r="C85" s="21"/>
      <c r="D85" s="22">
        <v>96566</v>
      </c>
      <c r="E85" s="23">
        <f t="shared" si="10"/>
        <v>0</v>
      </c>
      <c r="F85" s="24">
        <v>0.09</v>
      </c>
      <c r="G85" s="25">
        <f t="shared" si="11"/>
        <v>0</v>
      </c>
      <c r="H85" s="26">
        <f t="shared" si="12"/>
        <v>79886.418181818182</v>
      </c>
      <c r="I85" s="52"/>
      <c r="J85" s="52"/>
      <c r="K85" s="53">
        <f t="shared" si="9"/>
        <v>0</v>
      </c>
    </row>
    <row r="86" spans="1:11" s="3" customFormat="1" ht="15" customHeight="1">
      <c r="A86" s="19">
        <v>7</v>
      </c>
      <c r="B86" s="20" t="s">
        <v>23</v>
      </c>
      <c r="C86" s="30"/>
      <c r="D86" s="22">
        <v>144014</v>
      </c>
      <c r="E86" s="23">
        <f t="shared" si="10"/>
        <v>0</v>
      </c>
      <c r="F86" s="24">
        <v>0.09</v>
      </c>
      <c r="G86" s="25">
        <f t="shared" si="11"/>
        <v>0</v>
      </c>
      <c r="H86" s="26">
        <f t="shared" si="12"/>
        <v>119138.85454545454</v>
      </c>
      <c r="I86" s="52"/>
      <c r="J86" s="52"/>
      <c r="K86" s="53">
        <f t="shared" si="9"/>
        <v>0</v>
      </c>
    </row>
    <row r="87" spans="1:11" s="3" customFormat="1" ht="15" customHeight="1">
      <c r="A87" s="19">
        <v>8</v>
      </c>
      <c r="B87" s="20" t="s">
        <v>24</v>
      </c>
      <c r="C87" s="21"/>
      <c r="D87" s="22">
        <v>237245</v>
      </c>
      <c r="E87" s="23">
        <f t="shared" si="10"/>
        <v>0</v>
      </c>
      <c r="F87" s="24">
        <v>0.09</v>
      </c>
      <c r="G87" s="25">
        <f t="shared" si="11"/>
        <v>0</v>
      </c>
      <c r="H87" s="26">
        <f t="shared" si="12"/>
        <v>196266.31818181818</v>
      </c>
      <c r="I87" s="52"/>
      <c r="J87" s="52"/>
      <c r="K87" s="53">
        <f t="shared" si="9"/>
        <v>0</v>
      </c>
    </row>
    <row r="88" spans="1:11" s="3" customFormat="1" ht="15" customHeight="1">
      <c r="A88" s="19">
        <v>9</v>
      </c>
      <c r="B88" s="31" t="s">
        <v>25</v>
      </c>
      <c r="C88" s="21"/>
      <c r="D88" s="22">
        <v>103413.75</v>
      </c>
      <c r="E88" s="23">
        <f t="shared" si="10"/>
        <v>0</v>
      </c>
      <c r="F88" s="24">
        <v>0.09</v>
      </c>
      <c r="G88" s="25">
        <f t="shared" si="11"/>
        <v>0</v>
      </c>
      <c r="H88" s="26">
        <f t="shared" si="12"/>
        <v>85551.374999999985</v>
      </c>
      <c r="I88" s="52"/>
      <c r="J88" s="52"/>
      <c r="K88" s="53">
        <f t="shared" si="9"/>
        <v>0</v>
      </c>
    </row>
    <row r="89" spans="1:11" s="3" customFormat="1" ht="15" customHeight="1">
      <c r="A89" s="19">
        <v>10</v>
      </c>
      <c r="B89" s="31" t="s">
        <v>26</v>
      </c>
      <c r="C89" s="32"/>
      <c r="D89" s="22">
        <v>112188</v>
      </c>
      <c r="E89" s="23">
        <f t="shared" si="10"/>
        <v>0</v>
      </c>
      <c r="F89" s="24">
        <v>0.09</v>
      </c>
      <c r="G89" s="25">
        <f t="shared" si="11"/>
        <v>0</v>
      </c>
      <c r="H89" s="26">
        <f t="shared" si="12"/>
        <v>92810.072727272724</v>
      </c>
      <c r="I89" s="52"/>
      <c r="J89" s="52"/>
      <c r="K89" s="53">
        <f t="shared" si="9"/>
        <v>0</v>
      </c>
    </row>
    <row r="90" spans="1:11" s="3" customFormat="1" ht="15" customHeight="1">
      <c r="A90" s="19">
        <v>11</v>
      </c>
      <c r="B90" s="20" t="s">
        <v>27</v>
      </c>
      <c r="C90" s="32">
        <v>2</v>
      </c>
      <c r="D90" s="22">
        <v>55200</v>
      </c>
      <c r="E90" s="23">
        <f t="shared" si="10"/>
        <v>110400</v>
      </c>
      <c r="F90" s="24">
        <v>0.09</v>
      </c>
      <c r="G90" s="25">
        <f t="shared" si="11"/>
        <v>100464</v>
      </c>
      <c r="H90" s="26">
        <f t="shared" si="12"/>
        <v>45665.454545454544</v>
      </c>
      <c r="I90" s="52"/>
      <c r="J90" s="52"/>
      <c r="K90" s="53">
        <f t="shared" si="9"/>
        <v>91330.909090909088</v>
      </c>
    </row>
    <row r="91" spans="1:11" s="3" customFormat="1" ht="15" customHeight="1">
      <c r="A91" s="19">
        <v>12</v>
      </c>
      <c r="B91" s="20" t="s">
        <v>28</v>
      </c>
      <c r="C91" s="32">
        <v>2</v>
      </c>
      <c r="D91" s="22">
        <v>50600</v>
      </c>
      <c r="E91" s="23">
        <f t="shared" si="10"/>
        <v>101200</v>
      </c>
      <c r="F91" s="24">
        <v>0.09</v>
      </c>
      <c r="G91" s="25">
        <f t="shared" si="11"/>
        <v>92092</v>
      </c>
      <c r="H91" s="26">
        <f t="shared" si="12"/>
        <v>41859.999999999993</v>
      </c>
      <c r="I91" s="52"/>
      <c r="J91" s="52"/>
      <c r="K91" s="53">
        <f t="shared" si="9"/>
        <v>83719.999999999985</v>
      </c>
    </row>
    <row r="92" spans="1:11" s="3" customFormat="1" ht="15" customHeight="1">
      <c r="A92" s="19">
        <v>13</v>
      </c>
      <c r="B92" s="20" t="s">
        <v>29</v>
      </c>
      <c r="C92" s="32">
        <v>5</v>
      </c>
      <c r="D92" s="33">
        <v>65340</v>
      </c>
      <c r="E92" s="23">
        <f t="shared" si="10"/>
        <v>326700</v>
      </c>
      <c r="F92" s="24">
        <v>0.09</v>
      </c>
      <c r="G92" s="25">
        <f t="shared" si="11"/>
        <v>297297</v>
      </c>
      <c r="H92" s="26">
        <f t="shared" si="12"/>
        <v>54053.999999999993</v>
      </c>
      <c r="I92" s="52"/>
      <c r="J92" s="52"/>
      <c r="K92" s="53">
        <f t="shared" si="9"/>
        <v>270269.99999999994</v>
      </c>
    </row>
    <row r="93" spans="1:11" s="3" customFormat="1" ht="15" customHeight="1">
      <c r="A93" s="19">
        <v>14</v>
      </c>
      <c r="B93" s="20" t="s">
        <v>30</v>
      </c>
      <c r="C93" s="32">
        <v>3</v>
      </c>
      <c r="D93" s="33">
        <v>67155</v>
      </c>
      <c r="E93" s="23">
        <f t="shared" si="10"/>
        <v>201465</v>
      </c>
      <c r="F93" s="24">
        <v>0.09</v>
      </c>
      <c r="G93" s="25">
        <f t="shared" si="11"/>
        <v>183333.15</v>
      </c>
      <c r="H93" s="26">
        <f t="shared" si="12"/>
        <v>55555.499999999993</v>
      </c>
      <c r="I93" s="52"/>
      <c r="J93" s="52"/>
      <c r="K93" s="53">
        <f t="shared" si="9"/>
        <v>166666.49999999997</v>
      </c>
    </row>
    <row r="94" spans="1:11" s="3" customFormat="1" ht="15" customHeight="1">
      <c r="A94" s="19">
        <v>15</v>
      </c>
      <c r="B94" s="20" t="s">
        <v>31</v>
      </c>
      <c r="C94" s="32">
        <v>5</v>
      </c>
      <c r="D94" s="33">
        <v>78045</v>
      </c>
      <c r="E94" s="23">
        <f t="shared" si="10"/>
        <v>390225</v>
      </c>
      <c r="F94" s="24">
        <v>0.09</v>
      </c>
      <c r="G94" s="25">
        <f t="shared" si="11"/>
        <v>355104.75</v>
      </c>
      <c r="H94" s="26">
        <f t="shared" si="12"/>
        <v>64564.5</v>
      </c>
      <c r="I94" s="52"/>
      <c r="J94" s="52"/>
      <c r="K94" s="53">
        <f t="shared" si="9"/>
        <v>322822.5</v>
      </c>
    </row>
    <row r="95" spans="1:11" s="3" customFormat="1" ht="15" customHeight="1">
      <c r="A95" s="19">
        <v>16</v>
      </c>
      <c r="B95" s="20" t="s">
        <v>32</v>
      </c>
      <c r="C95" s="32">
        <v>5</v>
      </c>
      <c r="D95" s="33">
        <v>81675</v>
      </c>
      <c r="E95" s="23">
        <f t="shared" si="10"/>
        <v>408375</v>
      </c>
      <c r="F95" s="24">
        <v>0.09</v>
      </c>
      <c r="G95" s="25">
        <f t="shared" si="11"/>
        <v>371621.25</v>
      </c>
      <c r="H95" s="26">
        <f t="shared" si="12"/>
        <v>67567.5</v>
      </c>
      <c r="I95" s="52"/>
      <c r="J95" s="52"/>
      <c r="K95" s="53">
        <f t="shared" si="9"/>
        <v>337837.5</v>
      </c>
    </row>
    <row r="96" spans="1:11" s="66" customFormat="1" ht="15" customHeight="1">
      <c r="A96" s="79">
        <v>17</v>
      </c>
      <c r="B96" s="20" t="s">
        <v>33</v>
      </c>
      <c r="C96" s="32">
        <v>5</v>
      </c>
      <c r="D96" s="34">
        <v>115940</v>
      </c>
      <c r="E96" s="80">
        <f t="shared" si="10"/>
        <v>579700</v>
      </c>
      <c r="F96" s="81">
        <v>0.09</v>
      </c>
      <c r="G96" s="25">
        <f t="shared" si="11"/>
        <v>527527</v>
      </c>
      <c r="H96" s="82">
        <f t="shared" si="12"/>
        <v>95913.999999999985</v>
      </c>
      <c r="I96" s="85"/>
      <c r="J96" s="85"/>
      <c r="K96" s="86">
        <f t="shared" si="9"/>
        <v>479569.99999999994</v>
      </c>
    </row>
    <row r="97" spans="1:11" s="65" customFormat="1" ht="15" customHeight="1">
      <c r="A97" s="72">
        <v>18</v>
      </c>
      <c r="B97" s="73" t="s">
        <v>34</v>
      </c>
      <c r="C97" s="87">
        <v>5</v>
      </c>
      <c r="D97" s="88">
        <v>99825</v>
      </c>
      <c r="E97" s="76">
        <f t="shared" si="10"/>
        <v>499125</v>
      </c>
      <c r="F97" s="77">
        <v>0.09</v>
      </c>
      <c r="G97" s="78">
        <f t="shared" si="11"/>
        <v>454203.75</v>
      </c>
      <c r="H97" s="63">
        <f t="shared" si="12"/>
        <v>82582.499999999985</v>
      </c>
      <c r="I97" s="83">
        <f>H97*0.85</f>
        <v>70195.124999999985</v>
      </c>
      <c r="J97" s="83"/>
      <c r="K97" s="84">
        <f>I97*C97</f>
        <v>350975.62499999994</v>
      </c>
    </row>
    <row r="98" spans="1:11" s="4" customFormat="1" ht="15" customHeight="1">
      <c r="A98" s="35"/>
      <c r="B98" s="36" t="s">
        <v>35</v>
      </c>
      <c r="C98" s="37">
        <f>SUM(C80:C97)</f>
        <v>32</v>
      </c>
      <c r="D98" s="37"/>
      <c r="E98" s="38">
        <f>SUM(E80:E97)</f>
        <v>2617190</v>
      </c>
      <c r="F98" s="38"/>
      <c r="G98" s="39">
        <f>SUM(G80:G97)</f>
        <v>2381642.9</v>
      </c>
      <c r="H98" s="40"/>
      <c r="I98" s="68"/>
      <c r="J98" s="68"/>
      <c r="K98" s="40">
        <f>SUM(K80:K97)</f>
        <v>2103193.0340909087</v>
      </c>
    </row>
    <row r="99" spans="1:11" s="5" customFormat="1" ht="19.5" customHeight="1">
      <c r="A99" s="41"/>
      <c r="B99" s="42"/>
      <c r="C99" s="43"/>
      <c r="D99" s="43"/>
      <c r="E99" s="44"/>
      <c r="F99" s="44"/>
      <c r="G99" s="45"/>
      <c r="I99" s="69"/>
      <c r="J99" s="69"/>
      <c r="K99" s="70">
        <f>K98*0.1</f>
        <v>210319.30340909088</v>
      </c>
    </row>
    <row r="100" spans="1:11" s="6" customFormat="1" ht="24" customHeight="1">
      <c r="A100" s="311"/>
      <c r="B100" s="311"/>
      <c r="C100" s="312"/>
      <c r="D100" s="312"/>
      <c r="E100" s="46"/>
      <c r="F100" s="46"/>
      <c r="G100" s="47"/>
      <c r="I100" s="71"/>
      <c r="J100" s="71"/>
      <c r="K100" s="195">
        <f>SUM(K98:K99)</f>
        <v>2313512.3374999994</v>
      </c>
    </row>
    <row r="101" spans="1:11" ht="31.5">
      <c r="A101" s="311" t="s">
        <v>36</v>
      </c>
      <c r="B101" s="311"/>
      <c r="C101" s="312" t="s">
        <v>37</v>
      </c>
      <c r="D101" s="312"/>
      <c r="E101" s="46"/>
      <c r="F101" s="46"/>
      <c r="G101" s="47" t="s">
        <v>38</v>
      </c>
      <c r="H101" s="6"/>
    </row>
    <row r="102" spans="1:11">
      <c r="B102" s="61" t="s">
        <v>54</v>
      </c>
      <c r="C102" s="89" t="s">
        <v>55</v>
      </c>
      <c r="D102" s="61"/>
      <c r="E102" s="61" t="s">
        <v>42</v>
      </c>
    </row>
    <row r="103" spans="1:11">
      <c r="B103" s="61" t="s">
        <v>56</v>
      </c>
      <c r="C103" s="89" t="s">
        <v>55</v>
      </c>
      <c r="D103" s="61"/>
      <c r="E103" s="61" t="s">
        <v>42</v>
      </c>
    </row>
    <row r="106" spans="1:11" s="1" customFormat="1" ht="16.5" customHeight="1">
      <c r="A106" s="314" t="s">
        <v>0</v>
      </c>
      <c r="B106" s="314"/>
      <c r="C106" s="314"/>
      <c r="D106" s="314"/>
      <c r="E106" s="314"/>
      <c r="F106" s="314"/>
      <c r="G106" s="314"/>
      <c r="I106" s="62"/>
      <c r="J106" s="62"/>
    </row>
    <row r="107" spans="1:11" s="1" customFormat="1" ht="17.25" customHeight="1">
      <c r="A107" s="314" t="s">
        <v>1</v>
      </c>
      <c r="B107" s="314"/>
      <c r="C107" s="314"/>
      <c r="D107" s="314"/>
      <c r="E107" s="314"/>
      <c r="F107" s="314"/>
      <c r="G107" s="314"/>
      <c r="I107" s="58" t="s">
        <v>59</v>
      </c>
      <c r="J107" s="58"/>
    </row>
    <row r="108" spans="1:11" s="1" customFormat="1" ht="15" customHeight="1">
      <c r="A108" s="314" t="s">
        <v>2</v>
      </c>
      <c r="B108" s="314"/>
      <c r="C108" s="314"/>
      <c r="D108" s="314"/>
      <c r="E108" s="314"/>
      <c r="F108" s="314"/>
      <c r="G108" s="314"/>
      <c r="I108" s="48"/>
      <c r="J108" s="48"/>
    </row>
    <row r="109" spans="1:11" s="1" customFormat="1" ht="15" customHeight="1">
      <c r="A109" s="314" t="s">
        <v>3</v>
      </c>
      <c r="B109" s="314"/>
      <c r="C109" s="314"/>
      <c r="D109" s="314"/>
      <c r="E109" s="314"/>
      <c r="F109" s="314"/>
      <c r="G109" s="314"/>
      <c r="I109" s="48"/>
      <c r="J109" s="48"/>
    </row>
    <row r="110" spans="1:11" s="1" customFormat="1" ht="15" customHeight="1">
      <c r="A110" s="315" t="s">
        <v>4</v>
      </c>
      <c r="B110" s="315"/>
      <c r="C110" s="315"/>
      <c r="D110" s="315"/>
      <c r="E110" s="315"/>
      <c r="F110" s="315"/>
      <c r="G110" s="315"/>
      <c r="I110" s="48"/>
      <c r="J110" s="48"/>
    </row>
    <row r="111" spans="1:11" s="2" customFormat="1" ht="15" customHeight="1">
      <c r="A111" s="7"/>
      <c r="B111" s="7"/>
      <c r="C111" s="316" t="s">
        <v>44</v>
      </c>
      <c r="D111" s="316"/>
      <c r="E111" s="316"/>
      <c r="F111" s="316"/>
      <c r="G111" s="316"/>
      <c r="I111" s="49"/>
      <c r="J111" s="49"/>
    </row>
    <row r="112" spans="1:11" s="1" customFormat="1" ht="15" customHeight="1">
      <c r="A112" s="8" t="s">
        <v>60</v>
      </c>
      <c r="B112" s="9"/>
      <c r="C112" s="10"/>
      <c r="D112" s="317"/>
      <c r="E112" s="317"/>
      <c r="F112" s="317"/>
      <c r="G112" s="317"/>
      <c r="H112" s="11"/>
      <c r="I112" s="48"/>
      <c r="J112" s="48"/>
    </row>
    <row r="113" spans="1:11" s="1" customFormat="1" ht="15" customHeight="1">
      <c r="A113" s="8" t="s">
        <v>7</v>
      </c>
      <c r="B113" s="318" t="s">
        <v>66</v>
      </c>
      <c r="C113" s="318"/>
      <c r="D113" s="318"/>
      <c r="E113" s="318"/>
      <c r="F113" s="8"/>
      <c r="G113" s="12"/>
      <c r="H113" s="8"/>
      <c r="I113" s="59"/>
      <c r="J113" s="59"/>
      <c r="K113" s="51"/>
    </row>
    <row r="114" spans="1:11" s="1" customFormat="1" ht="15" customHeight="1">
      <c r="A114" s="8" t="s">
        <v>8</v>
      </c>
      <c r="B114" s="319"/>
      <c r="C114" s="319"/>
      <c r="D114" s="319"/>
      <c r="E114" s="319"/>
      <c r="F114" s="14"/>
      <c r="G114" s="15" t="s">
        <v>9</v>
      </c>
      <c r="H114" s="13" t="s">
        <v>41</v>
      </c>
      <c r="I114" s="50"/>
      <c r="J114" s="50"/>
    </row>
    <row r="115" spans="1:11" s="1" customFormat="1" ht="15" customHeight="1">
      <c r="A115" s="16" t="s">
        <v>10</v>
      </c>
      <c r="B115" s="16" t="s">
        <v>11</v>
      </c>
      <c r="C115" s="16" t="s">
        <v>12</v>
      </c>
      <c r="D115" s="17" t="s">
        <v>13</v>
      </c>
      <c r="E115" s="18" t="s">
        <v>14</v>
      </c>
      <c r="F115" s="18" t="s">
        <v>15</v>
      </c>
      <c r="G115" s="16" t="s">
        <v>16</v>
      </c>
      <c r="I115" s="48" t="s">
        <v>46</v>
      </c>
      <c r="J115" s="48"/>
    </row>
    <row r="116" spans="1:11" s="3" customFormat="1" ht="15" customHeight="1">
      <c r="A116" s="19">
        <v>1</v>
      </c>
      <c r="B116" s="20" t="s">
        <v>17</v>
      </c>
      <c r="C116" s="21">
        <v>3</v>
      </c>
      <c r="D116" s="22">
        <v>80775</v>
      </c>
      <c r="E116" s="23">
        <f>D116*C116</f>
        <v>242325</v>
      </c>
      <c r="F116" s="24">
        <v>0.09</v>
      </c>
      <c r="G116" s="25">
        <f>E116-E116*F116</f>
        <v>220515.75</v>
      </c>
      <c r="H116" s="26">
        <f>D116/1.1*0.91</f>
        <v>66822.954545454544</v>
      </c>
      <c r="I116" s="52"/>
      <c r="J116" s="52"/>
      <c r="K116" s="53">
        <f t="shared" ref="K116:K132" si="13">H116*C116</f>
        <v>200468.86363636365</v>
      </c>
    </row>
    <row r="117" spans="1:11" s="3" customFormat="1" ht="15" customHeight="1">
      <c r="A117" s="19">
        <v>2</v>
      </c>
      <c r="B117" s="20" t="s">
        <v>18</v>
      </c>
      <c r="C117" s="27"/>
      <c r="D117" s="22">
        <v>130973</v>
      </c>
      <c r="E117" s="23">
        <f t="shared" ref="E117:E133" si="14">D117*C117</f>
        <v>0</v>
      </c>
      <c r="F117" s="24">
        <v>0.09</v>
      </c>
      <c r="G117" s="25">
        <f t="shared" ref="G117:G133" si="15">E117-E117*F117</f>
        <v>0</v>
      </c>
      <c r="H117" s="26">
        <f t="shared" ref="H117:H133" si="16">D117/1.1*0.91</f>
        <v>108350.39090909091</v>
      </c>
      <c r="I117" s="52"/>
      <c r="J117" s="52"/>
      <c r="K117" s="53">
        <f t="shared" si="13"/>
        <v>0</v>
      </c>
    </row>
    <row r="118" spans="1:11" s="3" customFormat="1" ht="15" customHeight="1">
      <c r="A118" s="19">
        <v>3</v>
      </c>
      <c r="B118" s="20" t="s">
        <v>19</v>
      </c>
      <c r="C118" s="30">
        <v>2</v>
      </c>
      <c r="D118" s="22">
        <v>61155</v>
      </c>
      <c r="E118" s="23">
        <f t="shared" si="14"/>
        <v>122310</v>
      </c>
      <c r="F118" s="24">
        <v>0.09</v>
      </c>
      <c r="G118" s="25">
        <f t="shared" si="15"/>
        <v>111302.1</v>
      </c>
      <c r="H118" s="26">
        <f t="shared" si="16"/>
        <v>50591.86363636364</v>
      </c>
      <c r="I118" s="52"/>
      <c r="J118" s="52"/>
      <c r="K118" s="53">
        <f t="shared" si="13"/>
        <v>101183.72727272728</v>
      </c>
    </row>
    <row r="119" spans="1:11" s="65" customFormat="1" ht="15" customHeight="1">
      <c r="A119" s="72">
        <v>4</v>
      </c>
      <c r="B119" s="73" t="s">
        <v>20</v>
      </c>
      <c r="C119" s="74"/>
      <c r="D119" s="75">
        <v>117926</v>
      </c>
      <c r="E119" s="76">
        <f t="shared" si="14"/>
        <v>0</v>
      </c>
      <c r="F119" s="77">
        <v>0.09</v>
      </c>
      <c r="G119" s="78">
        <f t="shared" si="15"/>
        <v>0</v>
      </c>
      <c r="H119" s="63">
        <f t="shared" si="16"/>
        <v>97556.963636363624</v>
      </c>
      <c r="I119" s="83">
        <f>H119*0.85</f>
        <v>82923.419090909083</v>
      </c>
      <c r="J119" s="83"/>
      <c r="K119" s="84">
        <f t="shared" si="13"/>
        <v>0</v>
      </c>
    </row>
    <row r="120" spans="1:11" s="3" customFormat="1" ht="15" customHeight="1">
      <c r="A120" s="19">
        <v>5</v>
      </c>
      <c r="B120" s="20" t="s">
        <v>21</v>
      </c>
      <c r="C120" s="27"/>
      <c r="D120" s="22">
        <v>122163</v>
      </c>
      <c r="E120" s="23">
        <f t="shared" si="14"/>
        <v>0</v>
      </c>
      <c r="F120" s="24">
        <v>0.09</v>
      </c>
      <c r="G120" s="25">
        <f t="shared" si="15"/>
        <v>0</v>
      </c>
      <c r="H120" s="26">
        <f t="shared" si="16"/>
        <v>101062.11818181818</v>
      </c>
      <c r="I120" s="52"/>
      <c r="J120" s="52"/>
      <c r="K120" s="53">
        <f t="shared" si="13"/>
        <v>0</v>
      </c>
    </row>
    <row r="121" spans="1:11" s="3" customFormat="1" ht="15" customHeight="1">
      <c r="A121" s="19">
        <v>6</v>
      </c>
      <c r="B121" s="20" t="s">
        <v>22</v>
      </c>
      <c r="C121" s="21"/>
      <c r="D121" s="22">
        <v>96566</v>
      </c>
      <c r="E121" s="23">
        <f t="shared" si="14"/>
        <v>0</v>
      </c>
      <c r="F121" s="24">
        <v>0.09</v>
      </c>
      <c r="G121" s="25">
        <f t="shared" si="15"/>
        <v>0</v>
      </c>
      <c r="H121" s="26">
        <f t="shared" si="16"/>
        <v>79886.418181818182</v>
      </c>
      <c r="I121" s="52"/>
      <c r="J121" s="52"/>
      <c r="K121" s="53">
        <f t="shared" si="13"/>
        <v>0</v>
      </c>
    </row>
    <row r="122" spans="1:11" s="3" customFormat="1" ht="15" customHeight="1">
      <c r="A122" s="19">
        <v>7</v>
      </c>
      <c r="B122" s="20" t="s">
        <v>23</v>
      </c>
      <c r="C122" s="30"/>
      <c r="D122" s="22">
        <v>144014</v>
      </c>
      <c r="E122" s="23">
        <f t="shared" si="14"/>
        <v>0</v>
      </c>
      <c r="F122" s="24">
        <v>0.09</v>
      </c>
      <c r="G122" s="25">
        <f t="shared" si="15"/>
        <v>0</v>
      </c>
      <c r="H122" s="26">
        <f t="shared" si="16"/>
        <v>119138.85454545454</v>
      </c>
      <c r="I122" s="52"/>
      <c r="J122" s="52"/>
      <c r="K122" s="53">
        <f t="shared" si="13"/>
        <v>0</v>
      </c>
    </row>
    <row r="123" spans="1:11" s="3" customFormat="1" ht="15" customHeight="1">
      <c r="A123" s="19">
        <v>8</v>
      </c>
      <c r="B123" s="20" t="s">
        <v>24</v>
      </c>
      <c r="C123" s="21"/>
      <c r="D123" s="22">
        <v>237245</v>
      </c>
      <c r="E123" s="23">
        <f t="shared" si="14"/>
        <v>0</v>
      </c>
      <c r="F123" s="24">
        <v>0.09</v>
      </c>
      <c r="G123" s="25">
        <f t="shared" si="15"/>
        <v>0</v>
      </c>
      <c r="H123" s="26">
        <f t="shared" si="16"/>
        <v>196266.31818181818</v>
      </c>
      <c r="I123" s="52"/>
      <c r="J123" s="52"/>
      <c r="K123" s="53">
        <f t="shared" si="13"/>
        <v>0</v>
      </c>
    </row>
    <row r="124" spans="1:11" s="3" customFormat="1" ht="15" customHeight="1">
      <c r="A124" s="19">
        <v>9</v>
      </c>
      <c r="B124" s="31" t="s">
        <v>25</v>
      </c>
      <c r="C124" s="21"/>
      <c r="D124" s="22">
        <v>103413.75</v>
      </c>
      <c r="E124" s="23">
        <f t="shared" si="14"/>
        <v>0</v>
      </c>
      <c r="F124" s="24">
        <v>0.09</v>
      </c>
      <c r="G124" s="25">
        <f t="shared" si="15"/>
        <v>0</v>
      </c>
      <c r="H124" s="26">
        <f t="shared" si="16"/>
        <v>85551.374999999985</v>
      </c>
      <c r="I124" s="52"/>
      <c r="J124" s="52"/>
      <c r="K124" s="53">
        <f t="shared" si="13"/>
        <v>0</v>
      </c>
    </row>
    <row r="125" spans="1:11" s="3" customFormat="1" ht="15" customHeight="1">
      <c r="A125" s="19">
        <v>10</v>
      </c>
      <c r="B125" s="31" t="s">
        <v>26</v>
      </c>
      <c r="C125" s="32"/>
      <c r="D125" s="22">
        <v>112188</v>
      </c>
      <c r="E125" s="23">
        <f t="shared" si="14"/>
        <v>0</v>
      </c>
      <c r="F125" s="24">
        <v>0.09</v>
      </c>
      <c r="G125" s="25">
        <f t="shared" si="15"/>
        <v>0</v>
      </c>
      <c r="H125" s="26">
        <f t="shared" si="16"/>
        <v>92810.072727272724</v>
      </c>
      <c r="I125" s="52"/>
      <c r="J125" s="52"/>
      <c r="K125" s="53">
        <f t="shared" si="13"/>
        <v>0</v>
      </c>
    </row>
    <row r="126" spans="1:11" s="3" customFormat="1" ht="15" customHeight="1">
      <c r="A126" s="19">
        <v>11</v>
      </c>
      <c r="B126" s="20" t="s">
        <v>27</v>
      </c>
      <c r="C126" s="32"/>
      <c r="D126" s="22">
        <v>55200</v>
      </c>
      <c r="E126" s="23">
        <f t="shared" si="14"/>
        <v>0</v>
      </c>
      <c r="F126" s="24">
        <v>0.09</v>
      </c>
      <c r="G126" s="25">
        <f t="shared" si="15"/>
        <v>0</v>
      </c>
      <c r="H126" s="26">
        <f t="shared" si="16"/>
        <v>45665.454545454544</v>
      </c>
      <c r="I126" s="52"/>
      <c r="J126" s="52"/>
      <c r="K126" s="53">
        <f t="shared" si="13"/>
        <v>0</v>
      </c>
    </row>
    <row r="127" spans="1:11" s="3" customFormat="1" ht="15" customHeight="1">
      <c r="A127" s="19">
        <v>12</v>
      </c>
      <c r="B127" s="20" t="s">
        <v>28</v>
      </c>
      <c r="C127" s="32"/>
      <c r="D127" s="22">
        <v>50600</v>
      </c>
      <c r="E127" s="23">
        <f t="shared" si="14"/>
        <v>0</v>
      </c>
      <c r="F127" s="24">
        <v>0.09</v>
      </c>
      <c r="G127" s="25">
        <f t="shared" si="15"/>
        <v>0</v>
      </c>
      <c r="H127" s="26">
        <f t="shared" si="16"/>
        <v>41859.999999999993</v>
      </c>
      <c r="I127" s="52"/>
      <c r="J127" s="52"/>
      <c r="K127" s="53">
        <f t="shared" si="13"/>
        <v>0</v>
      </c>
    </row>
    <row r="128" spans="1:11" s="3" customFormat="1" ht="15" customHeight="1">
      <c r="A128" s="19">
        <v>13</v>
      </c>
      <c r="B128" s="20" t="s">
        <v>29</v>
      </c>
      <c r="C128" s="32">
        <v>5</v>
      </c>
      <c r="D128" s="33">
        <v>65340</v>
      </c>
      <c r="E128" s="23">
        <f t="shared" si="14"/>
        <v>326700</v>
      </c>
      <c r="F128" s="24">
        <v>0.09</v>
      </c>
      <c r="G128" s="25">
        <f t="shared" si="15"/>
        <v>297297</v>
      </c>
      <c r="H128" s="26">
        <f t="shared" si="16"/>
        <v>54053.999999999993</v>
      </c>
      <c r="I128" s="52"/>
      <c r="J128" s="52"/>
      <c r="K128" s="53">
        <f t="shared" si="13"/>
        <v>270269.99999999994</v>
      </c>
    </row>
    <row r="129" spans="1:11" s="3" customFormat="1" ht="15" customHeight="1">
      <c r="A129" s="19">
        <v>14</v>
      </c>
      <c r="B129" s="20" t="s">
        <v>30</v>
      </c>
      <c r="C129" s="32">
        <v>5</v>
      </c>
      <c r="D129" s="33">
        <v>67155</v>
      </c>
      <c r="E129" s="23">
        <f t="shared" si="14"/>
        <v>335775</v>
      </c>
      <c r="F129" s="24">
        <v>0.09</v>
      </c>
      <c r="G129" s="25">
        <f t="shared" si="15"/>
        <v>305555.25</v>
      </c>
      <c r="H129" s="26">
        <f t="shared" si="16"/>
        <v>55555.499999999993</v>
      </c>
      <c r="I129" s="52"/>
      <c r="J129" s="52"/>
      <c r="K129" s="53">
        <f t="shared" si="13"/>
        <v>277777.49999999994</v>
      </c>
    </row>
    <row r="130" spans="1:11" s="3" customFormat="1" ht="15" customHeight="1">
      <c r="A130" s="19">
        <v>15</v>
      </c>
      <c r="B130" s="20" t="s">
        <v>31</v>
      </c>
      <c r="C130" s="32">
        <v>5</v>
      </c>
      <c r="D130" s="33">
        <v>78045</v>
      </c>
      <c r="E130" s="23">
        <f t="shared" si="14"/>
        <v>390225</v>
      </c>
      <c r="F130" s="24">
        <v>0.09</v>
      </c>
      <c r="G130" s="25">
        <f t="shared" si="15"/>
        <v>355104.75</v>
      </c>
      <c r="H130" s="26">
        <f t="shared" si="16"/>
        <v>64564.5</v>
      </c>
      <c r="I130" s="52"/>
      <c r="J130" s="52"/>
      <c r="K130" s="53">
        <f t="shared" si="13"/>
        <v>322822.5</v>
      </c>
    </row>
    <row r="131" spans="1:11" s="3" customFormat="1" ht="15" customHeight="1">
      <c r="A131" s="19">
        <v>16</v>
      </c>
      <c r="B131" s="20" t="s">
        <v>32</v>
      </c>
      <c r="C131" s="32">
        <v>5</v>
      </c>
      <c r="D131" s="33">
        <v>81675</v>
      </c>
      <c r="E131" s="23">
        <f t="shared" si="14"/>
        <v>408375</v>
      </c>
      <c r="F131" s="24">
        <v>0.09</v>
      </c>
      <c r="G131" s="25">
        <f t="shared" si="15"/>
        <v>371621.25</v>
      </c>
      <c r="H131" s="26">
        <f t="shared" si="16"/>
        <v>67567.5</v>
      </c>
      <c r="I131" s="52"/>
      <c r="J131" s="52"/>
      <c r="K131" s="53">
        <f t="shared" si="13"/>
        <v>337837.5</v>
      </c>
    </row>
    <row r="132" spans="1:11" s="66" customFormat="1" ht="15" customHeight="1">
      <c r="A132" s="79">
        <v>17</v>
      </c>
      <c r="B132" s="20" t="s">
        <v>33</v>
      </c>
      <c r="C132" s="32">
        <v>5</v>
      </c>
      <c r="D132" s="34">
        <v>115940</v>
      </c>
      <c r="E132" s="80">
        <f t="shared" si="14"/>
        <v>579700</v>
      </c>
      <c r="F132" s="81">
        <v>0.09</v>
      </c>
      <c r="G132" s="25">
        <f t="shared" si="15"/>
        <v>527527</v>
      </c>
      <c r="H132" s="82">
        <f t="shared" si="16"/>
        <v>95913.999999999985</v>
      </c>
      <c r="I132" s="85"/>
      <c r="J132" s="85"/>
      <c r="K132" s="86">
        <f t="shared" si="13"/>
        <v>479569.99999999994</v>
      </c>
    </row>
    <row r="133" spans="1:11" s="65" customFormat="1" ht="15" customHeight="1">
      <c r="A133" s="72">
        <v>18</v>
      </c>
      <c r="B133" s="73" t="s">
        <v>34</v>
      </c>
      <c r="C133" s="87">
        <v>5</v>
      </c>
      <c r="D133" s="88">
        <v>99825</v>
      </c>
      <c r="E133" s="76">
        <f t="shared" si="14"/>
        <v>499125</v>
      </c>
      <c r="F133" s="77">
        <v>0.09</v>
      </c>
      <c r="G133" s="78">
        <f t="shared" si="15"/>
        <v>454203.75</v>
      </c>
      <c r="H133" s="63">
        <f t="shared" si="16"/>
        <v>82582.499999999985</v>
      </c>
      <c r="I133" s="83">
        <f>H133*0.85</f>
        <v>70195.124999999985</v>
      </c>
      <c r="J133" s="83"/>
      <c r="K133" s="84">
        <f>I133*C133</f>
        <v>350975.62499999994</v>
      </c>
    </row>
    <row r="134" spans="1:11" s="4" customFormat="1" ht="15" customHeight="1">
      <c r="A134" s="35"/>
      <c r="B134" s="36" t="s">
        <v>35</v>
      </c>
      <c r="C134" s="37">
        <f>SUM(C116:C133)</f>
        <v>35</v>
      </c>
      <c r="D134" s="37"/>
      <c r="E134" s="38">
        <f>SUM(E116:E133)</f>
        <v>2904535</v>
      </c>
      <c r="F134" s="38"/>
      <c r="G134" s="39">
        <f>SUM(G116:G133)</f>
        <v>2643126.85</v>
      </c>
      <c r="H134" s="40"/>
      <c r="I134" s="68"/>
      <c r="J134" s="68"/>
      <c r="K134" s="40">
        <f>SUM(K116:K133)</f>
        <v>2340905.7159090908</v>
      </c>
    </row>
    <row r="135" spans="1:11" s="5" customFormat="1" ht="19.5" customHeight="1">
      <c r="A135" s="41"/>
      <c r="B135" s="42"/>
      <c r="C135" s="43"/>
      <c r="D135" s="43"/>
      <c r="E135" s="44"/>
      <c r="F135" s="44"/>
      <c r="G135" s="45"/>
      <c r="I135" s="69"/>
      <c r="J135" s="69"/>
      <c r="K135" s="70">
        <f>K134*0.1</f>
        <v>234090.57159090909</v>
      </c>
    </row>
    <row r="136" spans="1:11" s="6" customFormat="1" ht="24" customHeight="1">
      <c r="A136" s="311"/>
      <c r="B136" s="311"/>
      <c r="C136" s="312"/>
      <c r="D136" s="312"/>
      <c r="E136" s="46"/>
      <c r="F136" s="46"/>
      <c r="G136" s="47"/>
      <c r="I136" s="71"/>
      <c r="J136" s="71"/>
      <c r="K136" s="195">
        <f>SUM(K134:K135)</f>
        <v>2574996.2875000001</v>
      </c>
    </row>
    <row r="137" spans="1:11" ht="31.5">
      <c r="A137" s="311" t="s">
        <v>36</v>
      </c>
      <c r="B137" s="311"/>
      <c r="C137" s="312" t="s">
        <v>37</v>
      </c>
      <c r="D137" s="312"/>
      <c r="E137" s="46"/>
      <c r="F137" s="46"/>
      <c r="G137" s="47" t="s">
        <v>38</v>
      </c>
      <c r="H137" s="6"/>
    </row>
    <row r="138" spans="1:11">
      <c r="B138" s="61" t="s">
        <v>54</v>
      </c>
      <c r="C138" s="89" t="s">
        <v>55</v>
      </c>
      <c r="D138" s="61"/>
      <c r="E138" s="61" t="s">
        <v>42</v>
      </c>
    </row>
    <row r="139" spans="1:11">
      <c r="B139" s="61" t="s">
        <v>56</v>
      </c>
      <c r="C139" s="89" t="s">
        <v>55</v>
      </c>
      <c r="D139" s="61"/>
      <c r="E139" s="61" t="s">
        <v>42</v>
      </c>
    </row>
    <row r="142" spans="1:11" s="1" customFormat="1" ht="16.5" customHeight="1">
      <c r="A142" s="314" t="s">
        <v>0</v>
      </c>
      <c r="B142" s="314"/>
      <c r="C142" s="314"/>
      <c r="D142" s="314"/>
      <c r="E142" s="314"/>
      <c r="F142" s="314"/>
      <c r="G142" s="314"/>
      <c r="I142" s="62"/>
      <c r="J142" s="62"/>
    </row>
    <row r="143" spans="1:11" s="1" customFormat="1" ht="17.25" customHeight="1">
      <c r="A143" s="314" t="s">
        <v>1</v>
      </c>
      <c r="B143" s="314"/>
      <c r="C143" s="314"/>
      <c r="D143" s="314"/>
      <c r="E143" s="314"/>
      <c r="F143" s="314"/>
      <c r="G143" s="314"/>
      <c r="I143" s="58" t="s">
        <v>59</v>
      </c>
      <c r="J143" s="58"/>
    </row>
    <row r="144" spans="1:11" s="1" customFormat="1" ht="15" customHeight="1">
      <c r="A144" s="314" t="s">
        <v>2</v>
      </c>
      <c r="B144" s="314"/>
      <c r="C144" s="314"/>
      <c r="D144" s="314"/>
      <c r="E144" s="314"/>
      <c r="F144" s="314"/>
      <c r="G144" s="314"/>
      <c r="I144" s="48"/>
      <c r="J144" s="48"/>
    </row>
    <row r="145" spans="1:11" s="1" customFormat="1" ht="15" customHeight="1">
      <c r="A145" s="314" t="s">
        <v>3</v>
      </c>
      <c r="B145" s="314"/>
      <c r="C145" s="314"/>
      <c r="D145" s="314"/>
      <c r="E145" s="314"/>
      <c r="F145" s="314"/>
      <c r="G145" s="314"/>
      <c r="I145" s="48"/>
      <c r="J145" s="48"/>
    </row>
    <row r="146" spans="1:11" s="1" customFormat="1" ht="15" customHeight="1">
      <c r="A146" s="315" t="s">
        <v>4</v>
      </c>
      <c r="B146" s="315"/>
      <c r="C146" s="315"/>
      <c r="D146" s="315"/>
      <c r="E146" s="315"/>
      <c r="F146" s="315"/>
      <c r="G146" s="315"/>
      <c r="I146" s="48"/>
      <c r="J146" s="48"/>
    </row>
    <row r="147" spans="1:11" s="2" customFormat="1" ht="15" customHeight="1">
      <c r="A147" s="7"/>
      <c r="B147" s="7"/>
      <c r="C147" s="316" t="s">
        <v>44</v>
      </c>
      <c r="D147" s="316"/>
      <c r="E147" s="316"/>
      <c r="F147" s="316"/>
      <c r="G147" s="316"/>
      <c r="I147" s="49"/>
      <c r="J147" s="49"/>
    </row>
    <row r="148" spans="1:11" s="1" customFormat="1" ht="15" customHeight="1">
      <c r="A148" s="8" t="s">
        <v>60</v>
      </c>
      <c r="B148" s="9"/>
      <c r="C148" s="10"/>
      <c r="D148" s="317"/>
      <c r="E148" s="317"/>
      <c r="F148" s="317"/>
      <c r="G148" s="317"/>
      <c r="H148" s="11"/>
      <c r="I148" s="48"/>
      <c r="J148" s="48"/>
    </row>
    <row r="149" spans="1:11" s="1" customFormat="1" ht="15" customHeight="1">
      <c r="A149" s="8" t="s">
        <v>7</v>
      </c>
      <c r="B149" s="318" t="s">
        <v>67</v>
      </c>
      <c r="C149" s="318"/>
      <c r="D149" s="318"/>
      <c r="E149" s="318"/>
      <c r="F149" s="8"/>
      <c r="G149" s="12"/>
      <c r="H149" s="8"/>
      <c r="I149" s="59"/>
      <c r="J149" s="59"/>
      <c r="K149" s="51"/>
    </row>
    <row r="150" spans="1:11" s="1" customFormat="1" ht="15" customHeight="1">
      <c r="A150" s="8" t="s">
        <v>8</v>
      </c>
      <c r="B150" s="319"/>
      <c r="C150" s="319"/>
      <c r="D150" s="319"/>
      <c r="E150" s="319"/>
      <c r="F150" s="14"/>
      <c r="G150" s="15" t="s">
        <v>9</v>
      </c>
      <c r="H150" s="13" t="s">
        <v>41</v>
      </c>
      <c r="I150" s="50"/>
      <c r="J150" s="50"/>
    </row>
    <row r="151" spans="1:11" s="1" customFormat="1" ht="15" customHeight="1">
      <c r="A151" s="16" t="s">
        <v>10</v>
      </c>
      <c r="B151" s="16" t="s">
        <v>11</v>
      </c>
      <c r="C151" s="16" t="s">
        <v>12</v>
      </c>
      <c r="D151" s="17" t="s">
        <v>13</v>
      </c>
      <c r="E151" s="18" t="s">
        <v>14</v>
      </c>
      <c r="F151" s="18" t="s">
        <v>15</v>
      </c>
      <c r="G151" s="16" t="s">
        <v>16</v>
      </c>
      <c r="I151" s="48" t="s">
        <v>46</v>
      </c>
      <c r="J151" s="48"/>
    </row>
    <row r="152" spans="1:11" s="3" customFormat="1" ht="15" customHeight="1">
      <c r="A152" s="19">
        <v>1</v>
      </c>
      <c r="B152" s="20" t="s">
        <v>17</v>
      </c>
      <c r="C152" s="21">
        <v>4</v>
      </c>
      <c r="D152" s="22">
        <v>80775</v>
      </c>
      <c r="E152" s="23">
        <f>D152*C152</f>
        <v>323100</v>
      </c>
      <c r="F152" s="24">
        <v>0.09</v>
      </c>
      <c r="G152" s="25">
        <f>E152-E152*F152</f>
        <v>294021</v>
      </c>
      <c r="H152" s="26">
        <f>D152/1.1*0.91</f>
        <v>66822.954545454544</v>
      </c>
      <c r="I152" s="52"/>
      <c r="J152" s="52"/>
      <c r="K152" s="53">
        <f t="shared" ref="K152:K168" si="17">H152*C152</f>
        <v>267291.81818181818</v>
      </c>
    </row>
    <row r="153" spans="1:11" s="3" customFormat="1" ht="15" customHeight="1">
      <c r="A153" s="19">
        <v>2</v>
      </c>
      <c r="B153" s="20" t="s">
        <v>18</v>
      </c>
      <c r="C153" s="27">
        <v>2</v>
      </c>
      <c r="D153" s="22">
        <v>130973</v>
      </c>
      <c r="E153" s="23">
        <f t="shared" ref="E153:E169" si="18">D153*C153</f>
        <v>261946</v>
      </c>
      <c r="F153" s="24">
        <v>0.09</v>
      </c>
      <c r="G153" s="25">
        <f t="shared" ref="G153:G169" si="19">E153-E153*F153</f>
        <v>238370.86</v>
      </c>
      <c r="H153" s="26">
        <f t="shared" ref="H153:H169" si="20">D153/1.1*0.91</f>
        <v>108350.39090909091</v>
      </c>
      <c r="I153" s="52"/>
      <c r="J153" s="52"/>
      <c r="K153" s="53">
        <f t="shared" si="17"/>
        <v>216700.78181818183</v>
      </c>
    </row>
    <row r="154" spans="1:11" s="3" customFormat="1" ht="15" customHeight="1">
      <c r="A154" s="19">
        <v>3</v>
      </c>
      <c r="B154" s="20" t="s">
        <v>19</v>
      </c>
      <c r="C154" s="28"/>
      <c r="D154" s="22">
        <v>61155</v>
      </c>
      <c r="E154" s="23">
        <f t="shared" si="18"/>
        <v>0</v>
      </c>
      <c r="F154" s="24">
        <v>0.09</v>
      </c>
      <c r="G154" s="25">
        <f t="shared" si="19"/>
        <v>0</v>
      </c>
      <c r="H154" s="26">
        <f t="shared" si="20"/>
        <v>50591.86363636364</v>
      </c>
      <c r="I154" s="52"/>
      <c r="J154" s="52"/>
      <c r="K154" s="53">
        <f t="shared" si="17"/>
        <v>0</v>
      </c>
    </row>
    <row r="155" spans="1:11" s="65" customFormat="1" ht="15" customHeight="1">
      <c r="A155" s="72">
        <v>4</v>
      </c>
      <c r="B155" s="73" t="s">
        <v>20</v>
      </c>
      <c r="C155" s="74"/>
      <c r="D155" s="75">
        <v>117926</v>
      </c>
      <c r="E155" s="76">
        <f t="shared" si="18"/>
        <v>0</v>
      </c>
      <c r="F155" s="77">
        <v>0.09</v>
      </c>
      <c r="G155" s="78">
        <f t="shared" si="19"/>
        <v>0</v>
      </c>
      <c r="H155" s="63">
        <f t="shared" si="20"/>
        <v>97556.963636363624</v>
      </c>
      <c r="I155" s="83">
        <f>H155*0.85</f>
        <v>82923.419090909083</v>
      </c>
      <c r="J155" s="83"/>
      <c r="K155" s="84">
        <f t="shared" si="17"/>
        <v>0</v>
      </c>
    </row>
    <row r="156" spans="1:11" s="3" customFormat="1" ht="15" customHeight="1">
      <c r="A156" s="19">
        <v>5</v>
      </c>
      <c r="B156" s="20" t="s">
        <v>21</v>
      </c>
      <c r="C156" s="27">
        <v>3</v>
      </c>
      <c r="D156" s="22">
        <v>122163</v>
      </c>
      <c r="E156" s="23">
        <f t="shared" si="18"/>
        <v>366489</v>
      </c>
      <c r="F156" s="24">
        <v>0.09</v>
      </c>
      <c r="G156" s="25">
        <f t="shared" si="19"/>
        <v>333504.99</v>
      </c>
      <c r="H156" s="26">
        <f t="shared" si="20"/>
        <v>101062.11818181818</v>
      </c>
      <c r="I156" s="52"/>
      <c r="J156" s="52"/>
      <c r="K156" s="53">
        <f t="shared" si="17"/>
        <v>303186.35454545455</v>
      </c>
    </row>
    <row r="157" spans="1:11" s="3" customFormat="1" ht="15" customHeight="1">
      <c r="A157" s="19">
        <v>6</v>
      </c>
      <c r="B157" s="20" t="s">
        <v>22</v>
      </c>
      <c r="C157" s="21"/>
      <c r="D157" s="22">
        <v>96566</v>
      </c>
      <c r="E157" s="23">
        <f t="shared" si="18"/>
        <v>0</v>
      </c>
      <c r="F157" s="24">
        <v>0.09</v>
      </c>
      <c r="G157" s="25">
        <f t="shared" si="19"/>
        <v>0</v>
      </c>
      <c r="H157" s="26">
        <f t="shared" si="20"/>
        <v>79886.418181818182</v>
      </c>
      <c r="I157" s="52"/>
      <c r="J157" s="52"/>
      <c r="K157" s="53">
        <f t="shared" si="17"/>
        <v>0</v>
      </c>
    </row>
    <row r="158" spans="1:11" s="3" customFormat="1" ht="15" customHeight="1">
      <c r="A158" s="19">
        <v>7</v>
      </c>
      <c r="B158" s="20" t="s">
        <v>23</v>
      </c>
      <c r="C158" s="30"/>
      <c r="D158" s="22">
        <v>144014</v>
      </c>
      <c r="E158" s="23">
        <f t="shared" si="18"/>
        <v>0</v>
      </c>
      <c r="F158" s="24">
        <v>0.09</v>
      </c>
      <c r="G158" s="25">
        <f t="shared" si="19"/>
        <v>0</v>
      </c>
      <c r="H158" s="26">
        <f t="shared" si="20"/>
        <v>119138.85454545454</v>
      </c>
      <c r="I158" s="52"/>
      <c r="J158" s="52"/>
      <c r="K158" s="53">
        <f t="shared" si="17"/>
        <v>0</v>
      </c>
    </row>
    <row r="159" spans="1:11" s="3" customFormat="1" ht="15" customHeight="1">
      <c r="A159" s="19">
        <v>8</v>
      </c>
      <c r="B159" s="20" t="s">
        <v>24</v>
      </c>
      <c r="C159" s="21"/>
      <c r="D159" s="22">
        <v>237245</v>
      </c>
      <c r="E159" s="23">
        <f t="shared" si="18"/>
        <v>0</v>
      </c>
      <c r="F159" s="24">
        <v>0.09</v>
      </c>
      <c r="G159" s="25">
        <f t="shared" si="19"/>
        <v>0</v>
      </c>
      <c r="H159" s="26">
        <f t="shared" si="20"/>
        <v>196266.31818181818</v>
      </c>
      <c r="I159" s="52"/>
      <c r="J159" s="52"/>
      <c r="K159" s="53">
        <f t="shared" si="17"/>
        <v>0</v>
      </c>
    </row>
    <row r="160" spans="1:11" s="3" customFormat="1" ht="15" customHeight="1">
      <c r="A160" s="19">
        <v>9</v>
      </c>
      <c r="B160" s="31" t="s">
        <v>25</v>
      </c>
      <c r="C160" s="21"/>
      <c r="D160" s="22">
        <v>103413.75</v>
      </c>
      <c r="E160" s="23">
        <f t="shared" si="18"/>
        <v>0</v>
      </c>
      <c r="F160" s="24">
        <v>0.09</v>
      </c>
      <c r="G160" s="25">
        <f t="shared" si="19"/>
        <v>0</v>
      </c>
      <c r="H160" s="26">
        <f t="shared" si="20"/>
        <v>85551.374999999985</v>
      </c>
      <c r="I160" s="52"/>
      <c r="J160" s="52"/>
      <c r="K160" s="53">
        <f t="shared" si="17"/>
        <v>0</v>
      </c>
    </row>
    <row r="161" spans="1:11" s="3" customFormat="1" ht="15" customHeight="1">
      <c r="A161" s="19">
        <v>10</v>
      </c>
      <c r="B161" s="31" t="s">
        <v>26</v>
      </c>
      <c r="C161" s="32"/>
      <c r="D161" s="22">
        <v>112188</v>
      </c>
      <c r="E161" s="23">
        <f t="shared" si="18"/>
        <v>0</v>
      </c>
      <c r="F161" s="24">
        <v>0.09</v>
      </c>
      <c r="G161" s="25">
        <f t="shared" si="19"/>
        <v>0</v>
      </c>
      <c r="H161" s="26">
        <f t="shared" si="20"/>
        <v>92810.072727272724</v>
      </c>
      <c r="I161" s="52"/>
      <c r="J161" s="52"/>
      <c r="K161" s="53">
        <f t="shared" si="17"/>
        <v>0</v>
      </c>
    </row>
    <row r="162" spans="1:11" s="3" customFormat="1" ht="15" customHeight="1">
      <c r="A162" s="19">
        <v>11</v>
      </c>
      <c r="B162" s="20" t="s">
        <v>27</v>
      </c>
      <c r="C162" s="32"/>
      <c r="D162" s="22">
        <v>55200</v>
      </c>
      <c r="E162" s="23">
        <f t="shared" si="18"/>
        <v>0</v>
      </c>
      <c r="F162" s="24">
        <v>0.09</v>
      </c>
      <c r="G162" s="25">
        <f t="shared" si="19"/>
        <v>0</v>
      </c>
      <c r="H162" s="26">
        <f t="shared" si="20"/>
        <v>45665.454545454544</v>
      </c>
      <c r="I162" s="52"/>
      <c r="J162" s="52"/>
      <c r="K162" s="53">
        <f t="shared" si="17"/>
        <v>0</v>
      </c>
    </row>
    <row r="163" spans="1:11" s="3" customFormat="1" ht="15" customHeight="1">
      <c r="A163" s="19">
        <v>12</v>
      </c>
      <c r="B163" s="20" t="s">
        <v>28</v>
      </c>
      <c r="C163" s="32"/>
      <c r="D163" s="22">
        <v>50600</v>
      </c>
      <c r="E163" s="23">
        <f t="shared" si="18"/>
        <v>0</v>
      </c>
      <c r="F163" s="24">
        <v>0.09</v>
      </c>
      <c r="G163" s="25">
        <f t="shared" si="19"/>
        <v>0</v>
      </c>
      <c r="H163" s="26">
        <f t="shared" si="20"/>
        <v>41859.999999999993</v>
      </c>
      <c r="I163" s="52"/>
      <c r="J163" s="52"/>
      <c r="K163" s="53">
        <f t="shared" si="17"/>
        <v>0</v>
      </c>
    </row>
    <row r="164" spans="1:11" s="3" customFormat="1" ht="15" customHeight="1">
      <c r="A164" s="19">
        <v>13</v>
      </c>
      <c r="B164" s="20" t="s">
        <v>29</v>
      </c>
      <c r="C164" s="32">
        <v>5</v>
      </c>
      <c r="D164" s="33">
        <v>65340</v>
      </c>
      <c r="E164" s="23">
        <f t="shared" si="18"/>
        <v>326700</v>
      </c>
      <c r="F164" s="24">
        <v>0.09</v>
      </c>
      <c r="G164" s="25">
        <f t="shared" si="19"/>
        <v>297297</v>
      </c>
      <c r="H164" s="26">
        <f t="shared" si="20"/>
        <v>54053.999999999993</v>
      </c>
      <c r="I164" s="52"/>
      <c r="J164" s="52"/>
      <c r="K164" s="53">
        <f t="shared" si="17"/>
        <v>270269.99999999994</v>
      </c>
    </row>
    <row r="165" spans="1:11" s="3" customFormat="1" ht="15" customHeight="1">
      <c r="A165" s="19">
        <v>14</v>
      </c>
      <c r="B165" s="20" t="s">
        <v>30</v>
      </c>
      <c r="C165" s="32">
        <v>5</v>
      </c>
      <c r="D165" s="33">
        <v>67155</v>
      </c>
      <c r="E165" s="23">
        <f t="shared" si="18"/>
        <v>335775</v>
      </c>
      <c r="F165" s="24">
        <v>0.09</v>
      </c>
      <c r="G165" s="25">
        <f t="shared" si="19"/>
        <v>305555.25</v>
      </c>
      <c r="H165" s="26">
        <f t="shared" si="20"/>
        <v>55555.499999999993</v>
      </c>
      <c r="I165" s="52"/>
      <c r="J165" s="52"/>
      <c r="K165" s="53">
        <f t="shared" si="17"/>
        <v>277777.49999999994</v>
      </c>
    </row>
    <row r="166" spans="1:11" s="3" customFormat="1" ht="15" customHeight="1">
      <c r="A166" s="19">
        <v>15</v>
      </c>
      <c r="B166" s="20" t="s">
        <v>31</v>
      </c>
      <c r="C166" s="32">
        <v>5</v>
      </c>
      <c r="D166" s="33">
        <v>78045</v>
      </c>
      <c r="E166" s="23">
        <f t="shared" si="18"/>
        <v>390225</v>
      </c>
      <c r="F166" s="24">
        <v>0.09</v>
      </c>
      <c r="G166" s="25">
        <f t="shared" si="19"/>
        <v>355104.75</v>
      </c>
      <c r="H166" s="26">
        <f t="shared" si="20"/>
        <v>64564.5</v>
      </c>
      <c r="I166" s="52"/>
      <c r="J166" s="52"/>
      <c r="K166" s="53">
        <f t="shared" si="17"/>
        <v>322822.5</v>
      </c>
    </row>
    <row r="167" spans="1:11" s="3" customFormat="1" ht="15" customHeight="1">
      <c r="A167" s="19">
        <v>16</v>
      </c>
      <c r="B167" s="20" t="s">
        <v>32</v>
      </c>
      <c r="C167" s="32">
        <v>5</v>
      </c>
      <c r="D167" s="33">
        <v>81675</v>
      </c>
      <c r="E167" s="23">
        <f t="shared" si="18"/>
        <v>408375</v>
      </c>
      <c r="F167" s="24">
        <v>0.09</v>
      </c>
      <c r="G167" s="25">
        <f t="shared" si="19"/>
        <v>371621.25</v>
      </c>
      <c r="H167" s="26">
        <f t="shared" si="20"/>
        <v>67567.5</v>
      </c>
      <c r="I167" s="52"/>
      <c r="J167" s="52"/>
      <c r="K167" s="53">
        <f t="shared" si="17"/>
        <v>337837.5</v>
      </c>
    </row>
    <row r="168" spans="1:11" s="66" customFormat="1" ht="15" customHeight="1">
      <c r="A168" s="79">
        <v>17</v>
      </c>
      <c r="B168" s="20" t="s">
        <v>33</v>
      </c>
      <c r="C168" s="32">
        <v>5</v>
      </c>
      <c r="D168" s="34">
        <v>115940</v>
      </c>
      <c r="E168" s="80">
        <f t="shared" si="18"/>
        <v>579700</v>
      </c>
      <c r="F168" s="81">
        <v>0.09</v>
      </c>
      <c r="G168" s="25">
        <f t="shared" si="19"/>
        <v>527527</v>
      </c>
      <c r="H168" s="82">
        <f t="shared" si="20"/>
        <v>95913.999999999985</v>
      </c>
      <c r="I168" s="85"/>
      <c r="J168" s="85"/>
      <c r="K168" s="86">
        <f t="shared" si="17"/>
        <v>479569.99999999994</v>
      </c>
    </row>
    <row r="169" spans="1:11" s="65" customFormat="1" ht="15" customHeight="1">
      <c r="A169" s="72">
        <v>18</v>
      </c>
      <c r="B169" s="73" t="s">
        <v>34</v>
      </c>
      <c r="C169" s="87">
        <v>5</v>
      </c>
      <c r="D169" s="88">
        <v>99825</v>
      </c>
      <c r="E169" s="76">
        <f t="shared" si="18"/>
        <v>499125</v>
      </c>
      <c r="F169" s="77">
        <v>0.09</v>
      </c>
      <c r="G169" s="78">
        <f t="shared" si="19"/>
        <v>454203.75</v>
      </c>
      <c r="H169" s="63">
        <f t="shared" si="20"/>
        <v>82582.499999999985</v>
      </c>
      <c r="I169" s="83">
        <f>H169*0.85</f>
        <v>70195.124999999985</v>
      </c>
      <c r="J169" s="83"/>
      <c r="K169" s="84">
        <f>I169*C169</f>
        <v>350975.62499999994</v>
      </c>
    </row>
    <row r="170" spans="1:11" s="4" customFormat="1" ht="15" customHeight="1">
      <c r="A170" s="35"/>
      <c r="B170" s="36" t="s">
        <v>35</v>
      </c>
      <c r="C170" s="37">
        <f>SUM(C152:C169)</f>
        <v>39</v>
      </c>
      <c r="D170" s="37"/>
      <c r="E170" s="38">
        <f>SUM(E152:E169)</f>
        <v>3491435</v>
      </c>
      <c r="F170" s="38"/>
      <c r="G170" s="39">
        <f>SUM(G152:G169)</f>
        <v>3177205.85</v>
      </c>
      <c r="H170" s="40"/>
      <c r="I170" s="68"/>
      <c r="J170" s="68"/>
      <c r="K170" s="40">
        <f>SUM(K152:K169)</f>
        <v>2826432.0795454546</v>
      </c>
    </row>
    <row r="171" spans="1:11" s="5" customFormat="1" ht="19.5" customHeight="1">
      <c r="A171" s="41"/>
      <c r="B171" s="42"/>
      <c r="C171" s="43"/>
      <c r="D171" s="43"/>
      <c r="E171" s="44"/>
      <c r="F171" s="44"/>
      <c r="G171" s="45"/>
      <c r="I171" s="69"/>
      <c r="J171" s="69"/>
      <c r="K171" s="70">
        <f>K170*0.1</f>
        <v>282643.20795454545</v>
      </c>
    </row>
    <row r="172" spans="1:11" s="6" customFormat="1" ht="24" customHeight="1">
      <c r="A172" s="311"/>
      <c r="B172" s="311"/>
      <c r="C172" s="312"/>
      <c r="D172" s="312"/>
      <c r="E172" s="46"/>
      <c r="F172" s="46"/>
      <c r="G172" s="47"/>
      <c r="I172" s="71"/>
      <c r="J172" s="71"/>
      <c r="K172" s="195">
        <f>SUM(K170:K171)</f>
        <v>3109075.2875000001</v>
      </c>
    </row>
    <row r="173" spans="1:11" ht="31.5">
      <c r="A173" s="311" t="s">
        <v>36</v>
      </c>
      <c r="B173" s="311"/>
      <c r="C173" s="312" t="s">
        <v>37</v>
      </c>
      <c r="D173" s="312"/>
      <c r="E173" s="46"/>
      <c r="F173" s="46"/>
      <c r="G173" s="47" t="s">
        <v>38</v>
      </c>
      <c r="H173" s="6"/>
    </row>
    <row r="174" spans="1:11">
      <c r="B174" s="61" t="s">
        <v>54</v>
      </c>
      <c r="C174" s="89" t="s">
        <v>55</v>
      </c>
      <c r="D174" s="61"/>
      <c r="E174" s="61" t="s">
        <v>42</v>
      </c>
    </row>
    <row r="175" spans="1:11">
      <c r="B175" s="61" t="s">
        <v>56</v>
      </c>
      <c r="C175" s="89" t="s">
        <v>55</v>
      </c>
      <c r="D175" s="61"/>
      <c r="E175" s="61" t="s">
        <v>42</v>
      </c>
    </row>
    <row r="178" spans="1:11" s="1" customFormat="1" ht="16.5" customHeight="1">
      <c r="A178" s="314" t="s">
        <v>0</v>
      </c>
      <c r="B178" s="314"/>
      <c r="C178" s="314"/>
      <c r="D178" s="314"/>
      <c r="E178" s="314"/>
      <c r="F178" s="314"/>
      <c r="G178" s="314"/>
      <c r="I178" s="62"/>
      <c r="J178" s="62"/>
    </row>
    <row r="179" spans="1:11" s="1" customFormat="1" ht="17.25" customHeight="1">
      <c r="A179" s="314" t="s">
        <v>1</v>
      </c>
      <c r="B179" s="314"/>
      <c r="C179" s="314"/>
      <c r="D179" s="314"/>
      <c r="E179" s="314"/>
      <c r="F179" s="314"/>
      <c r="G179" s="314"/>
      <c r="I179" s="58" t="s">
        <v>59</v>
      </c>
      <c r="J179" s="58"/>
    </row>
    <row r="180" spans="1:11" s="1" customFormat="1" ht="15" customHeight="1">
      <c r="A180" s="314" t="s">
        <v>2</v>
      </c>
      <c r="B180" s="314"/>
      <c r="C180" s="314"/>
      <c r="D180" s="314"/>
      <c r="E180" s="314"/>
      <c r="F180" s="314"/>
      <c r="G180" s="314"/>
      <c r="I180" s="48"/>
      <c r="J180" s="48"/>
    </row>
    <row r="181" spans="1:11" s="1" customFormat="1" ht="15" customHeight="1">
      <c r="A181" s="314" t="s">
        <v>3</v>
      </c>
      <c r="B181" s="314"/>
      <c r="C181" s="314"/>
      <c r="D181" s="314"/>
      <c r="E181" s="314"/>
      <c r="F181" s="314"/>
      <c r="G181" s="314"/>
      <c r="I181" s="48"/>
      <c r="J181" s="48"/>
    </row>
    <row r="182" spans="1:11" s="1" customFormat="1" ht="15" customHeight="1">
      <c r="A182" s="315" t="s">
        <v>4</v>
      </c>
      <c r="B182" s="315"/>
      <c r="C182" s="315"/>
      <c r="D182" s="315"/>
      <c r="E182" s="315"/>
      <c r="F182" s="315"/>
      <c r="G182" s="315"/>
      <c r="I182" s="48"/>
      <c r="J182" s="48"/>
    </row>
    <row r="183" spans="1:11" s="2" customFormat="1" ht="15" customHeight="1">
      <c r="A183" s="7"/>
      <c r="B183" s="7"/>
      <c r="C183" s="316" t="s">
        <v>44</v>
      </c>
      <c r="D183" s="316"/>
      <c r="E183" s="316"/>
      <c r="F183" s="316"/>
      <c r="G183" s="316"/>
      <c r="I183" s="49"/>
      <c r="J183" s="49"/>
    </row>
    <row r="184" spans="1:11" s="1" customFormat="1" ht="15" customHeight="1">
      <c r="A184" s="8" t="s">
        <v>60</v>
      </c>
      <c r="B184" s="9"/>
      <c r="C184" s="10"/>
      <c r="D184" s="317"/>
      <c r="E184" s="317"/>
      <c r="F184" s="317"/>
      <c r="G184" s="317"/>
      <c r="H184" s="11"/>
      <c r="I184" s="48"/>
      <c r="J184" s="48"/>
    </row>
    <row r="185" spans="1:11" s="1" customFormat="1" ht="15" customHeight="1">
      <c r="A185" s="8" t="s">
        <v>7</v>
      </c>
      <c r="B185" s="318" t="s">
        <v>68</v>
      </c>
      <c r="C185" s="318"/>
      <c r="D185" s="318"/>
      <c r="E185" s="318"/>
      <c r="F185" s="8"/>
      <c r="G185" s="12"/>
      <c r="H185" s="8"/>
      <c r="I185" s="59"/>
      <c r="J185" s="59"/>
      <c r="K185" s="51"/>
    </row>
    <row r="186" spans="1:11" s="1" customFormat="1" ht="15" customHeight="1">
      <c r="A186" s="8" t="s">
        <v>8</v>
      </c>
      <c r="B186" s="319"/>
      <c r="C186" s="319"/>
      <c r="D186" s="319"/>
      <c r="E186" s="319"/>
      <c r="F186" s="14"/>
      <c r="G186" s="15" t="s">
        <v>9</v>
      </c>
      <c r="H186" s="13" t="s">
        <v>41</v>
      </c>
      <c r="I186" s="50"/>
      <c r="J186" s="50"/>
    </row>
    <row r="187" spans="1:11" s="1" customFormat="1" ht="15" customHeight="1">
      <c r="A187" s="16" t="s">
        <v>10</v>
      </c>
      <c r="B187" s="16" t="s">
        <v>11</v>
      </c>
      <c r="C187" s="16" t="s">
        <v>12</v>
      </c>
      <c r="D187" s="17" t="s">
        <v>13</v>
      </c>
      <c r="E187" s="18" t="s">
        <v>14</v>
      </c>
      <c r="F187" s="18" t="s">
        <v>15</v>
      </c>
      <c r="G187" s="16" t="s">
        <v>16</v>
      </c>
      <c r="I187" s="48" t="s">
        <v>46</v>
      </c>
      <c r="J187" s="48"/>
    </row>
    <row r="188" spans="1:11" s="3" customFormat="1" ht="15" customHeight="1">
      <c r="A188" s="19">
        <v>1</v>
      </c>
      <c r="B188" s="20" t="s">
        <v>17</v>
      </c>
      <c r="C188" s="21">
        <v>3</v>
      </c>
      <c r="D188" s="22">
        <v>80775</v>
      </c>
      <c r="E188" s="23">
        <f>D188*C188</f>
        <v>242325</v>
      </c>
      <c r="F188" s="24">
        <v>0.09</v>
      </c>
      <c r="G188" s="25">
        <f>E188-E188*F188</f>
        <v>220515.75</v>
      </c>
      <c r="H188" s="26">
        <f>D188/1.1*0.91</f>
        <v>66822.954545454544</v>
      </c>
      <c r="I188" s="52"/>
      <c r="J188" s="52"/>
      <c r="K188" s="53">
        <f t="shared" ref="K188:K204" si="21">H188*C188</f>
        <v>200468.86363636365</v>
      </c>
    </row>
    <row r="189" spans="1:11" s="3" customFormat="1" ht="15" customHeight="1">
      <c r="A189" s="19">
        <v>2</v>
      </c>
      <c r="B189" s="20" t="s">
        <v>18</v>
      </c>
      <c r="C189" s="27"/>
      <c r="D189" s="22">
        <v>130973</v>
      </c>
      <c r="E189" s="23">
        <f t="shared" ref="E189:E205" si="22">D189*C189</f>
        <v>0</v>
      </c>
      <c r="F189" s="24">
        <v>0.09</v>
      </c>
      <c r="G189" s="25">
        <f t="shared" ref="G189:G205" si="23">E189-E189*F189</f>
        <v>0</v>
      </c>
      <c r="H189" s="26">
        <f t="shared" ref="H189:H205" si="24">D189/1.1*0.91</f>
        <v>108350.39090909091</v>
      </c>
      <c r="I189" s="52"/>
      <c r="J189" s="52"/>
      <c r="K189" s="53">
        <f t="shared" si="21"/>
        <v>0</v>
      </c>
    </row>
    <row r="190" spans="1:11" s="3" customFormat="1" ht="15" customHeight="1">
      <c r="A190" s="19">
        <v>3</v>
      </c>
      <c r="B190" s="20" t="s">
        <v>19</v>
      </c>
      <c r="C190" s="30">
        <v>2</v>
      </c>
      <c r="D190" s="22">
        <v>61155</v>
      </c>
      <c r="E190" s="23">
        <f t="shared" si="22"/>
        <v>122310</v>
      </c>
      <c r="F190" s="24">
        <v>0.09</v>
      </c>
      <c r="G190" s="25">
        <f t="shared" si="23"/>
        <v>111302.1</v>
      </c>
      <c r="H190" s="26">
        <f t="shared" si="24"/>
        <v>50591.86363636364</v>
      </c>
      <c r="I190" s="52"/>
      <c r="J190" s="52"/>
      <c r="K190" s="53">
        <f t="shared" si="21"/>
        <v>101183.72727272728</v>
      </c>
    </row>
    <row r="191" spans="1:11" s="65" customFormat="1" ht="15" customHeight="1">
      <c r="A191" s="72">
        <v>4</v>
      </c>
      <c r="B191" s="73" t="s">
        <v>20</v>
      </c>
      <c r="C191" s="74"/>
      <c r="D191" s="75">
        <v>117926</v>
      </c>
      <c r="E191" s="76">
        <f t="shared" si="22"/>
        <v>0</v>
      </c>
      <c r="F191" s="77">
        <v>0.09</v>
      </c>
      <c r="G191" s="78">
        <f t="shared" si="23"/>
        <v>0</v>
      </c>
      <c r="H191" s="63">
        <f t="shared" si="24"/>
        <v>97556.963636363624</v>
      </c>
      <c r="I191" s="83">
        <f>H191*0.85</f>
        <v>82923.419090909083</v>
      </c>
      <c r="J191" s="83"/>
      <c r="K191" s="84">
        <f t="shared" si="21"/>
        <v>0</v>
      </c>
    </row>
    <row r="192" spans="1:11" s="3" customFormat="1" ht="15" customHeight="1">
      <c r="A192" s="19">
        <v>5</v>
      </c>
      <c r="B192" s="20" t="s">
        <v>21</v>
      </c>
      <c r="C192" s="27">
        <v>5</v>
      </c>
      <c r="D192" s="22">
        <v>122163</v>
      </c>
      <c r="E192" s="23">
        <f t="shared" si="22"/>
        <v>610815</v>
      </c>
      <c r="F192" s="24">
        <v>0.09</v>
      </c>
      <c r="G192" s="25">
        <f t="shared" si="23"/>
        <v>555841.65</v>
      </c>
      <c r="H192" s="26">
        <f t="shared" si="24"/>
        <v>101062.11818181818</v>
      </c>
      <c r="I192" s="52"/>
      <c r="J192" s="52"/>
      <c r="K192" s="53">
        <f t="shared" si="21"/>
        <v>505310.59090909088</v>
      </c>
    </row>
    <row r="193" spans="1:11" s="3" customFormat="1" ht="15" customHeight="1">
      <c r="A193" s="19">
        <v>6</v>
      </c>
      <c r="B193" s="20" t="s">
        <v>22</v>
      </c>
      <c r="C193" s="21"/>
      <c r="D193" s="22">
        <v>96566</v>
      </c>
      <c r="E193" s="23">
        <f t="shared" si="22"/>
        <v>0</v>
      </c>
      <c r="F193" s="24">
        <v>0.09</v>
      </c>
      <c r="G193" s="25">
        <f t="shared" si="23"/>
        <v>0</v>
      </c>
      <c r="H193" s="26">
        <f t="shared" si="24"/>
        <v>79886.418181818182</v>
      </c>
      <c r="I193" s="52"/>
      <c r="J193" s="52"/>
      <c r="K193" s="53">
        <f t="shared" si="21"/>
        <v>0</v>
      </c>
    </row>
    <row r="194" spans="1:11" s="3" customFormat="1" ht="15" customHeight="1">
      <c r="A194" s="19">
        <v>7</v>
      </c>
      <c r="B194" s="20" t="s">
        <v>23</v>
      </c>
      <c r="C194" s="30"/>
      <c r="D194" s="22">
        <v>144014</v>
      </c>
      <c r="E194" s="23">
        <f t="shared" si="22"/>
        <v>0</v>
      </c>
      <c r="F194" s="24">
        <v>0.09</v>
      </c>
      <c r="G194" s="25">
        <f t="shared" si="23"/>
        <v>0</v>
      </c>
      <c r="H194" s="26">
        <f t="shared" si="24"/>
        <v>119138.85454545454</v>
      </c>
      <c r="I194" s="52"/>
      <c r="J194" s="52"/>
      <c r="K194" s="53">
        <f t="shared" si="21"/>
        <v>0</v>
      </c>
    </row>
    <row r="195" spans="1:11" s="3" customFormat="1" ht="15" customHeight="1">
      <c r="A195" s="19">
        <v>8</v>
      </c>
      <c r="B195" s="20" t="s">
        <v>24</v>
      </c>
      <c r="C195" s="21"/>
      <c r="D195" s="22">
        <v>237245</v>
      </c>
      <c r="E195" s="23">
        <f t="shared" si="22"/>
        <v>0</v>
      </c>
      <c r="F195" s="24">
        <v>0.09</v>
      </c>
      <c r="G195" s="25">
        <f t="shared" si="23"/>
        <v>0</v>
      </c>
      <c r="H195" s="26">
        <f t="shared" si="24"/>
        <v>196266.31818181818</v>
      </c>
      <c r="I195" s="52"/>
      <c r="J195" s="52"/>
      <c r="K195" s="53">
        <f t="shared" si="21"/>
        <v>0</v>
      </c>
    </row>
    <row r="196" spans="1:11" s="3" customFormat="1" ht="15" customHeight="1">
      <c r="A196" s="19">
        <v>9</v>
      </c>
      <c r="B196" s="31" t="s">
        <v>25</v>
      </c>
      <c r="C196" s="21"/>
      <c r="D196" s="22">
        <v>103413.75</v>
      </c>
      <c r="E196" s="23">
        <f t="shared" si="22"/>
        <v>0</v>
      </c>
      <c r="F196" s="24">
        <v>0.09</v>
      </c>
      <c r="G196" s="25">
        <f t="shared" si="23"/>
        <v>0</v>
      </c>
      <c r="H196" s="26">
        <f t="shared" si="24"/>
        <v>85551.374999999985</v>
      </c>
      <c r="I196" s="52"/>
      <c r="J196" s="52"/>
      <c r="K196" s="53">
        <f t="shared" si="21"/>
        <v>0</v>
      </c>
    </row>
    <row r="197" spans="1:11" s="3" customFormat="1" ht="15" customHeight="1">
      <c r="A197" s="19">
        <v>10</v>
      </c>
      <c r="B197" s="31" t="s">
        <v>26</v>
      </c>
      <c r="C197" s="32"/>
      <c r="D197" s="22">
        <v>112188</v>
      </c>
      <c r="E197" s="23">
        <f t="shared" si="22"/>
        <v>0</v>
      </c>
      <c r="F197" s="24">
        <v>0.09</v>
      </c>
      <c r="G197" s="25">
        <f t="shared" si="23"/>
        <v>0</v>
      </c>
      <c r="H197" s="26">
        <f t="shared" si="24"/>
        <v>92810.072727272724</v>
      </c>
      <c r="I197" s="52"/>
      <c r="J197" s="52"/>
      <c r="K197" s="53">
        <f t="shared" si="21"/>
        <v>0</v>
      </c>
    </row>
    <row r="198" spans="1:11" s="3" customFormat="1" ht="15" customHeight="1">
      <c r="A198" s="19">
        <v>11</v>
      </c>
      <c r="B198" s="20" t="s">
        <v>27</v>
      </c>
      <c r="C198" s="32">
        <v>2</v>
      </c>
      <c r="D198" s="22">
        <v>55200</v>
      </c>
      <c r="E198" s="23">
        <f t="shared" si="22"/>
        <v>110400</v>
      </c>
      <c r="F198" s="24">
        <v>0.09</v>
      </c>
      <c r="G198" s="25">
        <f t="shared" si="23"/>
        <v>100464</v>
      </c>
      <c r="H198" s="26">
        <f t="shared" si="24"/>
        <v>45665.454545454544</v>
      </c>
      <c r="I198" s="52"/>
      <c r="J198" s="52"/>
      <c r="K198" s="53">
        <f t="shared" si="21"/>
        <v>91330.909090909088</v>
      </c>
    </row>
    <row r="199" spans="1:11" s="3" customFormat="1" ht="15" customHeight="1">
      <c r="A199" s="19">
        <v>12</v>
      </c>
      <c r="B199" s="20" t="s">
        <v>28</v>
      </c>
      <c r="C199" s="32"/>
      <c r="D199" s="22">
        <v>50600</v>
      </c>
      <c r="E199" s="23">
        <f t="shared" si="22"/>
        <v>0</v>
      </c>
      <c r="F199" s="24">
        <v>0.09</v>
      </c>
      <c r="G199" s="25">
        <f t="shared" si="23"/>
        <v>0</v>
      </c>
      <c r="H199" s="26">
        <f t="shared" si="24"/>
        <v>41859.999999999993</v>
      </c>
      <c r="I199" s="52"/>
      <c r="J199" s="52"/>
      <c r="K199" s="53">
        <f t="shared" si="21"/>
        <v>0</v>
      </c>
    </row>
    <row r="200" spans="1:11" s="3" customFormat="1" ht="15" customHeight="1">
      <c r="A200" s="19">
        <v>13</v>
      </c>
      <c r="B200" s="20" t="s">
        <v>29</v>
      </c>
      <c r="C200" s="32">
        <v>5</v>
      </c>
      <c r="D200" s="33">
        <v>65340</v>
      </c>
      <c r="E200" s="23">
        <f t="shared" si="22"/>
        <v>326700</v>
      </c>
      <c r="F200" s="24">
        <v>0.09</v>
      </c>
      <c r="G200" s="25">
        <f t="shared" si="23"/>
        <v>297297</v>
      </c>
      <c r="H200" s="26">
        <f t="shared" si="24"/>
        <v>54053.999999999993</v>
      </c>
      <c r="I200" s="52"/>
      <c r="J200" s="52"/>
      <c r="K200" s="53">
        <f t="shared" si="21"/>
        <v>270269.99999999994</v>
      </c>
    </row>
    <row r="201" spans="1:11" s="3" customFormat="1" ht="15" customHeight="1">
      <c r="A201" s="19">
        <v>14</v>
      </c>
      <c r="B201" s="20" t="s">
        <v>30</v>
      </c>
      <c r="C201" s="32">
        <v>5</v>
      </c>
      <c r="D201" s="33">
        <v>67155</v>
      </c>
      <c r="E201" s="23">
        <f t="shared" si="22"/>
        <v>335775</v>
      </c>
      <c r="F201" s="24">
        <v>0.09</v>
      </c>
      <c r="G201" s="25">
        <f t="shared" si="23"/>
        <v>305555.25</v>
      </c>
      <c r="H201" s="26">
        <f t="shared" si="24"/>
        <v>55555.499999999993</v>
      </c>
      <c r="I201" s="52"/>
      <c r="J201" s="52"/>
      <c r="K201" s="53">
        <f t="shared" si="21"/>
        <v>277777.49999999994</v>
      </c>
    </row>
    <row r="202" spans="1:11" s="3" customFormat="1" ht="15" customHeight="1">
      <c r="A202" s="19">
        <v>15</v>
      </c>
      <c r="B202" s="20" t="s">
        <v>31</v>
      </c>
      <c r="C202" s="32">
        <v>5</v>
      </c>
      <c r="D202" s="33">
        <v>78045</v>
      </c>
      <c r="E202" s="23">
        <f t="shared" si="22"/>
        <v>390225</v>
      </c>
      <c r="F202" s="24">
        <v>0.09</v>
      </c>
      <c r="G202" s="25">
        <f t="shared" si="23"/>
        <v>355104.75</v>
      </c>
      <c r="H202" s="26">
        <f t="shared" si="24"/>
        <v>64564.5</v>
      </c>
      <c r="I202" s="52"/>
      <c r="J202" s="52"/>
      <c r="K202" s="53">
        <f t="shared" si="21"/>
        <v>322822.5</v>
      </c>
    </row>
    <row r="203" spans="1:11" s="3" customFormat="1" ht="15" customHeight="1">
      <c r="A203" s="19">
        <v>16</v>
      </c>
      <c r="B203" s="20" t="s">
        <v>32</v>
      </c>
      <c r="C203" s="32">
        <v>5</v>
      </c>
      <c r="D203" s="33">
        <v>81675</v>
      </c>
      <c r="E203" s="23">
        <f t="shared" si="22"/>
        <v>408375</v>
      </c>
      <c r="F203" s="24">
        <v>0.09</v>
      </c>
      <c r="G203" s="25">
        <f t="shared" si="23"/>
        <v>371621.25</v>
      </c>
      <c r="H203" s="26">
        <f t="shared" si="24"/>
        <v>67567.5</v>
      </c>
      <c r="I203" s="52"/>
      <c r="J203" s="52"/>
      <c r="K203" s="53">
        <f t="shared" si="21"/>
        <v>337837.5</v>
      </c>
    </row>
    <row r="204" spans="1:11" s="66" customFormat="1" ht="15" customHeight="1">
      <c r="A204" s="79">
        <v>17</v>
      </c>
      <c r="B204" s="20" t="s">
        <v>33</v>
      </c>
      <c r="C204" s="32">
        <v>5</v>
      </c>
      <c r="D204" s="34">
        <v>115940</v>
      </c>
      <c r="E204" s="80">
        <f t="shared" si="22"/>
        <v>579700</v>
      </c>
      <c r="F204" s="81">
        <v>0.09</v>
      </c>
      <c r="G204" s="25">
        <f t="shared" si="23"/>
        <v>527527</v>
      </c>
      <c r="H204" s="82">
        <f t="shared" si="24"/>
        <v>95913.999999999985</v>
      </c>
      <c r="I204" s="85"/>
      <c r="J204" s="85"/>
      <c r="K204" s="86">
        <f t="shared" si="21"/>
        <v>479569.99999999994</v>
      </c>
    </row>
    <row r="205" spans="1:11" s="65" customFormat="1" ht="15" customHeight="1">
      <c r="A205" s="72">
        <v>18</v>
      </c>
      <c r="B205" s="73" t="s">
        <v>34</v>
      </c>
      <c r="C205" s="87">
        <v>5</v>
      </c>
      <c r="D205" s="88">
        <v>99825</v>
      </c>
      <c r="E205" s="76">
        <f t="shared" si="22"/>
        <v>499125</v>
      </c>
      <c r="F205" s="77">
        <v>0.09</v>
      </c>
      <c r="G205" s="78">
        <f t="shared" si="23"/>
        <v>454203.75</v>
      </c>
      <c r="H205" s="63">
        <f t="shared" si="24"/>
        <v>82582.499999999985</v>
      </c>
      <c r="I205" s="83">
        <f>H205*0.85</f>
        <v>70195.124999999985</v>
      </c>
      <c r="J205" s="83"/>
      <c r="K205" s="84">
        <f>I205*C205</f>
        <v>350975.62499999994</v>
      </c>
    </row>
    <row r="206" spans="1:11" s="4" customFormat="1" ht="15" customHeight="1">
      <c r="A206" s="35"/>
      <c r="B206" s="36" t="s">
        <v>35</v>
      </c>
      <c r="C206" s="37">
        <f>SUM(C188:C205)</f>
        <v>42</v>
      </c>
      <c r="D206" s="37"/>
      <c r="E206" s="38">
        <f>SUM(E188:E205)</f>
        <v>3625750</v>
      </c>
      <c r="F206" s="38"/>
      <c r="G206" s="39">
        <f>SUM(G188:G205)</f>
        <v>3299432.5</v>
      </c>
      <c r="H206" s="40"/>
      <c r="I206" s="68"/>
      <c r="J206" s="68"/>
      <c r="K206" s="40">
        <f>SUM(K188:K205)</f>
        <v>2937547.2159090908</v>
      </c>
    </row>
    <row r="207" spans="1:11" s="5" customFormat="1" ht="19.5" customHeight="1">
      <c r="A207" s="41"/>
      <c r="B207" s="42"/>
      <c r="C207" s="43"/>
      <c r="D207" s="43"/>
      <c r="E207" s="44"/>
      <c r="F207" s="44"/>
      <c r="G207" s="45"/>
      <c r="I207" s="69"/>
      <c r="J207" s="69"/>
      <c r="K207" s="70">
        <f>K206*0.1</f>
        <v>293754.72159090912</v>
      </c>
    </row>
    <row r="208" spans="1:11" s="6" customFormat="1" ht="24" customHeight="1">
      <c r="A208" s="311"/>
      <c r="B208" s="311"/>
      <c r="C208" s="312"/>
      <c r="D208" s="312"/>
      <c r="E208" s="46"/>
      <c r="F208" s="46"/>
      <c r="G208" s="47"/>
      <c r="I208" s="71"/>
      <c r="J208" s="71"/>
      <c r="K208" s="195">
        <f>SUM(K206:K207)</f>
        <v>3231301.9375</v>
      </c>
    </row>
    <row r="209" spans="1:11" ht="31.5">
      <c r="A209" s="311" t="s">
        <v>36</v>
      </c>
      <c r="B209" s="311"/>
      <c r="C209" s="312" t="s">
        <v>37</v>
      </c>
      <c r="D209" s="312"/>
      <c r="E209" s="46"/>
      <c r="F209" s="46"/>
      <c r="G209" s="47" t="s">
        <v>38</v>
      </c>
      <c r="H209" s="6"/>
    </row>
    <row r="210" spans="1:11">
      <c r="B210" s="61" t="s">
        <v>54</v>
      </c>
      <c r="C210" s="89" t="s">
        <v>55</v>
      </c>
      <c r="D210" s="61"/>
      <c r="E210" s="61" t="s">
        <v>42</v>
      </c>
    </row>
    <row r="211" spans="1:11">
      <c r="B211" s="61" t="s">
        <v>56</v>
      </c>
      <c r="C211" s="89" t="s">
        <v>55</v>
      </c>
      <c r="D211" s="61"/>
      <c r="E211" s="61" t="s">
        <v>42</v>
      </c>
    </row>
    <row r="214" spans="1:11" s="1" customFormat="1" ht="16.5" customHeight="1">
      <c r="A214" s="314" t="s">
        <v>0</v>
      </c>
      <c r="B214" s="314"/>
      <c r="C214" s="314"/>
      <c r="D214" s="314"/>
      <c r="E214" s="314"/>
      <c r="F214" s="314"/>
      <c r="G214" s="314"/>
      <c r="I214" s="62"/>
      <c r="J214" s="62"/>
    </row>
    <row r="215" spans="1:11" s="1" customFormat="1" ht="17.25" customHeight="1">
      <c r="A215" s="314" t="s">
        <v>1</v>
      </c>
      <c r="B215" s="314"/>
      <c r="C215" s="314"/>
      <c r="D215" s="314"/>
      <c r="E215" s="314"/>
      <c r="F215" s="314"/>
      <c r="G215" s="314"/>
      <c r="I215" s="58" t="s">
        <v>59</v>
      </c>
      <c r="J215" s="58"/>
    </row>
    <row r="216" spans="1:11" s="1" customFormat="1" ht="15" customHeight="1">
      <c r="A216" s="314" t="s">
        <v>2</v>
      </c>
      <c r="B216" s="314"/>
      <c r="C216" s="314"/>
      <c r="D216" s="314"/>
      <c r="E216" s="314"/>
      <c r="F216" s="314"/>
      <c r="G216" s="314"/>
      <c r="I216" s="48"/>
      <c r="J216" s="48"/>
    </row>
    <row r="217" spans="1:11" s="1" customFormat="1" ht="15" customHeight="1">
      <c r="A217" s="314" t="s">
        <v>3</v>
      </c>
      <c r="B217" s="314"/>
      <c r="C217" s="314"/>
      <c r="D217" s="314"/>
      <c r="E217" s="314"/>
      <c r="F217" s="314"/>
      <c r="G217" s="314"/>
      <c r="I217" s="48"/>
      <c r="J217" s="48"/>
    </row>
    <row r="218" spans="1:11" s="1" customFormat="1" ht="15" customHeight="1">
      <c r="A218" s="315" t="s">
        <v>4</v>
      </c>
      <c r="B218" s="315"/>
      <c r="C218" s="315"/>
      <c r="D218" s="315"/>
      <c r="E218" s="315"/>
      <c r="F218" s="315"/>
      <c r="G218" s="315"/>
      <c r="I218" s="48"/>
      <c r="J218" s="48"/>
    </row>
    <row r="219" spans="1:11" s="2" customFormat="1" ht="15" customHeight="1">
      <c r="A219" s="7"/>
      <c r="B219" s="7"/>
      <c r="C219" s="316" t="s">
        <v>44</v>
      </c>
      <c r="D219" s="316"/>
      <c r="E219" s="316"/>
      <c r="F219" s="316"/>
      <c r="G219" s="316"/>
      <c r="I219" s="49"/>
      <c r="J219" s="49"/>
    </row>
    <row r="220" spans="1:11" s="1" customFormat="1" ht="15" customHeight="1">
      <c r="A220" s="8" t="s">
        <v>60</v>
      </c>
      <c r="B220" s="9"/>
      <c r="C220" s="10"/>
      <c r="D220" s="317"/>
      <c r="E220" s="317"/>
      <c r="F220" s="317"/>
      <c r="G220" s="317"/>
      <c r="H220" s="11"/>
      <c r="I220" s="48"/>
      <c r="J220" s="48"/>
    </row>
    <row r="221" spans="1:11" s="1" customFormat="1" ht="15" customHeight="1">
      <c r="A221" s="8" t="s">
        <v>7</v>
      </c>
      <c r="B221" s="318" t="s">
        <v>69</v>
      </c>
      <c r="C221" s="318"/>
      <c r="D221" s="318"/>
      <c r="E221" s="318"/>
      <c r="F221" s="8"/>
      <c r="G221" s="12"/>
      <c r="H221" s="8"/>
      <c r="I221" s="59"/>
      <c r="J221" s="59"/>
      <c r="K221" s="51"/>
    </row>
    <row r="222" spans="1:11" s="1" customFormat="1" ht="15" customHeight="1">
      <c r="A222" s="8" t="s">
        <v>8</v>
      </c>
      <c r="B222" s="319"/>
      <c r="C222" s="319"/>
      <c r="D222" s="319"/>
      <c r="E222" s="319"/>
      <c r="F222" s="14"/>
      <c r="G222" s="15" t="s">
        <v>9</v>
      </c>
      <c r="H222" s="13" t="s">
        <v>41</v>
      </c>
      <c r="I222" s="50"/>
      <c r="J222" s="50"/>
    </row>
    <row r="223" spans="1:11" s="1" customFormat="1" ht="15" customHeight="1">
      <c r="A223" s="16" t="s">
        <v>10</v>
      </c>
      <c r="B223" s="16" t="s">
        <v>11</v>
      </c>
      <c r="C223" s="16" t="s">
        <v>12</v>
      </c>
      <c r="D223" s="17" t="s">
        <v>13</v>
      </c>
      <c r="E223" s="18" t="s">
        <v>14</v>
      </c>
      <c r="F223" s="18" t="s">
        <v>15</v>
      </c>
      <c r="G223" s="16" t="s">
        <v>16</v>
      </c>
      <c r="I223" s="48" t="s">
        <v>46</v>
      </c>
      <c r="J223" s="48"/>
    </row>
    <row r="224" spans="1:11" s="3" customFormat="1" ht="15" customHeight="1">
      <c r="A224" s="19">
        <v>1</v>
      </c>
      <c r="B224" s="20" t="s">
        <v>17</v>
      </c>
      <c r="C224" s="21"/>
      <c r="D224" s="22">
        <v>80775</v>
      </c>
      <c r="E224" s="23">
        <f>D224*C224</f>
        <v>0</v>
      </c>
      <c r="F224" s="24">
        <v>0.09</v>
      </c>
      <c r="G224" s="25">
        <f>E224-E224*F224</f>
        <v>0</v>
      </c>
      <c r="H224" s="26">
        <f>D224/1.1*0.91</f>
        <v>66822.954545454544</v>
      </c>
      <c r="I224" s="52"/>
      <c r="J224" s="52"/>
      <c r="K224" s="53">
        <f t="shared" ref="K224:K240" si="25">H224*C224</f>
        <v>0</v>
      </c>
    </row>
    <row r="225" spans="1:11" s="3" customFormat="1" ht="15" customHeight="1">
      <c r="A225" s="19">
        <v>2</v>
      </c>
      <c r="B225" s="20" t="s">
        <v>18</v>
      </c>
      <c r="C225" s="27">
        <v>4</v>
      </c>
      <c r="D225" s="22">
        <v>130973</v>
      </c>
      <c r="E225" s="23">
        <f t="shared" ref="E225:E241" si="26">D225*C225</f>
        <v>523892</v>
      </c>
      <c r="F225" s="24">
        <v>0.09</v>
      </c>
      <c r="G225" s="25">
        <f t="shared" ref="G225:G241" si="27">E225-E225*F225</f>
        <v>476741.72</v>
      </c>
      <c r="H225" s="26">
        <f t="shared" ref="H225:H241" si="28">D225/1.1*0.91</f>
        <v>108350.39090909091</v>
      </c>
      <c r="I225" s="52"/>
      <c r="J225" s="52"/>
      <c r="K225" s="53">
        <f t="shared" si="25"/>
        <v>433401.56363636366</v>
      </c>
    </row>
    <row r="226" spans="1:11" s="3" customFormat="1" ht="15" customHeight="1">
      <c r="A226" s="19">
        <v>3</v>
      </c>
      <c r="B226" s="20" t="s">
        <v>19</v>
      </c>
      <c r="C226" s="30"/>
      <c r="D226" s="22">
        <v>61155</v>
      </c>
      <c r="E226" s="23">
        <f t="shared" si="26"/>
        <v>0</v>
      </c>
      <c r="F226" s="24">
        <v>0.09</v>
      </c>
      <c r="G226" s="25">
        <f t="shared" si="27"/>
        <v>0</v>
      </c>
      <c r="H226" s="26">
        <f t="shared" si="28"/>
        <v>50591.86363636364</v>
      </c>
      <c r="I226" s="52"/>
      <c r="J226" s="52"/>
      <c r="K226" s="53">
        <f t="shared" si="25"/>
        <v>0</v>
      </c>
    </row>
    <row r="227" spans="1:11" s="65" customFormat="1" ht="15" customHeight="1">
      <c r="A227" s="72">
        <v>4</v>
      </c>
      <c r="B227" s="73" t="s">
        <v>20</v>
      </c>
      <c r="C227" s="74"/>
      <c r="D227" s="75">
        <v>117926</v>
      </c>
      <c r="E227" s="76">
        <f t="shared" si="26"/>
        <v>0</v>
      </c>
      <c r="F227" s="77">
        <v>0.09</v>
      </c>
      <c r="G227" s="78">
        <f t="shared" si="27"/>
        <v>0</v>
      </c>
      <c r="H227" s="63">
        <f t="shared" si="28"/>
        <v>97556.963636363624</v>
      </c>
      <c r="I227" s="83">
        <f>H227*0.85</f>
        <v>82923.419090909083</v>
      </c>
      <c r="J227" s="83"/>
      <c r="K227" s="84">
        <f t="shared" si="25"/>
        <v>0</v>
      </c>
    </row>
    <row r="228" spans="1:11" s="3" customFormat="1" ht="15" customHeight="1">
      <c r="A228" s="19">
        <v>5</v>
      </c>
      <c r="B228" s="20" t="s">
        <v>21</v>
      </c>
      <c r="C228" s="27">
        <v>5</v>
      </c>
      <c r="D228" s="22">
        <v>122163</v>
      </c>
      <c r="E228" s="23">
        <f t="shared" si="26"/>
        <v>610815</v>
      </c>
      <c r="F228" s="24">
        <v>0.09</v>
      </c>
      <c r="G228" s="25">
        <f t="shared" si="27"/>
        <v>555841.65</v>
      </c>
      <c r="H228" s="26">
        <f t="shared" si="28"/>
        <v>101062.11818181818</v>
      </c>
      <c r="I228" s="52"/>
      <c r="J228" s="52"/>
      <c r="K228" s="53">
        <f t="shared" si="25"/>
        <v>505310.59090909088</v>
      </c>
    </row>
    <row r="229" spans="1:11" s="3" customFormat="1" ht="15" customHeight="1">
      <c r="A229" s="19">
        <v>6</v>
      </c>
      <c r="B229" s="20" t="s">
        <v>22</v>
      </c>
      <c r="C229" s="21"/>
      <c r="D229" s="22">
        <v>96566</v>
      </c>
      <c r="E229" s="23">
        <f t="shared" si="26"/>
        <v>0</v>
      </c>
      <c r="F229" s="24">
        <v>0.09</v>
      </c>
      <c r="G229" s="25">
        <f t="shared" si="27"/>
        <v>0</v>
      </c>
      <c r="H229" s="26">
        <f t="shared" si="28"/>
        <v>79886.418181818182</v>
      </c>
      <c r="I229" s="52"/>
      <c r="J229" s="52"/>
      <c r="K229" s="53">
        <f t="shared" si="25"/>
        <v>0</v>
      </c>
    </row>
    <row r="230" spans="1:11" s="3" customFormat="1" ht="15" customHeight="1">
      <c r="A230" s="19">
        <v>7</v>
      </c>
      <c r="B230" s="20" t="s">
        <v>23</v>
      </c>
      <c r="C230" s="30"/>
      <c r="D230" s="22">
        <v>144014</v>
      </c>
      <c r="E230" s="23">
        <f t="shared" si="26"/>
        <v>0</v>
      </c>
      <c r="F230" s="24">
        <v>0.09</v>
      </c>
      <c r="G230" s="25">
        <f t="shared" si="27"/>
        <v>0</v>
      </c>
      <c r="H230" s="26">
        <f t="shared" si="28"/>
        <v>119138.85454545454</v>
      </c>
      <c r="I230" s="52"/>
      <c r="J230" s="52"/>
      <c r="K230" s="53">
        <f t="shared" si="25"/>
        <v>0</v>
      </c>
    </row>
    <row r="231" spans="1:11" s="3" customFormat="1" ht="15" customHeight="1">
      <c r="A231" s="19">
        <v>8</v>
      </c>
      <c r="B231" s="20" t="s">
        <v>24</v>
      </c>
      <c r="C231" s="21"/>
      <c r="D231" s="22">
        <v>237245</v>
      </c>
      <c r="E231" s="23">
        <f t="shared" si="26"/>
        <v>0</v>
      </c>
      <c r="F231" s="24">
        <v>0.09</v>
      </c>
      <c r="G231" s="25">
        <f t="shared" si="27"/>
        <v>0</v>
      </c>
      <c r="H231" s="26">
        <f t="shared" si="28"/>
        <v>196266.31818181818</v>
      </c>
      <c r="I231" s="52"/>
      <c r="J231" s="52"/>
      <c r="K231" s="53">
        <f t="shared" si="25"/>
        <v>0</v>
      </c>
    </row>
    <row r="232" spans="1:11" s="3" customFormat="1" ht="15" customHeight="1">
      <c r="A232" s="19">
        <v>9</v>
      </c>
      <c r="B232" s="31" t="s">
        <v>25</v>
      </c>
      <c r="C232" s="21"/>
      <c r="D232" s="22">
        <v>103413.75</v>
      </c>
      <c r="E232" s="23">
        <f t="shared" si="26"/>
        <v>0</v>
      </c>
      <c r="F232" s="24">
        <v>0.09</v>
      </c>
      <c r="G232" s="25">
        <f t="shared" si="27"/>
        <v>0</v>
      </c>
      <c r="H232" s="26">
        <f t="shared" si="28"/>
        <v>85551.374999999985</v>
      </c>
      <c r="I232" s="52"/>
      <c r="J232" s="52"/>
      <c r="K232" s="53">
        <f t="shared" si="25"/>
        <v>0</v>
      </c>
    </row>
    <row r="233" spans="1:11" s="3" customFormat="1" ht="15" customHeight="1">
      <c r="A233" s="19">
        <v>10</v>
      </c>
      <c r="B233" s="31" t="s">
        <v>26</v>
      </c>
      <c r="C233" s="32"/>
      <c r="D233" s="22">
        <v>112188</v>
      </c>
      <c r="E233" s="23">
        <f t="shared" si="26"/>
        <v>0</v>
      </c>
      <c r="F233" s="24">
        <v>0.09</v>
      </c>
      <c r="G233" s="25">
        <f t="shared" si="27"/>
        <v>0</v>
      </c>
      <c r="H233" s="26">
        <f t="shared" si="28"/>
        <v>92810.072727272724</v>
      </c>
      <c r="I233" s="52"/>
      <c r="J233" s="52"/>
      <c r="K233" s="53">
        <f t="shared" si="25"/>
        <v>0</v>
      </c>
    </row>
    <row r="234" spans="1:11" s="3" customFormat="1" ht="15" customHeight="1">
      <c r="A234" s="19">
        <v>11</v>
      </c>
      <c r="B234" s="20" t="s">
        <v>27</v>
      </c>
      <c r="C234" s="32"/>
      <c r="D234" s="22">
        <v>55200</v>
      </c>
      <c r="E234" s="23">
        <f t="shared" si="26"/>
        <v>0</v>
      </c>
      <c r="F234" s="24">
        <v>0.09</v>
      </c>
      <c r="G234" s="25">
        <f t="shared" si="27"/>
        <v>0</v>
      </c>
      <c r="H234" s="26">
        <f t="shared" si="28"/>
        <v>45665.454545454544</v>
      </c>
      <c r="I234" s="52"/>
      <c r="J234" s="52"/>
      <c r="K234" s="53">
        <f t="shared" si="25"/>
        <v>0</v>
      </c>
    </row>
    <row r="235" spans="1:11" s="3" customFormat="1" ht="15" customHeight="1">
      <c r="A235" s="19">
        <v>12</v>
      </c>
      <c r="B235" s="20" t="s">
        <v>28</v>
      </c>
      <c r="C235" s="32"/>
      <c r="D235" s="22">
        <v>50600</v>
      </c>
      <c r="E235" s="23">
        <f t="shared" si="26"/>
        <v>0</v>
      </c>
      <c r="F235" s="24">
        <v>0.09</v>
      </c>
      <c r="G235" s="25">
        <f t="shared" si="27"/>
        <v>0</v>
      </c>
      <c r="H235" s="26">
        <f t="shared" si="28"/>
        <v>41859.999999999993</v>
      </c>
      <c r="I235" s="52"/>
      <c r="J235" s="52"/>
      <c r="K235" s="53">
        <f t="shared" si="25"/>
        <v>0</v>
      </c>
    </row>
    <row r="236" spans="1:11" s="3" customFormat="1" ht="15" customHeight="1">
      <c r="A236" s="19">
        <v>13</v>
      </c>
      <c r="B236" s="20" t="s">
        <v>29</v>
      </c>
      <c r="C236" s="32">
        <v>5</v>
      </c>
      <c r="D236" s="33">
        <v>65340</v>
      </c>
      <c r="E236" s="23">
        <f t="shared" si="26"/>
        <v>326700</v>
      </c>
      <c r="F236" s="24">
        <v>0.09</v>
      </c>
      <c r="G236" s="25">
        <f t="shared" si="27"/>
        <v>297297</v>
      </c>
      <c r="H236" s="26">
        <f t="shared" si="28"/>
        <v>54053.999999999993</v>
      </c>
      <c r="I236" s="52"/>
      <c r="J236" s="52"/>
      <c r="K236" s="53">
        <f t="shared" si="25"/>
        <v>270269.99999999994</v>
      </c>
    </row>
    <row r="237" spans="1:11" s="3" customFormat="1" ht="15" customHeight="1">
      <c r="A237" s="19">
        <v>14</v>
      </c>
      <c r="B237" s="20" t="s">
        <v>30</v>
      </c>
      <c r="C237" s="32">
        <v>5</v>
      </c>
      <c r="D237" s="33">
        <v>67155</v>
      </c>
      <c r="E237" s="23">
        <f t="shared" si="26"/>
        <v>335775</v>
      </c>
      <c r="F237" s="24">
        <v>0.09</v>
      </c>
      <c r="G237" s="25">
        <f t="shared" si="27"/>
        <v>305555.25</v>
      </c>
      <c r="H237" s="26">
        <f t="shared" si="28"/>
        <v>55555.499999999993</v>
      </c>
      <c r="I237" s="52"/>
      <c r="J237" s="52"/>
      <c r="K237" s="53">
        <f t="shared" si="25"/>
        <v>277777.49999999994</v>
      </c>
    </row>
    <row r="238" spans="1:11" s="3" customFormat="1" ht="15" customHeight="1">
      <c r="A238" s="19">
        <v>15</v>
      </c>
      <c r="B238" s="20" t="s">
        <v>31</v>
      </c>
      <c r="C238" s="32">
        <v>5</v>
      </c>
      <c r="D238" s="33">
        <v>78045</v>
      </c>
      <c r="E238" s="23">
        <f t="shared" si="26"/>
        <v>390225</v>
      </c>
      <c r="F238" s="24">
        <v>0.09</v>
      </c>
      <c r="G238" s="25">
        <f t="shared" si="27"/>
        <v>355104.75</v>
      </c>
      <c r="H238" s="26">
        <f t="shared" si="28"/>
        <v>64564.5</v>
      </c>
      <c r="I238" s="52"/>
      <c r="J238" s="52"/>
      <c r="K238" s="53">
        <f t="shared" si="25"/>
        <v>322822.5</v>
      </c>
    </row>
    <row r="239" spans="1:11" s="3" customFormat="1" ht="15" customHeight="1">
      <c r="A239" s="19">
        <v>16</v>
      </c>
      <c r="B239" s="20" t="s">
        <v>32</v>
      </c>
      <c r="C239" s="32">
        <v>5</v>
      </c>
      <c r="D239" s="33">
        <v>81675</v>
      </c>
      <c r="E239" s="23">
        <f t="shared" si="26"/>
        <v>408375</v>
      </c>
      <c r="F239" s="24">
        <v>0.09</v>
      </c>
      <c r="G239" s="25">
        <f t="shared" si="27"/>
        <v>371621.25</v>
      </c>
      <c r="H239" s="26">
        <f t="shared" si="28"/>
        <v>67567.5</v>
      </c>
      <c r="I239" s="52"/>
      <c r="J239" s="52"/>
      <c r="K239" s="53">
        <f t="shared" si="25"/>
        <v>337837.5</v>
      </c>
    </row>
    <row r="240" spans="1:11" s="66" customFormat="1" ht="15" customHeight="1">
      <c r="A240" s="79">
        <v>17</v>
      </c>
      <c r="B240" s="20" t="s">
        <v>33</v>
      </c>
      <c r="C240" s="32">
        <v>5</v>
      </c>
      <c r="D240" s="34">
        <v>115940</v>
      </c>
      <c r="E240" s="80">
        <f t="shared" si="26"/>
        <v>579700</v>
      </c>
      <c r="F240" s="81">
        <v>0.09</v>
      </c>
      <c r="G240" s="25">
        <f t="shared" si="27"/>
        <v>527527</v>
      </c>
      <c r="H240" s="82">
        <f t="shared" si="28"/>
        <v>95913.999999999985</v>
      </c>
      <c r="I240" s="85"/>
      <c r="J240" s="85"/>
      <c r="K240" s="86">
        <f t="shared" si="25"/>
        <v>479569.99999999994</v>
      </c>
    </row>
    <row r="241" spans="1:11" s="65" customFormat="1" ht="15" customHeight="1">
      <c r="A241" s="72">
        <v>18</v>
      </c>
      <c r="B241" s="73" t="s">
        <v>34</v>
      </c>
      <c r="C241" s="87">
        <v>5</v>
      </c>
      <c r="D241" s="88">
        <v>99825</v>
      </c>
      <c r="E241" s="76">
        <f t="shared" si="26"/>
        <v>499125</v>
      </c>
      <c r="F241" s="77">
        <v>0.09</v>
      </c>
      <c r="G241" s="78">
        <f t="shared" si="27"/>
        <v>454203.75</v>
      </c>
      <c r="H241" s="63">
        <f t="shared" si="28"/>
        <v>82582.499999999985</v>
      </c>
      <c r="I241" s="83">
        <f>H241*0.85</f>
        <v>70195.124999999985</v>
      </c>
      <c r="J241" s="83"/>
      <c r="K241" s="84">
        <f>I241*C241</f>
        <v>350975.62499999994</v>
      </c>
    </row>
    <row r="242" spans="1:11" s="4" customFormat="1" ht="15" customHeight="1">
      <c r="A242" s="35"/>
      <c r="B242" s="36" t="s">
        <v>35</v>
      </c>
      <c r="C242" s="37">
        <f>SUM(C224:C241)</f>
        <v>39</v>
      </c>
      <c r="D242" s="37"/>
      <c r="E242" s="38">
        <f>SUM(E224:E241)</f>
        <v>3674607</v>
      </c>
      <c r="F242" s="38"/>
      <c r="G242" s="39">
        <f>SUM(G224:G241)</f>
        <v>3343892.37</v>
      </c>
      <c r="H242" s="40"/>
      <c r="I242" s="68"/>
      <c r="J242" s="68"/>
      <c r="K242" s="40">
        <f>SUM(K224:K241)</f>
        <v>2977965.2795454543</v>
      </c>
    </row>
    <row r="243" spans="1:11" s="5" customFormat="1" ht="19.5" customHeight="1">
      <c r="A243" s="41"/>
      <c r="B243" s="42"/>
      <c r="C243" s="43"/>
      <c r="D243" s="43"/>
      <c r="E243" s="44"/>
      <c r="F243" s="44"/>
      <c r="G243" s="45"/>
      <c r="I243" s="69"/>
      <c r="J243" s="69"/>
      <c r="K243" s="70">
        <f>K242*0.1</f>
        <v>297796.52795454545</v>
      </c>
    </row>
    <row r="244" spans="1:11" s="6" customFormat="1" ht="24" customHeight="1">
      <c r="A244" s="311"/>
      <c r="B244" s="311"/>
      <c r="C244" s="312"/>
      <c r="D244" s="312"/>
      <c r="E244" s="46"/>
      <c r="F244" s="46"/>
      <c r="G244" s="47"/>
      <c r="I244" s="71"/>
      <c r="J244" s="71"/>
      <c r="K244" s="195">
        <f>SUM(K242:K243)</f>
        <v>3275761.8074999996</v>
      </c>
    </row>
    <row r="245" spans="1:11" ht="31.5">
      <c r="A245" s="311" t="s">
        <v>36</v>
      </c>
      <c r="B245" s="311"/>
      <c r="C245" s="312" t="s">
        <v>37</v>
      </c>
      <c r="D245" s="312"/>
      <c r="E245" s="46"/>
      <c r="F245" s="46"/>
      <c r="G245" s="47" t="s">
        <v>38</v>
      </c>
      <c r="H245" s="6"/>
    </row>
    <row r="246" spans="1:11">
      <c r="B246" s="61" t="s">
        <v>54</v>
      </c>
      <c r="C246" s="89" t="s">
        <v>55</v>
      </c>
      <c r="D246" s="61"/>
      <c r="E246" s="61" t="s">
        <v>42</v>
      </c>
    </row>
    <row r="247" spans="1:11">
      <c r="B247" s="61" t="s">
        <v>56</v>
      </c>
      <c r="C247" s="89" t="s">
        <v>55</v>
      </c>
      <c r="D247" s="61"/>
      <c r="E247" s="61" t="s">
        <v>42</v>
      </c>
    </row>
    <row r="250" spans="1:11" s="1" customFormat="1" ht="16.5" customHeight="1">
      <c r="A250" s="314" t="s">
        <v>0</v>
      </c>
      <c r="B250" s="314"/>
      <c r="C250" s="314"/>
      <c r="D250" s="314"/>
      <c r="E250" s="314"/>
      <c r="F250" s="314"/>
      <c r="G250" s="314"/>
      <c r="I250" s="62"/>
      <c r="J250" s="62"/>
    </row>
    <row r="251" spans="1:11" s="1" customFormat="1" ht="17.25" customHeight="1">
      <c r="A251" s="314" t="s">
        <v>1</v>
      </c>
      <c r="B251" s="314"/>
      <c r="C251" s="314"/>
      <c r="D251" s="314"/>
      <c r="E251" s="314"/>
      <c r="F251" s="314"/>
      <c r="G251" s="314"/>
      <c r="I251" s="58" t="s">
        <v>59</v>
      </c>
      <c r="J251" s="58"/>
    </row>
    <row r="252" spans="1:11" s="1" customFormat="1" ht="15" customHeight="1">
      <c r="A252" s="314" t="s">
        <v>2</v>
      </c>
      <c r="B252" s="314"/>
      <c r="C252" s="314"/>
      <c r="D252" s="314"/>
      <c r="E252" s="314"/>
      <c r="F252" s="314"/>
      <c r="G252" s="314"/>
      <c r="I252" s="48"/>
      <c r="J252" s="48"/>
    </row>
    <row r="253" spans="1:11" s="1" customFormat="1" ht="15" customHeight="1">
      <c r="A253" s="314" t="s">
        <v>3</v>
      </c>
      <c r="B253" s="314"/>
      <c r="C253" s="314"/>
      <c r="D253" s="314"/>
      <c r="E253" s="314"/>
      <c r="F253" s="314"/>
      <c r="G253" s="314"/>
      <c r="I253" s="48"/>
      <c r="J253" s="48"/>
    </row>
    <row r="254" spans="1:11" s="1" customFormat="1" ht="15" customHeight="1">
      <c r="A254" s="315" t="s">
        <v>4</v>
      </c>
      <c r="B254" s="315"/>
      <c r="C254" s="315"/>
      <c r="D254" s="315"/>
      <c r="E254" s="315"/>
      <c r="F254" s="315"/>
      <c r="G254" s="315"/>
      <c r="I254" s="48"/>
      <c r="J254" s="48"/>
    </row>
    <row r="255" spans="1:11" s="2" customFormat="1" ht="15" customHeight="1">
      <c r="A255" s="7"/>
      <c r="B255" s="7"/>
      <c r="C255" s="316" t="s">
        <v>44</v>
      </c>
      <c r="D255" s="316"/>
      <c r="E255" s="316"/>
      <c r="F255" s="316"/>
      <c r="G255" s="316"/>
      <c r="I255" s="49"/>
      <c r="J255" s="49"/>
    </row>
    <row r="256" spans="1:11" s="1" customFormat="1" ht="15" customHeight="1">
      <c r="A256" s="8" t="s">
        <v>60</v>
      </c>
      <c r="B256" s="9"/>
      <c r="C256" s="10"/>
      <c r="D256" s="317"/>
      <c r="E256" s="317"/>
      <c r="F256" s="317"/>
      <c r="G256" s="317"/>
      <c r="H256" s="11"/>
      <c r="I256" s="48"/>
      <c r="J256" s="48"/>
    </row>
    <row r="257" spans="1:11" s="1" customFormat="1" ht="15" customHeight="1">
      <c r="A257" s="8" t="s">
        <v>7</v>
      </c>
      <c r="B257" s="318" t="s">
        <v>70</v>
      </c>
      <c r="C257" s="318"/>
      <c r="D257" s="318"/>
      <c r="E257" s="318"/>
      <c r="F257" s="8"/>
      <c r="G257" s="12"/>
      <c r="H257" s="8"/>
      <c r="I257" s="59"/>
      <c r="J257" s="59"/>
      <c r="K257" s="51"/>
    </row>
    <row r="258" spans="1:11" s="1" customFormat="1" ht="15" customHeight="1">
      <c r="A258" s="8" t="s">
        <v>8</v>
      </c>
      <c r="B258" s="319"/>
      <c r="C258" s="319"/>
      <c r="D258" s="319"/>
      <c r="E258" s="319"/>
      <c r="F258" s="14"/>
      <c r="G258" s="15" t="s">
        <v>9</v>
      </c>
      <c r="H258" s="13" t="s">
        <v>41</v>
      </c>
      <c r="I258" s="50"/>
      <c r="J258" s="50"/>
    </row>
    <row r="259" spans="1:11" s="1" customFormat="1" ht="15" customHeight="1">
      <c r="A259" s="16" t="s">
        <v>10</v>
      </c>
      <c r="B259" s="16" t="s">
        <v>11</v>
      </c>
      <c r="C259" s="16" t="s">
        <v>12</v>
      </c>
      <c r="D259" s="17" t="s">
        <v>13</v>
      </c>
      <c r="E259" s="18" t="s">
        <v>14</v>
      </c>
      <c r="F259" s="18" t="s">
        <v>15</v>
      </c>
      <c r="G259" s="16" t="s">
        <v>16</v>
      </c>
      <c r="I259" s="48" t="s">
        <v>46</v>
      </c>
      <c r="J259" s="48"/>
    </row>
    <row r="260" spans="1:11" s="3" customFormat="1" ht="15" customHeight="1">
      <c r="A260" s="19">
        <v>1</v>
      </c>
      <c r="B260" s="20" t="s">
        <v>17</v>
      </c>
      <c r="C260" s="21">
        <v>2</v>
      </c>
      <c r="D260" s="22">
        <v>80775</v>
      </c>
      <c r="E260" s="23">
        <f>D260*C260</f>
        <v>161550</v>
      </c>
      <c r="F260" s="24">
        <v>0.09</v>
      </c>
      <c r="G260" s="25">
        <f>E260-E260*F260</f>
        <v>147010.5</v>
      </c>
      <c r="H260" s="26">
        <f>D260/1.1*0.91</f>
        <v>66822.954545454544</v>
      </c>
      <c r="I260" s="52"/>
      <c r="J260" s="52"/>
      <c r="K260" s="53">
        <f t="shared" ref="K260:K276" si="29">H260*C260</f>
        <v>133645.90909090909</v>
      </c>
    </row>
    <row r="261" spans="1:11" s="3" customFormat="1" ht="15" customHeight="1">
      <c r="A261" s="19">
        <v>2</v>
      </c>
      <c r="B261" s="20" t="s">
        <v>18</v>
      </c>
      <c r="C261" s="27"/>
      <c r="D261" s="22">
        <v>130973</v>
      </c>
      <c r="E261" s="23">
        <f t="shared" ref="E261:E277" si="30">D261*C261</f>
        <v>0</v>
      </c>
      <c r="F261" s="24">
        <v>0.09</v>
      </c>
      <c r="G261" s="25">
        <f t="shared" ref="G261:G277" si="31">E261-E261*F261</f>
        <v>0</v>
      </c>
      <c r="H261" s="26">
        <f t="shared" ref="H261:H277" si="32">D261/1.1*0.91</f>
        <v>108350.39090909091</v>
      </c>
      <c r="I261" s="52"/>
      <c r="J261" s="52"/>
      <c r="K261" s="53">
        <f t="shared" si="29"/>
        <v>0</v>
      </c>
    </row>
    <row r="262" spans="1:11" s="3" customFormat="1" ht="15" customHeight="1">
      <c r="A262" s="19">
        <v>3</v>
      </c>
      <c r="B262" s="20" t="s">
        <v>19</v>
      </c>
      <c r="C262" s="30">
        <v>3</v>
      </c>
      <c r="D262" s="22">
        <v>61155</v>
      </c>
      <c r="E262" s="23">
        <f t="shared" si="30"/>
        <v>183465</v>
      </c>
      <c r="F262" s="24">
        <v>0.09</v>
      </c>
      <c r="G262" s="25">
        <f t="shared" si="31"/>
        <v>166953.15</v>
      </c>
      <c r="H262" s="26">
        <f t="shared" si="32"/>
        <v>50591.86363636364</v>
      </c>
      <c r="I262" s="52"/>
      <c r="J262" s="52"/>
      <c r="K262" s="53">
        <f t="shared" si="29"/>
        <v>151775.59090909091</v>
      </c>
    </row>
    <row r="263" spans="1:11" s="65" customFormat="1" ht="15" customHeight="1">
      <c r="A263" s="72">
        <v>4</v>
      </c>
      <c r="B263" s="73" t="s">
        <v>20</v>
      </c>
      <c r="C263" s="74"/>
      <c r="D263" s="75">
        <v>117926</v>
      </c>
      <c r="E263" s="76">
        <f t="shared" si="30"/>
        <v>0</v>
      </c>
      <c r="F263" s="77">
        <v>0.09</v>
      </c>
      <c r="G263" s="78">
        <f t="shared" si="31"/>
        <v>0</v>
      </c>
      <c r="H263" s="63">
        <f t="shared" si="32"/>
        <v>97556.963636363624</v>
      </c>
      <c r="I263" s="83">
        <f>H263*0.85</f>
        <v>82923.419090909083</v>
      </c>
      <c r="J263" s="83"/>
      <c r="K263" s="84">
        <f t="shared" si="29"/>
        <v>0</v>
      </c>
    </row>
    <row r="264" spans="1:11" s="3" customFormat="1" ht="15" customHeight="1">
      <c r="A264" s="19">
        <v>5</v>
      </c>
      <c r="B264" s="20" t="s">
        <v>21</v>
      </c>
      <c r="C264" s="27"/>
      <c r="D264" s="22">
        <v>122163</v>
      </c>
      <c r="E264" s="23">
        <f t="shared" si="30"/>
        <v>0</v>
      </c>
      <c r="F264" s="24">
        <v>0.09</v>
      </c>
      <c r="G264" s="25">
        <f t="shared" si="31"/>
        <v>0</v>
      </c>
      <c r="H264" s="26">
        <f t="shared" si="32"/>
        <v>101062.11818181818</v>
      </c>
      <c r="I264" s="52"/>
      <c r="J264" s="52"/>
      <c r="K264" s="53">
        <f t="shared" si="29"/>
        <v>0</v>
      </c>
    </row>
    <row r="265" spans="1:11" s="3" customFormat="1" ht="15" customHeight="1">
      <c r="A265" s="19">
        <v>6</v>
      </c>
      <c r="B265" s="20" t="s">
        <v>22</v>
      </c>
      <c r="C265" s="21"/>
      <c r="D265" s="22">
        <v>96566</v>
      </c>
      <c r="E265" s="23">
        <f t="shared" si="30"/>
        <v>0</v>
      </c>
      <c r="F265" s="24">
        <v>0.09</v>
      </c>
      <c r="G265" s="25">
        <f t="shared" si="31"/>
        <v>0</v>
      </c>
      <c r="H265" s="26">
        <f t="shared" si="32"/>
        <v>79886.418181818182</v>
      </c>
      <c r="I265" s="52"/>
      <c r="J265" s="52"/>
      <c r="K265" s="53">
        <f t="shared" si="29"/>
        <v>0</v>
      </c>
    </row>
    <row r="266" spans="1:11" s="3" customFormat="1" ht="15" customHeight="1">
      <c r="A266" s="19">
        <v>7</v>
      </c>
      <c r="B266" s="20" t="s">
        <v>23</v>
      </c>
      <c r="C266" s="30"/>
      <c r="D266" s="22">
        <v>144014</v>
      </c>
      <c r="E266" s="23">
        <f t="shared" si="30"/>
        <v>0</v>
      </c>
      <c r="F266" s="24">
        <v>0.09</v>
      </c>
      <c r="G266" s="25">
        <f t="shared" si="31"/>
        <v>0</v>
      </c>
      <c r="H266" s="26">
        <f t="shared" si="32"/>
        <v>119138.85454545454</v>
      </c>
      <c r="I266" s="52"/>
      <c r="J266" s="52"/>
      <c r="K266" s="53">
        <f t="shared" si="29"/>
        <v>0</v>
      </c>
    </row>
    <row r="267" spans="1:11" s="3" customFormat="1" ht="15" customHeight="1">
      <c r="A267" s="19">
        <v>8</v>
      </c>
      <c r="B267" s="20" t="s">
        <v>24</v>
      </c>
      <c r="C267" s="21"/>
      <c r="D267" s="22">
        <v>237245</v>
      </c>
      <c r="E267" s="23">
        <f t="shared" si="30"/>
        <v>0</v>
      </c>
      <c r="F267" s="24">
        <v>0.09</v>
      </c>
      <c r="G267" s="25">
        <f t="shared" si="31"/>
        <v>0</v>
      </c>
      <c r="H267" s="26">
        <f t="shared" si="32"/>
        <v>196266.31818181818</v>
      </c>
      <c r="I267" s="52"/>
      <c r="J267" s="52"/>
      <c r="K267" s="53">
        <f t="shared" si="29"/>
        <v>0</v>
      </c>
    </row>
    <row r="268" spans="1:11" s="3" customFormat="1" ht="15" customHeight="1">
      <c r="A268" s="19">
        <v>9</v>
      </c>
      <c r="B268" s="31" t="s">
        <v>25</v>
      </c>
      <c r="C268" s="21"/>
      <c r="D268" s="22">
        <v>103413.75</v>
      </c>
      <c r="E268" s="23">
        <f t="shared" si="30"/>
        <v>0</v>
      </c>
      <c r="F268" s="24">
        <v>0.09</v>
      </c>
      <c r="G268" s="25">
        <f t="shared" si="31"/>
        <v>0</v>
      </c>
      <c r="H268" s="26">
        <f t="shared" si="32"/>
        <v>85551.374999999985</v>
      </c>
      <c r="I268" s="52"/>
      <c r="J268" s="52"/>
      <c r="K268" s="53">
        <f t="shared" si="29"/>
        <v>0</v>
      </c>
    </row>
    <row r="269" spans="1:11" s="3" customFormat="1" ht="15" customHeight="1">
      <c r="A269" s="19">
        <v>10</v>
      </c>
      <c r="B269" s="31" t="s">
        <v>26</v>
      </c>
      <c r="C269" s="32"/>
      <c r="D269" s="22">
        <v>112188</v>
      </c>
      <c r="E269" s="23">
        <f t="shared" si="30"/>
        <v>0</v>
      </c>
      <c r="F269" s="24">
        <v>0.09</v>
      </c>
      <c r="G269" s="25">
        <f t="shared" si="31"/>
        <v>0</v>
      </c>
      <c r="H269" s="26">
        <f t="shared" si="32"/>
        <v>92810.072727272724</v>
      </c>
      <c r="I269" s="52"/>
      <c r="J269" s="52"/>
      <c r="K269" s="53">
        <f t="shared" si="29"/>
        <v>0</v>
      </c>
    </row>
    <row r="270" spans="1:11" s="3" customFormat="1" ht="15" customHeight="1">
      <c r="A270" s="19">
        <v>11</v>
      </c>
      <c r="B270" s="20" t="s">
        <v>27</v>
      </c>
      <c r="C270" s="32"/>
      <c r="D270" s="22">
        <v>55200</v>
      </c>
      <c r="E270" s="23">
        <f t="shared" si="30"/>
        <v>0</v>
      </c>
      <c r="F270" s="24">
        <v>0.09</v>
      </c>
      <c r="G270" s="25">
        <f t="shared" si="31"/>
        <v>0</v>
      </c>
      <c r="H270" s="26">
        <f t="shared" si="32"/>
        <v>45665.454545454544</v>
      </c>
      <c r="I270" s="52"/>
      <c r="J270" s="52"/>
      <c r="K270" s="53">
        <f t="shared" si="29"/>
        <v>0</v>
      </c>
    </row>
    <row r="271" spans="1:11" s="3" customFormat="1" ht="15" customHeight="1">
      <c r="A271" s="19">
        <v>12</v>
      </c>
      <c r="B271" s="20" t="s">
        <v>28</v>
      </c>
      <c r="C271" s="32"/>
      <c r="D271" s="22">
        <v>50600</v>
      </c>
      <c r="E271" s="23">
        <f t="shared" si="30"/>
        <v>0</v>
      </c>
      <c r="F271" s="24">
        <v>0.09</v>
      </c>
      <c r="G271" s="25">
        <f t="shared" si="31"/>
        <v>0</v>
      </c>
      <c r="H271" s="26">
        <f t="shared" si="32"/>
        <v>41859.999999999993</v>
      </c>
      <c r="I271" s="52"/>
      <c r="J271" s="52"/>
      <c r="K271" s="53">
        <f t="shared" si="29"/>
        <v>0</v>
      </c>
    </row>
    <row r="272" spans="1:11" s="3" customFormat="1" ht="15" customHeight="1">
      <c r="A272" s="19">
        <v>13</v>
      </c>
      <c r="B272" s="20" t="s">
        <v>29</v>
      </c>
      <c r="C272" s="32">
        <v>5</v>
      </c>
      <c r="D272" s="33">
        <v>65340</v>
      </c>
      <c r="E272" s="23">
        <f t="shared" si="30"/>
        <v>326700</v>
      </c>
      <c r="F272" s="24">
        <v>0.09</v>
      </c>
      <c r="G272" s="25">
        <f t="shared" si="31"/>
        <v>297297</v>
      </c>
      <c r="H272" s="26">
        <f t="shared" si="32"/>
        <v>54053.999999999993</v>
      </c>
      <c r="I272" s="52"/>
      <c r="J272" s="52"/>
      <c r="K272" s="53">
        <f t="shared" si="29"/>
        <v>270269.99999999994</v>
      </c>
    </row>
    <row r="273" spans="1:11" s="3" customFormat="1" ht="15" customHeight="1">
      <c r="A273" s="19">
        <v>14</v>
      </c>
      <c r="B273" s="20" t="s">
        <v>30</v>
      </c>
      <c r="C273" s="32">
        <v>5</v>
      </c>
      <c r="D273" s="33">
        <v>67155</v>
      </c>
      <c r="E273" s="23">
        <f t="shared" si="30"/>
        <v>335775</v>
      </c>
      <c r="F273" s="24">
        <v>0.09</v>
      </c>
      <c r="G273" s="25">
        <f t="shared" si="31"/>
        <v>305555.25</v>
      </c>
      <c r="H273" s="26">
        <f t="shared" si="32"/>
        <v>55555.499999999993</v>
      </c>
      <c r="I273" s="52"/>
      <c r="J273" s="52"/>
      <c r="K273" s="53">
        <f t="shared" si="29"/>
        <v>277777.49999999994</v>
      </c>
    </row>
    <row r="274" spans="1:11" s="3" customFormat="1" ht="15" customHeight="1">
      <c r="A274" s="19">
        <v>15</v>
      </c>
      <c r="B274" s="20" t="s">
        <v>31</v>
      </c>
      <c r="C274" s="32">
        <v>5</v>
      </c>
      <c r="D274" s="33">
        <v>78045</v>
      </c>
      <c r="E274" s="23">
        <f t="shared" si="30"/>
        <v>390225</v>
      </c>
      <c r="F274" s="24">
        <v>0.09</v>
      </c>
      <c r="G274" s="25">
        <f t="shared" si="31"/>
        <v>355104.75</v>
      </c>
      <c r="H274" s="26">
        <f t="shared" si="32"/>
        <v>64564.5</v>
      </c>
      <c r="I274" s="52"/>
      <c r="J274" s="52"/>
      <c r="K274" s="53">
        <f t="shared" si="29"/>
        <v>322822.5</v>
      </c>
    </row>
    <row r="275" spans="1:11" s="3" customFormat="1" ht="15" customHeight="1">
      <c r="A275" s="19">
        <v>16</v>
      </c>
      <c r="B275" s="20" t="s">
        <v>32</v>
      </c>
      <c r="C275" s="32">
        <v>5</v>
      </c>
      <c r="D275" s="33">
        <v>81675</v>
      </c>
      <c r="E275" s="23">
        <f t="shared" si="30"/>
        <v>408375</v>
      </c>
      <c r="F275" s="24">
        <v>0.09</v>
      </c>
      <c r="G275" s="25">
        <f t="shared" si="31"/>
        <v>371621.25</v>
      </c>
      <c r="H275" s="26">
        <f t="shared" si="32"/>
        <v>67567.5</v>
      </c>
      <c r="I275" s="52"/>
      <c r="J275" s="52"/>
      <c r="K275" s="53">
        <f t="shared" si="29"/>
        <v>337837.5</v>
      </c>
    </row>
    <row r="276" spans="1:11" s="66" customFormat="1" ht="15" customHeight="1">
      <c r="A276" s="79">
        <v>17</v>
      </c>
      <c r="B276" s="20" t="s">
        <v>33</v>
      </c>
      <c r="C276" s="32">
        <v>5</v>
      </c>
      <c r="D276" s="34">
        <v>115940</v>
      </c>
      <c r="E276" s="80">
        <f t="shared" si="30"/>
        <v>579700</v>
      </c>
      <c r="F276" s="81">
        <v>0.09</v>
      </c>
      <c r="G276" s="25">
        <f t="shared" si="31"/>
        <v>527527</v>
      </c>
      <c r="H276" s="82">
        <f t="shared" si="32"/>
        <v>95913.999999999985</v>
      </c>
      <c r="I276" s="85"/>
      <c r="J276" s="85"/>
      <c r="K276" s="86">
        <f t="shared" si="29"/>
        <v>479569.99999999994</v>
      </c>
    </row>
    <row r="277" spans="1:11" s="65" customFormat="1" ht="15" customHeight="1">
      <c r="A277" s="72">
        <v>18</v>
      </c>
      <c r="B277" s="73" t="s">
        <v>34</v>
      </c>
      <c r="C277" s="87">
        <v>5</v>
      </c>
      <c r="D277" s="88">
        <v>99825</v>
      </c>
      <c r="E277" s="76">
        <f t="shared" si="30"/>
        <v>499125</v>
      </c>
      <c r="F277" s="77">
        <v>0.09</v>
      </c>
      <c r="G277" s="78">
        <f t="shared" si="31"/>
        <v>454203.75</v>
      </c>
      <c r="H277" s="63">
        <f t="shared" si="32"/>
        <v>82582.499999999985</v>
      </c>
      <c r="I277" s="83">
        <f>H277*0.85</f>
        <v>70195.124999999985</v>
      </c>
      <c r="J277" s="83"/>
      <c r="K277" s="84">
        <f>I277*C277</f>
        <v>350975.62499999994</v>
      </c>
    </row>
    <row r="278" spans="1:11" s="4" customFormat="1" ht="15" customHeight="1">
      <c r="A278" s="35"/>
      <c r="B278" s="36" t="s">
        <v>35</v>
      </c>
      <c r="C278" s="37">
        <f>SUM(C260:C277)</f>
        <v>35</v>
      </c>
      <c r="D278" s="37"/>
      <c r="E278" s="38">
        <f>SUM(E260:E277)</f>
        <v>2884915</v>
      </c>
      <c r="F278" s="38"/>
      <c r="G278" s="39">
        <f>SUM(G260:G277)</f>
        <v>2625272.65</v>
      </c>
      <c r="H278" s="40"/>
      <c r="I278" s="68"/>
      <c r="J278" s="68"/>
      <c r="K278" s="40">
        <f>SUM(K260:K277)</f>
        <v>2324674.625</v>
      </c>
    </row>
    <row r="279" spans="1:11" s="5" customFormat="1" ht="19.5" customHeight="1">
      <c r="A279" s="41"/>
      <c r="B279" s="42"/>
      <c r="C279" s="43"/>
      <c r="D279" s="43"/>
      <c r="E279" s="44"/>
      <c r="F279" s="44"/>
      <c r="G279" s="45"/>
      <c r="I279" s="69"/>
      <c r="J279" s="69"/>
      <c r="K279" s="70">
        <f>K278*0.1</f>
        <v>232467.46250000002</v>
      </c>
    </row>
    <row r="280" spans="1:11" s="6" customFormat="1" ht="24" customHeight="1">
      <c r="A280" s="311"/>
      <c r="B280" s="311"/>
      <c r="C280" s="312"/>
      <c r="D280" s="312"/>
      <c r="E280" s="46"/>
      <c r="F280" s="46"/>
      <c r="G280" s="47"/>
      <c r="I280" s="71"/>
      <c r="J280" s="71"/>
      <c r="K280" s="195">
        <f>SUM(K278:K279)</f>
        <v>2557142.0874999999</v>
      </c>
    </row>
    <row r="281" spans="1:11" ht="31.5">
      <c r="A281" s="311" t="s">
        <v>36</v>
      </c>
      <c r="B281" s="311"/>
      <c r="C281" s="312" t="s">
        <v>37</v>
      </c>
      <c r="D281" s="312"/>
      <c r="E281" s="46"/>
      <c r="F281" s="46"/>
      <c r="G281" s="47" t="s">
        <v>38</v>
      </c>
      <c r="H281" s="6"/>
    </row>
    <row r="282" spans="1:11">
      <c r="B282" s="61" t="s">
        <v>54</v>
      </c>
      <c r="C282" s="89" t="s">
        <v>55</v>
      </c>
      <c r="D282" s="61"/>
      <c r="E282" s="61" t="s">
        <v>42</v>
      </c>
    </row>
    <row r="283" spans="1:11">
      <c r="B283" s="61" t="s">
        <v>56</v>
      </c>
      <c r="C283" s="89" t="s">
        <v>55</v>
      </c>
      <c r="D283" s="61"/>
      <c r="E283" s="61" t="s">
        <v>42</v>
      </c>
    </row>
    <row r="285" spans="1:11" s="1" customFormat="1" ht="16.5" customHeight="1">
      <c r="A285" s="314" t="s">
        <v>0</v>
      </c>
      <c r="B285" s="314"/>
      <c r="C285" s="314"/>
      <c r="D285" s="314"/>
      <c r="E285" s="314"/>
      <c r="F285" s="314"/>
      <c r="G285" s="314"/>
      <c r="I285" s="62"/>
      <c r="J285" s="62"/>
    </row>
    <row r="286" spans="1:11" s="1" customFormat="1" ht="17.25" customHeight="1">
      <c r="A286" s="314" t="s">
        <v>1</v>
      </c>
      <c r="B286" s="314"/>
      <c r="C286" s="314"/>
      <c r="D286" s="314"/>
      <c r="E286" s="314"/>
      <c r="F286" s="314"/>
      <c r="G286" s="314"/>
      <c r="I286" s="58" t="s">
        <v>59</v>
      </c>
      <c r="J286" s="58"/>
    </row>
    <row r="287" spans="1:11" s="1" customFormat="1" ht="15" customHeight="1">
      <c r="A287" s="314" t="s">
        <v>2</v>
      </c>
      <c r="B287" s="314"/>
      <c r="C287" s="314"/>
      <c r="D287" s="314"/>
      <c r="E287" s="314"/>
      <c r="F287" s="314"/>
      <c r="G287" s="314"/>
      <c r="I287" s="48"/>
      <c r="J287" s="48"/>
    </row>
    <row r="288" spans="1:11" s="1" customFormat="1" ht="15" customHeight="1">
      <c r="A288" s="314" t="s">
        <v>3</v>
      </c>
      <c r="B288" s="314"/>
      <c r="C288" s="314"/>
      <c r="D288" s="314"/>
      <c r="E288" s="314"/>
      <c r="F288" s="314"/>
      <c r="G288" s="314"/>
      <c r="I288" s="48"/>
      <c r="J288" s="48"/>
    </row>
    <row r="289" spans="1:11" s="1" customFormat="1" ht="15" customHeight="1">
      <c r="A289" s="315" t="s">
        <v>4</v>
      </c>
      <c r="B289" s="315"/>
      <c r="C289" s="315"/>
      <c r="D289" s="315"/>
      <c r="E289" s="315"/>
      <c r="F289" s="315"/>
      <c r="G289" s="315"/>
      <c r="I289" s="48"/>
      <c r="J289" s="48"/>
    </row>
    <row r="290" spans="1:11" s="2" customFormat="1" ht="15" customHeight="1">
      <c r="A290" s="7"/>
      <c r="B290" s="7"/>
      <c r="C290" s="316" t="s">
        <v>44</v>
      </c>
      <c r="D290" s="316"/>
      <c r="E290" s="316"/>
      <c r="F290" s="316"/>
      <c r="G290" s="316"/>
      <c r="I290" s="49"/>
      <c r="J290" s="49"/>
    </row>
    <row r="291" spans="1:11" s="1" customFormat="1" ht="15" customHeight="1">
      <c r="A291" s="8" t="s">
        <v>60</v>
      </c>
      <c r="B291" s="9"/>
      <c r="C291" s="10"/>
      <c r="D291" s="317"/>
      <c r="E291" s="317"/>
      <c r="F291" s="317"/>
      <c r="G291" s="317"/>
      <c r="H291" s="11"/>
      <c r="I291" s="48"/>
      <c r="J291" s="48"/>
    </row>
    <row r="292" spans="1:11" s="1" customFormat="1" ht="15" customHeight="1">
      <c r="A292" s="8" t="s">
        <v>7</v>
      </c>
      <c r="B292" s="318" t="s">
        <v>71</v>
      </c>
      <c r="C292" s="318"/>
      <c r="D292" s="318"/>
      <c r="E292" s="318"/>
      <c r="F292" s="8"/>
      <c r="G292" s="12"/>
      <c r="H292" s="8"/>
      <c r="I292" s="59"/>
      <c r="J292" s="59"/>
      <c r="K292" s="51"/>
    </row>
    <row r="293" spans="1:11" s="1" customFormat="1" ht="15" customHeight="1">
      <c r="A293" s="8" t="s">
        <v>8</v>
      </c>
      <c r="B293" s="319"/>
      <c r="C293" s="319"/>
      <c r="D293" s="319"/>
      <c r="E293" s="319"/>
      <c r="F293" s="14"/>
      <c r="G293" s="15" t="s">
        <v>9</v>
      </c>
      <c r="H293" s="13" t="s">
        <v>41</v>
      </c>
      <c r="I293" s="50"/>
      <c r="J293" s="50"/>
    </row>
    <row r="294" spans="1:11" s="1" customFormat="1" ht="15" customHeight="1">
      <c r="A294" s="16" t="s">
        <v>10</v>
      </c>
      <c r="B294" s="16" t="s">
        <v>11</v>
      </c>
      <c r="C294" s="16" t="s">
        <v>12</v>
      </c>
      <c r="D294" s="17" t="s">
        <v>13</v>
      </c>
      <c r="E294" s="18" t="s">
        <v>14</v>
      </c>
      <c r="F294" s="18" t="s">
        <v>15</v>
      </c>
      <c r="G294" s="16" t="s">
        <v>16</v>
      </c>
      <c r="I294" s="48" t="s">
        <v>46</v>
      </c>
      <c r="J294" s="48"/>
    </row>
    <row r="295" spans="1:11" s="3" customFormat="1" ht="15" customHeight="1">
      <c r="A295" s="19">
        <v>1</v>
      </c>
      <c r="B295" s="20" t="s">
        <v>17</v>
      </c>
      <c r="C295" s="21"/>
      <c r="D295" s="22">
        <v>80775</v>
      </c>
      <c r="E295" s="23">
        <f>D295*C295</f>
        <v>0</v>
      </c>
      <c r="F295" s="24">
        <v>0.09</v>
      </c>
      <c r="G295" s="25">
        <f>E295-E295*F295</f>
        <v>0</v>
      </c>
      <c r="H295" s="26">
        <f>D295/1.1*0.91</f>
        <v>66822.954545454544</v>
      </c>
      <c r="I295" s="52"/>
      <c r="J295" s="52"/>
      <c r="K295" s="53">
        <f t="shared" ref="K295:K311" si="33">H295*C295</f>
        <v>0</v>
      </c>
    </row>
    <row r="296" spans="1:11" s="3" customFormat="1" ht="15" customHeight="1">
      <c r="A296" s="19">
        <v>2</v>
      </c>
      <c r="B296" s="20" t="s">
        <v>18</v>
      </c>
      <c r="C296" s="27"/>
      <c r="D296" s="22">
        <v>130973</v>
      </c>
      <c r="E296" s="23">
        <f t="shared" ref="E296:E312" si="34">D296*C296</f>
        <v>0</v>
      </c>
      <c r="F296" s="24">
        <v>0.09</v>
      </c>
      <c r="G296" s="25">
        <f t="shared" ref="G296:G312" si="35">E296-E296*F296</f>
        <v>0</v>
      </c>
      <c r="H296" s="26">
        <f t="shared" ref="H296:H312" si="36">D296/1.1*0.91</f>
        <v>108350.39090909091</v>
      </c>
      <c r="I296" s="52"/>
      <c r="J296" s="52"/>
      <c r="K296" s="53">
        <f t="shared" si="33"/>
        <v>0</v>
      </c>
    </row>
    <row r="297" spans="1:11" s="3" customFormat="1" ht="15" customHeight="1">
      <c r="A297" s="19">
        <v>3</v>
      </c>
      <c r="B297" s="20" t="s">
        <v>19</v>
      </c>
      <c r="C297" s="30"/>
      <c r="D297" s="22">
        <v>61155</v>
      </c>
      <c r="E297" s="23">
        <f t="shared" si="34"/>
        <v>0</v>
      </c>
      <c r="F297" s="24">
        <v>0.09</v>
      </c>
      <c r="G297" s="25">
        <f t="shared" si="35"/>
        <v>0</v>
      </c>
      <c r="H297" s="26">
        <f t="shared" si="36"/>
        <v>50591.86363636364</v>
      </c>
      <c r="I297" s="52"/>
      <c r="J297" s="52"/>
      <c r="K297" s="53">
        <f t="shared" si="33"/>
        <v>0</v>
      </c>
    </row>
    <row r="298" spans="1:11" s="65" customFormat="1" ht="15" customHeight="1">
      <c r="A298" s="72">
        <v>4</v>
      </c>
      <c r="B298" s="73" t="s">
        <v>20</v>
      </c>
      <c r="C298" s="74"/>
      <c r="D298" s="75">
        <v>117926</v>
      </c>
      <c r="E298" s="76">
        <f t="shared" si="34"/>
        <v>0</v>
      </c>
      <c r="F298" s="77">
        <v>0.09</v>
      </c>
      <c r="G298" s="78">
        <f t="shared" si="35"/>
        <v>0</v>
      </c>
      <c r="H298" s="63">
        <f t="shared" si="36"/>
        <v>97556.963636363624</v>
      </c>
      <c r="I298" s="83">
        <f>H298*0.85</f>
        <v>82923.419090909083</v>
      </c>
      <c r="J298" s="83"/>
      <c r="K298" s="84">
        <f t="shared" si="33"/>
        <v>0</v>
      </c>
    </row>
    <row r="299" spans="1:11" s="3" customFormat="1" ht="15" customHeight="1">
      <c r="A299" s="19">
        <v>5</v>
      </c>
      <c r="B299" s="20" t="s">
        <v>21</v>
      </c>
      <c r="C299" s="27"/>
      <c r="D299" s="22">
        <v>122163</v>
      </c>
      <c r="E299" s="23">
        <f t="shared" si="34"/>
        <v>0</v>
      </c>
      <c r="F299" s="24">
        <v>0.09</v>
      </c>
      <c r="G299" s="25">
        <f t="shared" si="35"/>
        <v>0</v>
      </c>
      <c r="H299" s="26">
        <f t="shared" si="36"/>
        <v>101062.11818181818</v>
      </c>
      <c r="I299" s="52"/>
      <c r="J299" s="52"/>
      <c r="K299" s="53">
        <f t="shared" si="33"/>
        <v>0</v>
      </c>
    </row>
    <row r="300" spans="1:11" s="3" customFormat="1" ht="15" customHeight="1">
      <c r="A300" s="19">
        <v>6</v>
      </c>
      <c r="B300" s="20" t="s">
        <v>22</v>
      </c>
      <c r="C300" s="21"/>
      <c r="D300" s="22">
        <v>96566</v>
      </c>
      <c r="E300" s="23">
        <f t="shared" si="34"/>
        <v>0</v>
      </c>
      <c r="F300" s="24">
        <v>0.09</v>
      </c>
      <c r="G300" s="25">
        <f t="shared" si="35"/>
        <v>0</v>
      </c>
      <c r="H300" s="26">
        <f t="shared" si="36"/>
        <v>79886.418181818182</v>
      </c>
      <c r="I300" s="52"/>
      <c r="J300" s="52"/>
      <c r="K300" s="53">
        <f t="shared" si="33"/>
        <v>0</v>
      </c>
    </row>
    <row r="301" spans="1:11" s="3" customFormat="1" ht="15" customHeight="1">
      <c r="A301" s="19">
        <v>7</v>
      </c>
      <c r="B301" s="20" t="s">
        <v>23</v>
      </c>
      <c r="C301" s="30"/>
      <c r="D301" s="22">
        <v>144014</v>
      </c>
      <c r="E301" s="23">
        <f t="shared" si="34"/>
        <v>0</v>
      </c>
      <c r="F301" s="24">
        <v>0.09</v>
      </c>
      <c r="G301" s="25">
        <f t="shared" si="35"/>
        <v>0</v>
      </c>
      <c r="H301" s="26">
        <f t="shared" si="36"/>
        <v>119138.85454545454</v>
      </c>
      <c r="I301" s="52"/>
      <c r="J301" s="52"/>
      <c r="K301" s="53">
        <f t="shared" si="33"/>
        <v>0</v>
      </c>
    </row>
    <row r="302" spans="1:11" s="3" customFormat="1" ht="15" customHeight="1">
      <c r="A302" s="19">
        <v>8</v>
      </c>
      <c r="B302" s="20" t="s">
        <v>24</v>
      </c>
      <c r="C302" s="21"/>
      <c r="D302" s="22">
        <v>237245</v>
      </c>
      <c r="E302" s="23">
        <f t="shared" si="34"/>
        <v>0</v>
      </c>
      <c r="F302" s="24">
        <v>0.09</v>
      </c>
      <c r="G302" s="25">
        <f t="shared" si="35"/>
        <v>0</v>
      </c>
      <c r="H302" s="26">
        <f t="shared" si="36"/>
        <v>196266.31818181818</v>
      </c>
      <c r="I302" s="52"/>
      <c r="J302" s="52"/>
      <c r="K302" s="53">
        <f t="shared" si="33"/>
        <v>0</v>
      </c>
    </row>
    <row r="303" spans="1:11" s="3" customFormat="1" ht="15" customHeight="1">
      <c r="A303" s="19">
        <v>9</v>
      </c>
      <c r="B303" s="31" t="s">
        <v>25</v>
      </c>
      <c r="C303" s="21"/>
      <c r="D303" s="22">
        <v>103413.75</v>
      </c>
      <c r="E303" s="23">
        <f t="shared" si="34"/>
        <v>0</v>
      </c>
      <c r="F303" s="24">
        <v>0.09</v>
      </c>
      <c r="G303" s="25">
        <f t="shared" si="35"/>
        <v>0</v>
      </c>
      <c r="H303" s="26">
        <f t="shared" si="36"/>
        <v>85551.374999999985</v>
      </c>
      <c r="I303" s="52"/>
      <c r="J303" s="52"/>
      <c r="K303" s="53">
        <f t="shared" si="33"/>
        <v>0</v>
      </c>
    </row>
    <row r="304" spans="1:11" s="3" customFormat="1" ht="15" customHeight="1">
      <c r="A304" s="19">
        <v>10</v>
      </c>
      <c r="B304" s="31" t="s">
        <v>26</v>
      </c>
      <c r="C304" s="32"/>
      <c r="D304" s="22">
        <v>112188</v>
      </c>
      <c r="E304" s="23">
        <f t="shared" si="34"/>
        <v>0</v>
      </c>
      <c r="F304" s="24">
        <v>0.09</v>
      </c>
      <c r="G304" s="25">
        <f t="shared" si="35"/>
        <v>0</v>
      </c>
      <c r="H304" s="26">
        <f t="shared" si="36"/>
        <v>92810.072727272724</v>
      </c>
      <c r="I304" s="52"/>
      <c r="J304" s="52"/>
      <c r="K304" s="53">
        <f t="shared" si="33"/>
        <v>0</v>
      </c>
    </row>
    <row r="305" spans="1:11" s="3" customFormat="1" ht="15" customHeight="1">
      <c r="A305" s="19">
        <v>11</v>
      </c>
      <c r="B305" s="20" t="s">
        <v>27</v>
      </c>
      <c r="C305" s="32"/>
      <c r="D305" s="22">
        <v>55200</v>
      </c>
      <c r="E305" s="23">
        <f t="shared" si="34"/>
        <v>0</v>
      </c>
      <c r="F305" s="24">
        <v>0.09</v>
      </c>
      <c r="G305" s="25">
        <f t="shared" si="35"/>
        <v>0</v>
      </c>
      <c r="H305" s="26">
        <f t="shared" si="36"/>
        <v>45665.454545454544</v>
      </c>
      <c r="I305" s="52"/>
      <c r="J305" s="52"/>
      <c r="K305" s="53">
        <f t="shared" si="33"/>
        <v>0</v>
      </c>
    </row>
    <row r="306" spans="1:11" s="3" customFormat="1" ht="15" customHeight="1">
      <c r="A306" s="19">
        <v>12</v>
      </c>
      <c r="B306" s="20" t="s">
        <v>28</v>
      </c>
      <c r="C306" s="32"/>
      <c r="D306" s="22">
        <v>50600</v>
      </c>
      <c r="E306" s="23">
        <f t="shared" si="34"/>
        <v>0</v>
      </c>
      <c r="F306" s="24">
        <v>0.09</v>
      </c>
      <c r="G306" s="25">
        <f t="shared" si="35"/>
        <v>0</v>
      </c>
      <c r="H306" s="26">
        <f t="shared" si="36"/>
        <v>41859.999999999993</v>
      </c>
      <c r="I306" s="52"/>
      <c r="J306" s="52"/>
      <c r="K306" s="53">
        <f t="shared" si="33"/>
        <v>0</v>
      </c>
    </row>
    <row r="307" spans="1:11" s="3" customFormat="1" ht="15" customHeight="1">
      <c r="A307" s="19">
        <v>13</v>
      </c>
      <c r="B307" s="20" t="s">
        <v>29</v>
      </c>
      <c r="C307" s="32">
        <v>5</v>
      </c>
      <c r="D307" s="33">
        <v>65340</v>
      </c>
      <c r="E307" s="23">
        <f t="shared" si="34"/>
        <v>326700</v>
      </c>
      <c r="F307" s="24">
        <v>0.09</v>
      </c>
      <c r="G307" s="25">
        <f t="shared" si="35"/>
        <v>297297</v>
      </c>
      <c r="H307" s="26">
        <f t="shared" si="36"/>
        <v>54053.999999999993</v>
      </c>
      <c r="I307" s="52"/>
      <c r="J307" s="52"/>
      <c r="K307" s="53">
        <f t="shared" si="33"/>
        <v>270269.99999999994</v>
      </c>
    </row>
    <row r="308" spans="1:11" s="3" customFormat="1" ht="15" customHeight="1">
      <c r="A308" s="19">
        <v>14</v>
      </c>
      <c r="B308" s="20" t="s">
        <v>30</v>
      </c>
      <c r="C308" s="32">
        <v>5</v>
      </c>
      <c r="D308" s="33">
        <v>67155</v>
      </c>
      <c r="E308" s="23">
        <f t="shared" si="34"/>
        <v>335775</v>
      </c>
      <c r="F308" s="24">
        <v>0.09</v>
      </c>
      <c r="G308" s="25">
        <f t="shared" si="35"/>
        <v>305555.25</v>
      </c>
      <c r="H308" s="26">
        <f t="shared" si="36"/>
        <v>55555.499999999993</v>
      </c>
      <c r="I308" s="52"/>
      <c r="J308" s="52"/>
      <c r="K308" s="53">
        <f t="shared" si="33"/>
        <v>277777.49999999994</v>
      </c>
    </row>
    <row r="309" spans="1:11" s="3" customFormat="1" ht="15" customHeight="1">
      <c r="A309" s="19">
        <v>15</v>
      </c>
      <c r="B309" s="20" t="s">
        <v>31</v>
      </c>
      <c r="C309" s="32">
        <v>5</v>
      </c>
      <c r="D309" s="33">
        <v>78045</v>
      </c>
      <c r="E309" s="23">
        <f t="shared" si="34"/>
        <v>390225</v>
      </c>
      <c r="F309" s="24">
        <v>0.09</v>
      </c>
      <c r="G309" s="25">
        <f t="shared" si="35"/>
        <v>355104.75</v>
      </c>
      <c r="H309" s="26">
        <f t="shared" si="36"/>
        <v>64564.5</v>
      </c>
      <c r="I309" s="52"/>
      <c r="J309" s="52"/>
      <c r="K309" s="53">
        <f t="shared" si="33"/>
        <v>322822.5</v>
      </c>
    </row>
    <row r="310" spans="1:11" s="3" customFormat="1" ht="15" customHeight="1">
      <c r="A310" s="19">
        <v>16</v>
      </c>
      <c r="B310" s="20" t="s">
        <v>32</v>
      </c>
      <c r="C310" s="32">
        <v>5</v>
      </c>
      <c r="D310" s="33">
        <v>81675</v>
      </c>
      <c r="E310" s="23">
        <f t="shared" si="34"/>
        <v>408375</v>
      </c>
      <c r="F310" s="24">
        <v>0.09</v>
      </c>
      <c r="G310" s="25">
        <f t="shared" si="35"/>
        <v>371621.25</v>
      </c>
      <c r="H310" s="26">
        <f t="shared" si="36"/>
        <v>67567.5</v>
      </c>
      <c r="I310" s="52"/>
      <c r="J310" s="52"/>
      <c r="K310" s="53">
        <f t="shared" si="33"/>
        <v>337837.5</v>
      </c>
    </row>
    <row r="311" spans="1:11" s="66" customFormat="1" ht="15" customHeight="1">
      <c r="A311" s="79">
        <v>17</v>
      </c>
      <c r="B311" s="20" t="s">
        <v>33</v>
      </c>
      <c r="C311" s="32">
        <v>5</v>
      </c>
      <c r="D311" s="34">
        <v>115940</v>
      </c>
      <c r="E311" s="80">
        <f t="shared" si="34"/>
        <v>579700</v>
      </c>
      <c r="F311" s="81">
        <v>0.09</v>
      </c>
      <c r="G311" s="25">
        <f t="shared" si="35"/>
        <v>527527</v>
      </c>
      <c r="H311" s="82">
        <f t="shared" si="36"/>
        <v>95913.999999999985</v>
      </c>
      <c r="I311" s="85"/>
      <c r="J311" s="85"/>
      <c r="K311" s="86">
        <f t="shared" si="33"/>
        <v>479569.99999999994</v>
      </c>
    </row>
    <row r="312" spans="1:11" s="65" customFormat="1" ht="15" customHeight="1">
      <c r="A312" s="72">
        <v>18</v>
      </c>
      <c r="B312" s="73" t="s">
        <v>34</v>
      </c>
      <c r="C312" s="87">
        <v>5</v>
      </c>
      <c r="D312" s="88">
        <v>99825</v>
      </c>
      <c r="E312" s="76">
        <f t="shared" si="34"/>
        <v>499125</v>
      </c>
      <c r="F312" s="77">
        <v>0.09</v>
      </c>
      <c r="G312" s="78">
        <f t="shared" si="35"/>
        <v>454203.75</v>
      </c>
      <c r="H312" s="63">
        <f t="shared" si="36"/>
        <v>82582.499999999985</v>
      </c>
      <c r="I312" s="83">
        <f>H312*0.85</f>
        <v>70195.124999999985</v>
      </c>
      <c r="J312" s="83"/>
      <c r="K312" s="84">
        <f>I312*C312</f>
        <v>350975.62499999994</v>
      </c>
    </row>
    <row r="313" spans="1:11" s="4" customFormat="1" ht="15" customHeight="1">
      <c r="A313" s="35"/>
      <c r="B313" s="36" t="s">
        <v>35</v>
      </c>
      <c r="C313" s="37">
        <f>SUM(C295:C312)</f>
        <v>30</v>
      </c>
      <c r="D313" s="37"/>
      <c r="E313" s="38">
        <f>SUM(E295:E312)</f>
        <v>2539900</v>
      </c>
      <c r="F313" s="38"/>
      <c r="G313" s="39">
        <f>SUM(G295:G312)</f>
        <v>2311309</v>
      </c>
      <c r="H313" s="40"/>
      <c r="I313" s="68"/>
      <c r="J313" s="68"/>
      <c r="K313" s="40">
        <f>SUM(K295:K312)</f>
        <v>2039253.125</v>
      </c>
    </row>
    <row r="314" spans="1:11" s="5" customFormat="1" ht="19.5" customHeight="1">
      <c r="A314" s="41"/>
      <c r="B314" s="42"/>
      <c r="C314" s="43"/>
      <c r="D314" s="43"/>
      <c r="E314" s="44"/>
      <c r="F314" s="44"/>
      <c r="G314" s="45"/>
      <c r="I314" s="69"/>
      <c r="J314" s="69"/>
      <c r="K314" s="70">
        <f>K313*0.1</f>
        <v>203925.3125</v>
      </c>
    </row>
    <row r="315" spans="1:11" s="6" customFormat="1" ht="24" customHeight="1">
      <c r="A315" s="311"/>
      <c r="B315" s="311"/>
      <c r="C315" s="312"/>
      <c r="D315" s="312"/>
      <c r="E315" s="46"/>
      <c r="F315" s="46"/>
      <c r="G315" s="47"/>
      <c r="I315" s="71"/>
      <c r="J315" s="71"/>
      <c r="K315" s="195">
        <f>SUM(K313:K314)</f>
        <v>2243178.4375</v>
      </c>
    </row>
    <row r="316" spans="1:11" ht="31.5">
      <c r="A316" s="311" t="s">
        <v>36</v>
      </c>
      <c r="B316" s="311"/>
      <c r="C316" s="312" t="s">
        <v>37</v>
      </c>
      <c r="D316" s="312"/>
      <c r="E316" s="46"/>
      <c r="F316" s="46"/>
      <c r="G316" s="47" t="s">
        <v>38</v>
      </c>
      <c r="H316" s="6"/>
    </row>
    <row r="317" spans="1:11">
      <c r="B317" s="61" t="s">
        <v>54</v>
      </c>
      <c r="C317" s="89" t="s">
        <v>55</v>
      </c>
      <c r="D317" s="61"/>
      <c r="E317" s="61" t="s">
        <v>42</v>
      </c>
    </row>
    <row r="318" spans="1:11">
      <c r="B318" s="61" t="s">
        <v>56</v>
      </c>
      <c r="C318" s="89" t="s">
        <v>55</v>
      </c>
      <c r="D318" s="61"/>
      <c r="E318" s="61" t="s">
        <v>42</v>
      </c>
    </row>
    <row r="321" spans="1:11" s="1" customFormat="1" ht="16.5" customHeight="1">
      <c r="A321" s="314" t="s">
        <v>0</v>
      </c>
      <c r="B321" s="314"/>
      <c r="C321" s="314"/>
      <c r="D321" s="314"/>
      <c r="E321" s="314"/>
      <c r="F321" s="314"/>
      <c r="G321" s="314"/>
      <c r="I321" s="62"/>
      <c r="J321" s="62"/>
    </row>
    <row r="322" spans="1:11" s="1" customFormat="1" ht="17.25" customHeight="1">
      <c r="A322" s="314" t="s">
        <v>1</v>
      </c>
      <c r="B322" s="314"/>
      <c r="C322" s="314"/>
      <c r="D322" s="314"/>
      <c r="E322" s="314"/>
      <c r="F322" s="314"/>
      <c r="G322" s="314"/>
      <c r="I322" s="58" t="s">
        <v>59</v>
      </c>
      <c r="J322" s="58"/>
    </row>
    <row r="323" spans="1:11" s="1" customFormat="1" ht="15" customHeight="1">
      <c r="A323" s="314" t="s">
        <v>2</v>
      </c>
      <c r="B323" s="314"/>
      <c r="C323" s="314"/>
      <c r="D323" s="314"/>
      <c r="E323" s="314"/>
      <c r="F323" s="314"/>
      <c r="G323" s="314"/>
      <c r="I323" s="48"/>
      <c r="J323" s="48"/>
    </row>
    <row r="324" spans="1:11" s="1" customFormat="1" ht="15" customHeight="1">
      <c r="A324" s="314" t="s">
        <v>3</v>
      </c>
      <c r="B324" s="314"/>
      <c r="C324" s="314"/>
      <c r="D324" s="314"/>
      <c r="E324" s="314"/>
      <c r="F324" s="314"/>
      <c r="G324" s="314"/>
      <c r="I324" s="48"/>
      <c r="J324" s="48"/>
    </row>
    <row r="325" spans="1:11" s="1" customFormat="1" ht="15" customHeight="1">
      <c r="A325" s="315" t="s">
        <v>4</v>
      </c>
      <c r="B325" s="315"/>
      <c r="C325" s="315"/>
      <c r="D325" s="315"/>
      <c r="E325" s="315"/>
      <c r="F325" s="315"/>
      <c r="G325" s="315"/>
      <c r="I325" s="48"/>
      <c r="J325" s="48"/>
    </row>
    <row r="326" spans="1:11" s="2" customFormat="1" ht="15" customHeight="1">
      <c r="A326" s="7"/>
      <c r="B326" s="7"/>
      <c r="C326" s="316" t="s">
        <v>44</v>
      </c>
      <c r="D326" s="316"/>
      <c r="E326" s="316"/>
      <c r="F326" s="316"/>
      <c r="G326" s="316"/>
      <c r="I326" s="49"/>
      <c r="J326" s="49"/>
    </row>
    <row r="327" spans="1:11" s="1" customFormat="1" ht="15" customHeight="1">
      <c r="A327" s="8" t="s">
        <v>60</v>
      </c>
      <c r="B327" s="9"/>
      <c r="C327" s="10"/>
      <c r="D327" s="317"/>
      <c r="E327" s="317"/>
      <c r="F327" s="317"/>
      <c r="G327" s="317"/>
      <c r="H327" s="11"/>
      <c r="I327" s="48"/>
      <c r="J327" s="48"/>
    </row>
    <row r="328" spans="1:11" s="1" customFormat="1" ht="15" customHeight="1">
      <c r="A328" s="8" t="s">
        <v>7</v>
      </c>
      <c r="B328" s="318" t="s">
        <v>72</v>
      </c>
      <c r="C328" s="318"/>
      <c r="D328" s="318"/>
      <c r="E328" s="318"/>
      <c r="F328" s="8"/>
      <c r="G328" s="12"/>
      <c r="H328" s="8"/>
      <c r="I328" s="59"/>
      <c r="J328" s="59"/>
      <c r="K328" s="51"/>
    </row>
    <row r="329" spans="1:11" s="1" customFormat="1" ht="15" customHeight="1">
      <c r="A329" s="8" t="s">
        <v>8</v>
      </c>
      <c r="B329" s="319"/>
      <c r="C329" s="319"/>
      <c r="D329" s="319"/>
      <c r="E329" s="319"/>
      <c r="F329" s="14"/>
      <c r="G329" s="15" t="s">
        <v>9</v>
      </c>
      <c r="H329" s="13" t="s">
        <v>41</v>
      </c>
      <c r="I329" s="50"/>
      <c r="J329" s="50"/>
    </row>
    <row r="330" spans="1:11" s="1" customFormat="1" ht="15" customHeight="1">
      <c r="A330" s="16" t="s">
        <v>10</v>
      </c>
      <c r="B330" s="16" t="s">
        <v>11</v>
      </c>
      <c r="C330" s="16" t="s">
        <v>12</v>
      </c>
      <c r="D330" s="17" t="s">
        <v>13</v>
      </c>
      <c r="E330" s="18" t="s">
        <v>14</v>
      </c>
      <c r="F330" s="18" t="s">
        <v>15</v>
      </c>
      <c r="G330" s="16" t="s">
        <v>16</v>
      </c>
      <c r="I330" s="48" t="s">
        <v>46</v>
      </c>
      <c r="J330" s="48"/>
    </row>
    <row r="331" spans="1:11" s="3" customFormat="1" ht="15" customHeight="1">
      <c r="A331" s="19">
        <v>1</v>
      </c>
      <c r="B331" s="20" t="s">
        <v>17</v>
      </c>
      <c r="C331" s="21"/>
      <c r="D331" s="22">
        <v>80775</v>
      </c>
      <c r="E331" s="23">
        <f>D331*C331</f>
        <v>0</v>
      </c>
      <c r="F331" s="24">
        <v>0.09</v>
      </c>
      <c r="G331" s="25">
        <f>E331-E331*F331</f>
        <v>0</v>
      </c>
      <c r="H331" s="26">
        <f>D331/1.1*0.91</f>
        <v>66822.954545454544</v>
      </c>
      <c r="I331" s="52"/>
      <c r="J331" s="52"/>
      <c r="K331" s="53">
        <f t="shared" ref="K331:K347" si="37">H331*C331</f>
        <v>0</v>
      </c>
    </row>
    <row r="332" spans="1:11" s="3" customFormat="1" ht="15" customHeight="1">
      <c r="A332" s="19">
        <v>2</v>
      </c>
      <c r="B332" s="20" t="s">
        <v>18</v>
      </c>
      <c r="C332" s="27"/>
      <c r="D332" s="22">
        <v>130973</v>
      </c>
      <c r="E332" s="23">
        <f t="shared" ref="E332:E348" si="38">D332*C332</f>
        <v>0</v>
      </c>
      <c r="F332" s="24">
        <v>0.09</v>
      </c>
      <c r="G332" s="25">
        <f t="shared" ref="G332:G348" si="39">E332-E332*F332</f>
        <v>0</v>
      </c>
      <c r="H332" s="26">
        <f t="shared" ref="H332:H348" si="40">D332/1.1*0.91</f>
        <v>108350.39090909091</v>
      </c>
      <c r="I332" s="52"/>
      <c r="J332" s="52"/>
      <c r="K332" s="53">
        <f t="shared" si="37"/>
        <v>0</v>
      </c>
    </row>
    <row r="333" spans="1:11" s="3" customFormat="1" ht="15" customHeight="1">
      <c r="A333" s="19">
        <v>3</v>
      </c>
      <c r="B333" s="20" t="s">
        <v>19</v>
      </c>
      <c r="C333" s="30"/>
      <c r="D333" s="22">
        <v>61155</v>
      </c>
      <c r="E333" s="23">
        <f t="shared" si="38"/>
        <v>0</v>
      </c>
      <c r="F333" s="24">
        <v>0.09</v>
      </c>
      <c r="G333" s="25">
        <f t="shared" si="39"/>
        <v>0</v>
      </c>
      <c r="H333" s="26">
        <f t="shared" si="40"/>
        <v>50591.86363636364</v>
      </c>
      <c r="I333" s="52"/>
      <c r="J333" s="52"/>
      <c r="K333" s="53">
        <f t="shared" si="37"/>
        <v>0</v>
      </c>
    </row>
    <row r="334" spans="1:11" s="65" customFormat="1" ht="15" customHeight="1">
      <c r="A334" s="72">
        <v>4</v>
      </c>
      <c r="B334" s="73" t="s">
        <v>20</v>
      </c>
      <c r="C334" s="74"/>
      <c r="D334" s="75">
        <v>117926</v>
      </c>
      <c r="E334" s="76">
        <f t="shared" si="38"/>
        <v>0</v>
      </c>
      <c r="F334" s="77">
        <v>0.09</v>
      </c>
      <c r="G334" s="78">
        <f t="shared" si="39"/>
        <v>0</v>
      </c>
      <c r="H334" s="63">
        <f t="shared" si="40"/>
        <v>97556.963636363624</v>
      </c>
      <c r="I334" s="83">
        <f>H334*0.85</f>
        <v>82923.419090909083</v>
      </c>
      <c r="J334" s="83"/>
      <c r="K334" s="84">
        <f t="shared" si="37"/>
        <v>0</v>
      </c>
    </row>
    <row r="335" spans="1:11" s="3" customFormat="1" ht="15" customHeight="1">
      <c r="A335" s="19">
        <v>5</v>
      </c>
      <c r="B335" s="20" t="s">
        <v>21</v>
      </c>
      <c r="C335" s="27"/>
      <c r="D335" s="22">
        <v>122163</v>
      </c>
      <c r="E335" s="23">
        <f t="shared" si="38"/>
        <v>0</v>
      </c>
      <c r="F335" s="24">
        <v>0.09</v>
      </c>
      <c r="G335" s="25">
        <f t="shared" si="39"/>
        <v>0</v>
      </c>
      <c r="H335" s="26">
        <f t="shared" si="40"/>
        <v>101062.11818181818</v>
      </c>
      <c r="I335" s="52"/>
      <c r="J335" s="52"/>
      <c r="K335" s="53">
        <f t="shared" si="37"/>
        <v>0</v>
      </c>
    </row>
    <row r="336" spans="1:11" s="3" customFormat="1" ht="15" customHeight="1">
      <c r="A336" s="19">
        <v>6</v>
      </c>
      <c r="B336" s="20" t="s">
        <v>22</v>
      </c>
      <c r="C336" s="21"/>
      <c r="D336" s="22">
        <v>96566</v>
      </c>
      <c r="E336" s="23">
        <f t="shared" si="38"/>
        <v>0</v>
      </c>
      <c r="F336" s="24">
        <v>0.09</v>
      </c>
      <c r="G336" s="25">
        <f t="shared" si="39"/>
        <v>0</v>
      </c>
      <c r="H336" s="26">
        <f t="shared" si="40"/>
        <v>79886.418181818182</v>
      </c>
      <c r="I336" s="52"/>
      <c r="J336" s="52"/>
      <c r="K336" s="53">
        <f t="shared" si="37"/>
        <v>0</v>
      </c>
    </row>
    <row r="337" spans="1:11" s="3" customFormat="1" ht="15" customHeight="1">
      <c r="A337" s="19">
        <v>7</v>
      </c>
      <c r="B337" s="20" t="s">
        <v>23</v>
      </c>
      <c r="C337" s="30"/>
      <c r="D337" s="22">
        <v>144014</v>
      </c>
      <c r="E337" s="23">
        <f t="shared" si="38"/>
        <v>0</v>
      </c>
      <c r="F337" s="24">
        <v>0.09</v>
      </c>
      <c r="G337" s="25">
        <f t="shared" si="39"/>
        <v>0</v>
      </c>
      <c r="H337" s="26">
        <f t="shared" si="40"/>
        <v>119138.85454545454</v>
      </c>
      <c r="I337" s="52"/>
      <c r="J337" s="52"/>
      <c r="K337" s="53">
        <f t="shared" si="37"/>
        <v>0</v>
      </c>
    </row>
    <row r="338" spans="1:11" s="3" customFormat="1" ht="15" customHeight="1">
      <c r="A338" s="19">
        <v>8</v>
      </c>
      <c r="B338" s="20" t="s">
        <v>24</v>
      </c>
      <c r="C338" s="21"/>
      <c r="D338" s="22">
        <v>237245</v>
      </c>
      <c r="E338" s="23">
        <f t="shared" si="38"/>
        <v>0</v>
      </c>
      <c r="F338" s="24">
        <v>0.09</v>
      </c>
      <c r="G338" s="25">
        <f t="shared" si="39"/>
        <v>0</v>
      </c>
      <c r="H338" s="26">
        <f t="shared" si="40"/>
        <v>196266.31818181818</v>
      </c>
      <c r="I338" s="52"/>
      <c r="J338" s="52"/>
      <c r="K338" s="53">
        <f t="shared" si="37"/>
        <v>0</v>
      </c>
    </row>
    <row r="339" spans="1:11" s="3" customFormat="1" ht="15" customHeight="1">
      <c r="A339" s="19">
        <v>9</v>
      </c>
      <c r="B339" s="31" t="s">
        <v>25</v>
      </c>
      <c r="C339" s="21"/>
      <c r="D339" s="22">
        <v>103413.75</v>
      </c>
      <c r="E339" s="23">
        <f t="shared" si="38"/>
        <v>0</v>
      </c>
      <c r="F339" s="24">
        <v>0.09</v>
      </c>
      <c r="G339" s="25">
        <f t="shared" si="39"/>
        <v>0</v>
      </c>
      <c r="H339" s="26">
        <f t="shared" si="40"/>
        <v>85551.374999999985</v>
      </c>
      <c r="I339" s="52"/>
      <c r="J339" s="52"/>
      <c r="K339" s="53">
        <f t="shared" si="37"/>
        <v>0</v>
      </c>
    </row>
    <row r="340" spans="1:11" s="3" customFormat="1" ht="15" customHeight="1">
      <c r="A340" s="19">
        <v>10</v>
      </c>
      <c r="B340" s="31" t="s">
        <v>26</v>
      </c>
      <c r="C340" s="32"/>
      <c r="D340" s="22">
        <v>112188</v>
      </c>
      <c r="E340" s="23">
        <f t="shared" si="38"/>
        <v>0</v>
      </c>
      <c r="F340" s="24">
        <v>0.09</v>
      </c>
      <c r="G340" s="25">
        <f t="shared" si="39"/>
        <v>0</v>
      </c>
      <c r="H340" s="26">
        <f t="shared" si="40"/>
        <v>92810.072727272724</v>
      </c>
      <c r="I340" s="52"/>
      <c r="J340" s="52"/>
      <c r="K340" s="53">
        <f t="shared" si="37"/>
        <v>0</v>
      </c>
    </row>
    <row r="341" spans="1:11" s="3" customFormat="1" ht="15" customHeight="1">
      <c r="A341" s="19">
        <v>11</v>
      </c>
      <c r="B341" s="20" t="s">
        <v>27</v>
      </c>
      <c r="C341" s="32"/>
      <c r="D341" s="22">
        <v>55200</v>
      </c>
      <c r="E341" s="23">
        <f t="shared" si="38"/>
        <v>0</v>
      </c>
      <c r="F341" s="24">
        <v>0.09</v>
      </c>
      <c r="G341" s="25">
        <f t="shared" si="39"/>
        <v>0</v>
      </c>
      <c r="H341" s="26">
        <f t="shared" si="40"/>
        <v>45665.454545454544</v>
      </c>
      <c r="I341" s="52"/>
      <c r="J341" s="52"/>
      <c r="K341" s="53">
        <f t="shared" si="37"/>
        <v>0</v>
      </c>
    </row>
    <row r="342" spans="1:11" s="3" customFormat="1" ht="15" customHeight="1">
      <c r="A342" s="19">
        <v>12</v>
      </c>
      <c r="B342" s="20" t="s">
        <v>28</v>
      </c>
      <c r="C342" s="32"/>
      <c r="D342" s="22">
        <v>50600</v>
      </c>
      <c r="E342" s="23">
        <f t="shared" si="38"/>
        <v>0</v>
      </c>
      <c r="F342" s="24">
        <v>0.09</v>
      </c>
      <c r="G342" s="25">
        <f t="shared" si="39"/>
        <v>0</v>
      </c>
      <c r="H342" s="26">
        <f t="shared" si="40"/>
        <v>41859.999999999993</v>
      </c>
      <c r="I342" s="52"/>
      <c r="J342" s="52"/>
      <c r="K342" s="53">
        <f t="shared" si="37"/>
        <v>0</v>
      </c>
    </row>
    <row r="343" spans="1:11" s="3" customFormat="1" ht="15" customHeight="1">
      <c r="A343" s="19">
        <v>13</v>
      </c>
      <c r="B343" s="20" t="s">
        <v>29</v>
      </c>
      <c r="C343" s="32">
        <v>5</v>
      </c>
      <c r="D343" s="33">
        <v>65340</v>
      </c>
      <c r="E343" s="23">
        <f t="shared" si="38"/>
        <v>326700</v>
      </c>
      <c r="F343" s="24">
        <v>0.09</v>
      </c>
      <c r="G343" s="25">
        <f t="shared" si="39"/>
        <v>297297</v>
      </c>
      <c r="H343" s="26">
        <f t="shared" si="40"/>
        <v>54053.999999999993</v>
      </c>
      <c r="I343" s="52"/>
      <c r="J343" s="52"/>
      <c r="K343" s="53">
        <f t="shared" si="37"/>
        <v>270269.99999999994</v>
      </c>
    </row>
    <row r="344" spans="1:11" s="3" customFormat="1" ht="15" customHeight="1">
      <c r="A344" s="19">
        <v>14</v>
      </c>
      <c r="B344" s="20" t="s">
        <v>30</v>
      </c>
      <c r="C344" s="32">
        <v>5</v>
      </c>
      <c r="D344" s="33">
        <v>67155</v>
      </c>
      <c r="E344" s="23">
        <f t="shared" si="38"/>
        <v>335775</v>
      </c>
      <c r="F344" s="24">
        <v>0.09</v>
      </c>
      <c r="G344" s="25">
        <f t="shared" si="39"/>
        <v>305555.25</v>
      </c>
      <c r="H344" s="26">
        <f t="shared" si="40"/>
        <v>55555.499999999993</v>
      </c>
      <c r="I344" s="52"/>
      <c r="J344" s="52"/>
      <c r="K344" s="53">
        <f t="shared" si="37"/>
        <v>277777.49999999994</v>
      </c>
    </row>
    <row r="345" spans="1:11" s="3" customFormat="1" ht="15" customHeight="1">
      <c r="A345" s="19">
        <v>15</v>
      </c>
      <c r="B345" s="20" t="s">
        <v>31</v>
      </c>
      <c r="C345" s="32">
        <v>5</v>
      </c>
      <c r="D345" s="33">
        <v>78045</v>
      </c>
      <c r="E345" s="23">
        <f t="shared" si="38"/>
        <v>390225</v>
      </c>
      <c r="F345" s="24">
        <v>0.09</v>
      </c>
      <c r="G345" s="25">
        <f t="shared" si="39"/>
        <v>355104.75</v>
      </c>
      <c r="H345" s="26">
        <f t="shared" si="40"/>
        <v>64564.5</v>
      </c>
      <c r="I345" s="52"/>
      <c r="J345" s="52"/>
      <c r="K345" s="53">
        <f t="shared" si="37"/>
        <v>322822.5</v>
      </c>
    </row>
    <row r="346" spans="1:11" s="3" customFormat="1" ht="15" customHeight="1">
      <c r="A346" s="19">
        <v>16</v>
      </c>
      <c r="B346" s="20" t="s">
        <v>32</v>
      </c>
      <c r="C346" s="32">
        <v>5</v>
      </c>
      <c r="D346" s="33">
        <v>81675</v>
      </c>
      <c r="E346" s="23">
        <f t="shared" si="38"/>
        <v>408375</v>
      </c>
      <c r="F346" s="24">
        <v>0.09</v>
      </c>
      <c r="G346" s="25">
        <f t="shared" si="39"/>
        <v>371621.25</v>
      </c>
      <c r="H346" s="26">
        <f t="shared" si="40"/>
        <v>67567.5</v>
      </c>
      <c r="I346" s="52"/>
      <c r="J346" s="52"/>
      <c r="K346" s="53">
        <f t="shared" si="37"/>
        <v>337837.5</v>
      </c>
    </row>
    <row r="347" spans="1:11" s="66" customFormat="1" ht="15" customHeight="1">
      <c r="A347" s="79">
        <v>17</v>
      </c>
      <c r="B347" s="20" t="s">
        <v>33</v>
      </c>
      <c r="C347" s="32">
        <v>5</v>
      </c>
      <c r="D347" s="34">
        <v>115940</v>
      </c>
      <c r="E347" s="80">
        <f t="shared" si="38"/>
        <v>579700</v>
      </c>
      <c r="F347" s="81">
        <v>0.09</v>
      </c>
      <c r="G347" s="25">
        <f t="shared" si="39"/>
        <v>527527</v>
      </c>
      <c r="H347" s="82">
        <f t="shared" si="40"/>
        <v>95913.999999999985</v>
      </c>
      <c r="I347" s="85"/>
      <c r="J347" s="85"/>
      <c r="K347" s="86">
        <f t="shared" si="37"/>
        <v>479569.99999999994</v>
      </c>
    </row>
    <row r="348" spans="1:11" s="65" customFormat="1" ht="15" customHeight="1">
      <c r="A348" s="72">
        <v>18</v>
      </c>
      <c r="B348" s="73" t="s">
        <v>34</v>
      </c>
      <c r="C348" s="87">
        <v>5</v>
      </c>
      <c r="D348" s="88">
        <v>99825</v>
      </c>
      <c r="E348" s="76">
        <f t="shared" si="38"/>
        <v>499125</v>
      </c>
      <c r="F348" s="77">
        <v>0.09</v>
      </c>
      <c r="G348" s="78">
        <f t="shared" si="39"/>
        <v>454203.75</v>
      </c>
      <c r="H348" s="63">
        <f t="shared" si="40"/>
        <v>82582.499999999985</v>
      </c>
      <c r="I348" s="83">
        <f>H348*0.85</f>
        <v>70195.124999999985</v>
      </c>
      <c r="J348" s="83"/>
      <c r="K348" s="84">
        <f>I348*C348</f>
        <v>350975.62499999994</v>
      </c>
    </row>
    <row r="349" spans="1:11" s="4" customFormat="1" ht="15" customHeight="1">
      <c r="A349" s="35"/>
      <c r="B349" s="36" t="s">
        <v>35</v>
      </c>
      <c r="C349" s="37">
        <f>SUM(C331:C348)</f>
        <v>30</v>
      </c>
      <c r="D349" s="37"/>
      <c r="E349" s="38">
        <f>SUM(E331:E348)</f>
        <v>2539900</v>
      </c>
      <c r="F349" s="38"/>
      <c r="G349" s="39">
        <f>SUM(G331:G348)</f>
        <v>2311309</v>
      </c>
      <c r="H349" s="40"/>
      <c r="I349" s="68"/>
      <c r="J349" s="68"/>
      <c r="K349" s="40">
        <f>SUM(K331:K348)</f>
        <v>2039253.125</v>
      </c>
    </row>
    <row r="350" spans="1:11" s="5" customFormat="1" ht="19.5" customHeight="1">
      <c r="A350" s="41"/>
      <c r="B350" s="42"/>
      <c r="C350" s="43"/>
      <c r="D350" s="43"/>
      <c r="E350" s="44"/>
      <c r="F350" s="44"/>
      <c r="G350" s="45"/>
      <c r="I350" s="69"/>
      <c r="J350" s="69"/>
      <c r="K350" s="70">
        <f>K349*0.1</f>
        <v>203925.3125</v>
      </c>
    </row>
    <row r="351" spans="1:11" s="6" customFormat="1" ht="24" customHeight="1">
      <c r="A351" s="311"/>
      <c r="B351" s="311"/>
      <c r="C351" s="312"/>
      <c r="D351" s="312"/>
      <c r="E351" s="46"/>
      <c r="F351" s="46"/>
      <c r="G351" s="47"/>
      <c r="I351" s="71"/>
      <c r="J351" s="71"/>
      <c r="K351" s="195">
        <f>SUM(K349:K350)</f>
        <v>2243178.4375</v>
      </c>
    </row>
    <row r="352" spans="1:11" ht="31.5">
      <c r="A352" s="311" t="s">
        <v>36</v>
      </c>
      <c r="B352" s="311"/>
      <c r="C352" s="312" t="s">
        <v>37</v>
      </c>
      <c r="D352" s="312"/>
      <c r="E352" s="46"/>
      <c r="F352" s="46"/>
      <c r="G352" s="47" t="s">
        <v>38</v>
      </c>
      <c r="H352" s="6"/>
    </row>
    <row r="353" spans="1:11">
      <c r="B353" s="61" t="s">
        <v>54</v>
      </c>
      <c r="C353" s="89" t="s">
        <v>55</v>
      </c>
      <c r="D353" s="61"/>
      <c r="E353" s="61" t="s">
        <v>42</v>
      </c>
    </row>
    <row r="354" spans="1:11">
      <c r="B354" s="61" t="s">
        <v>56</v>
      </c>
      <c r="C354" s="89" t="s">
        <v>55</v>
      </c>
      <c r="D354" s="61"/>
      <c r="E354" s="61" t="s">
        <v>42</v>
      </c>
    </row>
    <row r="358" spans="1:11" s="1" customFormat="1" ht="16.5" customHeight="1">
      <c r="A358" s="314" t="s">
        <v>0</v>
      </c>
      <c r="B358" s="314"/>
      <c r="C358" s="314"/>
      <c r="D358" s="314"/>
      <c r="E358" s="314"/>
      <c r="F358" s="314"/>
      <c r="G358" s="314"/>
      <c r="I358" s="62"/>
      <c r="J358" s="62"/>
    </row>
    <row r="359" spans="1:11" s="1" customFormat="1" ht="17.25" customHeight="1">
      <c r="A359" s="314" t="s">
        <v>1</v>
      </c>
      <c r="B359" s="314"/>
      <c r="C359" s="314"/>
      <c r="D359" s="314"/>
      <c r="E359" s="314"/>
      <c r="F359" s="314"/>
      <c r="G359" s="314"/>
      <c r="I359" s="58" t="s">
        <v>59</v>
      </c>
      <c r="J359" s="58"/>
    </row>
    <row r="360" spans="1:11" s="1" customFormat="1" ht="15" customHeight="1">
      <c r="A360" s="314" t="s">
        <v>2</v>
      </c>
      <c r="B360" s="314"/>
      <c r="C360" s="314"/>
      <c r="D360" s="314"/>
      <c r="E360" s="314"/>
      <c r="F360" s="314"/>
      <c r="G360" s="314"/>
      <c r="I360" s="48"/>
      <c r="J360" s="48"/>
    </row>
    <row r="361" spans="1:11" s="1" customFormat="1" ht="15" customHeight="1">
      <c r="A361" s="314" t="s">
        <v>3</v>
      </c>
      <c r="B361" s="314"/>
      <c r="C361" s="314"/>
      <c r="D361" s="314"/>
      <c r="E361" s="314"/>
      <c r="F361" s="314"/>
      <c r="G361" s="314"/>
      <c r="I361" s="48"/>
      <c r="J361" s="48"/>
    </row>
    <row r="362" spans="1:11" s="1" customFormat="1" ht="15" customHeight="1">
      <c r="A362" s="315" t="s">
        <v>4</v>
      </c>
      <c r="B362" s="315"/>
      <c r="C362" s="315"/>
      <c r="D362" s="315"/>
      <c r="E362" s="315"/>
      <c r="F362" s="315"/>
      <c r="G362" s="315"/>
      <c r="I362" s="48"/>
      <c r="J362" s="48"/>
    </row>
    <row r="363" spans="1:11" s="2" customFormat="1" ht="15" customHeight="1">
      <c r="A363" s="7"/>
      <c r="B363" s="7"/>
      <c r="C363" s="316" t="s">
        <v>44</v>
      </c>
      <c r="D363" s="316"/>
      <c r="E363" s="316"/>
      <c r="F363" s="316"/>
      <c r="G363" s="316"/>
      <c r="I363" s="49"/>
      <c r="J363" s="49"/>
    </row>
    <row r="364" spans="1:11" s="1" customFormat="1" ht="15" customHeight="1">
      <c r="A364" s="8" t="s">
        <v>60</v>
      </c>
      <c r="B364" s="9"/>
      <c r="C364" s="10"/>
      <c r="D364" s="317"/>
      <c r="E364" s="317"/>
      <c r="F364" s="317"/>
      <c r="G364" s="317"/>
      <c r="H364" s="11"/>
      <c r="I364" s="48"/>
      <c r="J364" s="48"/>
    </row>
    <row r="365" spans="1:11" s="1" customFormat="1" ht="15" customHeight="1">
      <c r="A365" s="8" t="s">
        <v>7</v>
      </c>
      <c r="B365" s="318" t="s">
        <v>73</v>
      </c>
      <c r="C365" s="318"/>
      <c r="D365" s="318"/>
      <c r="E365" s="318"/>
      <c r="F365" s="8"/>
      <c r="G365" s="12"/>
      <c r="H365" s="8"/>
      <c r="I365" s="59"/>
      <c r="J365" s="59"/>
      <c r="K365" s="51"/>
    </row>
    <row r="366" spans="1:11" s="1" customFormat="1" ht="15" customHeight="1">
      <c r="A366" s="8" t="s">
        <v>8</v>
      </c>
      <c r="B366" s="319"/>
      <c r="C366" s="319"/>
      <c r="D366" s="319"/>
      <c r="E366" s="319"/>
      <c r="F366" s="14"/>
      <c r="G366" s="15" t="s">
        <v>9</v>
      </c>
      <c r="H366" s="13" t="s">
        <v>41</v>
      </c>
      <c r="I366" s="50"/>
      <c r="J366" s="50"/>
    </row>
    <row r="367" spans="1:11" s="1" customFormat="1" ht="15" customHeight="1">
      <c r="A367" s="16" t="s">
        <v>10</v>
      </c>
      <c r="B367" s="16" t="s">
        <v>11</v>
      </c>
      <c r="C367" s="16" t="s">
        <v>12</v>
      </c>
      <c r="D367" s="17" t="s">
        <v>13</v>
      </c>
      <c r="E367" s="18" t="s">
        <v>14</v>
      </c>
      <c r="F367" s="18" t="s">
        <v>15</v>
      </c>
      <c r="G367" s="16" t="s">
        <v>16</v>
      </c>
      <c r="I367" s="48" t="s">
        <v>46</v>
      </c>
      <c r="J367" s="48"/>
    </row>
    <row r="368" spans="1:11" s="3" customFormat="1" ht="15" customHeight="1">
      <c r="A368" s="19">
        <v>1</v>
      </c>
      <c r="B368" s="20" t="s">
        <v>17</v>
      </c>
      <c r="C368" s="21">
        <v>3</v>
      </c>
      <c r="D368" s="22">
        <v>80775</v>
      </c>
      <c r="E368" s="23">
        <f>D368*C368</f>
        <v>242325</v>
      </c>
      <c r="F368" s="24">
        <v>0.09</v>
      </c>
      <c r="G368" s="25">
        <f>E368-E368*F368</f>
        <v>220515.75</v>
      </c>
      <c r="H368" s="26">
        <f>D368/1.1*0.91</f>
        <v>66822.954545454544</v>
      </c>
      <c r="I368" s="52"/>
      <c r="J368" s="52"/>
      <c r="K368" s="53">
        <f>H368*C368</f>
        <v>200468.86363636365</v>
      </c>
    </row>
    <row r="369" spans="1:11" s="3" customFormat="1" ht="15" customHeight="1">
      <c r="A369" s="19">
        <v>2</v>
      </c>
      <c r="B369" s="20" t="s">
        <v>18</v>
      </c>
      <c r="C369" s="27">
        <v>4</v>
      </c>
      <c r="D369" s="22">
        <v>130973</v>
      </c>
      <c r="E369" s="23">
        <f t="shared" ref="E369:E385" si="41">D369*C369</f>
        <v>523892</v>
      </c>
      <c r="F369" s="24">
        <v>0.09</v>
      </c>
      <c r="G369" s="25">
        <f t="shared" ref="G369:G385" si="42">E369-E369*F369</f>
        <v>476741.72</v>
      </c>
      <c r="H369" s="26">
        <f t="shared" ref="H369:H385" si="43">D369/1.1*0.91</f>
        <v>108350.39090909091</v>
      </c>
      <c r="I369" s="52"/>
      <c r="J369" s="52"/>
      <c r="K369" s="53">
        <f>H369*C369</f>
        <v>433401.56363636366</v>
      </c>
    </row>
    <row r="370" spans="1:11" s="3" customFormat="1" ht="15" customHeight="1">
      <c r="A370" s="19">
        <v>3</v>
      </c>
      <c r="B370" s="20" t="s">
        <v>19</v>
      </c>
      <c r="C370" s="30">
        <v>3</v>
      </c>
      <c r="D370" s="22">
        <v>61155</v>
      </c>
      <c r="E370" s="23">
        <f t="shared" si="41"/>
        <v>183465</v>
      </c>
      <c r="F370" s="24">
        <v>0.09</v>
      </c>
      <c r="G370" s="25">
        <f t="shared" si="42"/>
        <v>166953.15</v>
      </c>
      <c r="H370" s="26">
        <f t="shared" si="43"/>
        <v>50591.86363636364</v>
      </c>
      <c r="I370" s="52"/>
      <c r="J370" s="52"/>
      <c r="K370" s="53">
        <f>H370*C370</f>
        <v>151775.59090909091</v>
      </c>
    </row>
    <row r="371" spans="1:11" s="65" customFormat="1" ht="15" customHeight="1">
      <c r="A371" s="72">
        <v>4</v>
      </c>
      <c r="B371" s="73" t="s">
        <v>20</v>
      </c>
      <c r="C371" s="90">
        <v>2</v>
      </c>
      <c r="D371" s="75">
        <v>117926</v>
      </c>
      <c r="E371" s="76">
        <f t="shared" si="41"/>
        <v>235852</v>
      </c>
      <c r="F371" s="77">
        <v>0.09</v>
      </c>
      <c r="G371" s="78">
        <f t="shared" si="42"/>
        <v>214625.32</v>
      </c>
      <c r="H371" s="63">
        <f t="shared" si="43"/>
        <v>97556.963636363624</v>
      </c>
      <c r="I371" s="83">
        <f>H371*0.85</f>
        <v>82923.419090909083</v>
      </c>
      <c r="J371" s="83"/>
      <c r="K371" s="84">
        <f>I371*C371</f>
        <v>165846.83818181817</v>
      </c>
    </row>
    <row r="372" spans="1:11" s="3" customFormat="1" ht="15" customHeight="1">
      <c r="A372" s="19">
        <v>5</v>
      </c>
      <c r="B372" s="20" t="s">
        <v>21</v>
      </c>
      <c r="C372" s="27"/>
      <c r="D372" s="22">
        <v>122163</v>
      </c>
      <c r="E372" s="23">
        <f t="shared" si="41"/>
        <v>0</v>
      </c>
      <c r="F372" s="24">
        <v>0.09</v>
      </c>
      <c r="G372" s="25">
        <f t="shared" si="42"/>
        <v>0</v>
      </c>
      <c r="H372" s="26">
        <f t="shared" si="43"/>
        <v>101062.11818181818</v>
      </c>
      <c r="I372" s="52"/>
      <c r="J372" s="52"/>
      <c r="K372" s="53">
        <f t="shared" ref="K372:K384" si="44">H372*C372</f>
        <v>0</v>
      </c>
    </row>
    <row r="373" spans="1:11" s="3" customFormat="1" ht="15" customHeight="1">
      <c r="A373" s="19">
        <v>6</v>
      </c>
      <c r="B373" s="20" t="s">
        <v>22</v>
      </c>
      <c r="C373" s="21"/>
      <c r="D373" s="22">
        <v>96566</v>
      </c>
      <c r="E373" s="23">
        <f t="shared" si="41"/>
        <v>0</v>
      </c>
      <c r="F373" s="24">
        <v>0.09</v>
      </c>
      <c r="G373" s="25">
        <f t="shared" si="42"/>
        <v>0</v>
      </c>
      <c r="H373" s="26">
        <f t="shared" si="43"/>
        <v>79886.418181818182</v>
      </c>
      <c r="I373" s="52"/>
      <c r="J373" s="52"/>
      <c r="K373" s="53">
        <f t="shared" si="44"/>
        <v>0</v>
      </c>
    </row>
    <row r="374" spans="1:11" s="3" customFormat="1" ht="15" customHeight="1">
      <c r="A374" s="19">
        <v>7</v>
      </c>
      <c r="B374" s="20" t="s">
        <v>23</v>
      </c>
      <c r="C374" s="30"/>
      <c r="D374" s="22">
        <v>144014</v>
      </c>
      <c r="E374" s="23">
        <f t="shared" si="41"/>
        <v>0</v>
      </c>
      <c r="F374" s="24">
        <v>0.09</v>
      </c>
      <c r="G374" s="25">
        <f t="shared" si="42"/>
        <v>0</v>
      </c>
      <c r="H374" s="26">
        <f t="shared" si="43"/>
        <v>119138.85454545454</v>
      </c>
      <c r="I374" s="52"/>
      <c r="J374" s="52"/>
      <c r="K374" s="53">
        <f t="shared" si="44"/>
        <v>0</v>
      </c>
    </row>
    <row r="375" spans="1:11" s="3" customFormat="1" ht="15" customHeight="1">
      <c r="A375" s="19">
        <v>8</v>
      </c>
      <c r="B375" s="20" t="s">
        <v>24</v>
      </c>
      <c r="C375" s="21"/>
      <c r="D375" s="22">
        <v>237245</v>
      </c>
      <c r="E375" s="23">
        <f t="shared" si="41"/>
        <v>0</v>
      </c>
      <c r="F375" s="24">
        <v>0.09</v>
      </c>
      <c r="G375" s="25">
        <f t="shared" si="42"/>
        <v>0</v>
      </c>
      <c r="H375" s="26">
        <f t="shared" si="43"/>
        <v>196266.31818181818</v>
      </c>
      <c r="I375" s="52"/>
      <c r="J375" s="52"/>
      <c r="K375" s="53">
        <f t="shared" si="44"/>
        <v>0</v>
      </c>
    </row>
    <row r="376" spans="1:11" s="3" customFormat="1" ht="15" customHeight="1">
      <c r="A376" s="19">
        <v>9</v>
      </c>
      <c r="B376" s="31" t="s">
        <v>25</v>
      </c>
      <c r="C376" s="21"/>
      <c r="D376" s="22">
        <v>103413.75</v>
      </c>
      <c r="E376" s="23">
        <f t="shared" si="41"/>
        <v>0</v>
      </c>
      <c r="F376" s="24">
        <v>0.09</v>
      </c>
      <c r="G376" s="25">
        <f t="shared" si="42"/>
        <v>0</v>
      </c>
      <c r="H376" s="26">
        <f t="shared" si="43"/>
        <v>85551.374999999985</v>
      </c>
      <c r="I376" s="52"/>
      <c r="J376" s="52"/>
      <c r="K376" s="53">
        <f t="shared" si="44"/>
        <v>0</v>
      </c>
    </row>
    <row r="377" spans="1:11" s="3" customFormat="1" ht="15" customHeight="1">
      <c r="A377" s="19">
        <v>10</v>
      </c>
      <c r="B377" s="31" t="s">
        <v>26</v>
      </c>
      <c r="C377" s="32"/>
      <c r="D377" s="22">
        <v>112188</v>
      </c>
      <c r="E377" s="23">
        <f t="shared" si="41"/>
        <v>0</v>
      </c>
      <c r="F377" s="24">
        <v>0.09</v>
      </c>
      <c r="G377" s="25">
        <f t="shared" si="42"/>
        <v>0</v>
      </c>
      <c r="H377" s="26">
        <f t="shared" si="43"/>
        <v>92810.072727272724</v>
      </c>
      <c r="I377" s="52"/>
      <c r="J377" s="52"/>
      <c r="K377" s="53">
        <f t="shared" si="44"/>
        <v>0</v>
      </c>
    </row>
    <row r="378" spans="1:11" s="3" customFormat="1" ht="15" customHeight="1">
      <c r="A378" s="19">
        <v>11</v>
      </c>
      <c r="B378" s="20" t="s">
        <v>27</v>
      </c>
      <c r="C378" s="32">
        <v>3</v>
      </c>
      <c r="D378" s="22">
        <v>55200</v>
      </c>
      <c r="E378" s="23">
        <f t="shared" si="41"/>
        <v>165600</v>
      </c>
      <c r="F378" s="24">
        <v>0.09</v>
      </c>
      <c r="G378" s="25">
        <f t="shared" si="42"/>
        <v>150696</v>
      </c>
      <c r="H378" s="26">
        <f t="shared" si="43"/>
        <v>45665.454545454544</v>
      </c>
      <c r="I378" s="52"/>
      <c r="J378" s="52"/>
      <c r="K378" s="53">
        <f t="shared" si="44"/>
        <v>136996.36363636365</v>
      </c>
    </row>
    <row r="379" spans="1:11" s="3" customFormat="1" ht="15" customHeight="1">
      <c r="A379" s="19">
        <v>12</v>
      </c>
      <c r="B379" s="20" t="s">
        <v>28</v>
      </c>
      <c r="C379" s="32"/>
      <c r="D379" s="22">
        <v>50600</v>
      </c>
      <c r="E379" s="23">
        <f t="shared" si="41"/>
        <v>0</v>
      </c>
      <c r="F379" s="24">
        <v>0.09</v>
      </c>
      <c r="G379" s="25">
        <f t="shared" si="42"/>
        <v>0</v>
      </c>
      <c r="H379" s="26">
        <f t="shared" si="43"/>
        <v>41859.999999999993</v>
      </c>
      <c r="I379" s="52"/>
      <c r="J379" s="52"/>
      <c r="K379" s="53">
        <f t="shared" si="44"/>
        <v>0</v>
      </c>
    </row>
    <row r="380" spans="1:11" s="3" customFormat="1" ht="15" customHeight="1">
      <c r="A380" s="19">
        <v>13</v>
      </c>
      <c r="B380" s="20" t="s">
        <v>29</v>
      </c>
      <c r="C380" s="32">
        <v>5</v>
      </c>
      <c r="D380" s="33">
        <v>65340</v>
      </c>
      <c r="E380" s="23">
        <f t="shared" si="41"/>
        <v>326700</v>
      </c>
      <c r="F380" s="24">
        <v>0.09</v>
      </c>
      <c r="G380" s="25">
        <f t="shared" si="42"/>
        <v>297297</v>
      </c>
      <c r="H380" s="26">
        <f t="shared" si="43"/>
        <v>54053.999999999993</v>
      </c>
      <c r="I380" s="52"/>
      <c r="J380" s="52"/>
      <c r="K380" s="53">
        <f t="shared" si="44"/>
        <v>270269.99999999994</v>
      </c>
    </row>
    <row r="381" spans="1:11" s="3" customFormat="1" ht="15" customHeight="1">
      <c r="A381" s="19">
        <v>14</v>
      </c>
      <c r="B381" s="20" t="s">
        <v>30</v>
      </c>
      <c r="C381" s="32">
        <v>5</v>
      </c>
      <c r="D381" s="33">
        <v>67155</v>
      </c>
      <c r="E381" s="23">
        <f t="shared" si="41"/>
        <v>335775</v>
      </c>
      <c r="F381" s="24">
        <v>0.09</v>
      </c>
      <c r="G381" s="25">
        <f t="shared" si="42"/>
        <v>305555.25</v>
      </c>
      <c r="H381" s="26">
        <f t="shared" si="43"/>
        <v>55555.499999999993</v>
      </c>
      <c r="I381" s="52"/>
      <c r="J381" s="52"/>
      <c r="K381" s="53">
        <f t="shared" si="44"/>
        <v>277777.49999999994</v>
      </c>
    </row>
    <row r="382" spans="1:11" s="3" customFormat="1" ht="15" customHeight="1">
      <c r="A382" s="19">
        <v>15</v>
      </c>
      <c r="B382" s="20" t="s">
        <v>31</v>
      </c>
      <c r="C382" s="32">
        <v>5</v>
      </c>
      <c r="D382" s="33">
        <v>78045</v>
      </c>
      <c r="E382" s="23">
        <f t="shared" si="41"/>
        <v>390225</v>
      </c>
      <c r="F382" s="24">
        <v>0.09</v>
      </c>
      <c r="G382" s="25">
        <f t="shared" si="42"/>
        <v>355104.75</v>
      </c>
      <c r="H382" s="26">
        <f t="shared" si="43"/>
        <v>64564.5</v>
      </c>
      <c r="I382" s="52"/>
      <c r="J382" s="52"/>
      <c r="K382" s="53">
        <f t="shared" si="44"/>
        <v>322822.5</v>
      </c>
    </row>
    <row r="383" spans="1:11" s="3" customFormat="1" ht="15" customHeight="1">
      <c r="A383" s="19">
        <v>16</v>
      </c>
      <c r="B383" s="20" t="s">
        <v>32</v>
      </c>
      <c r="C383" s="32">
        <v>5</v>
      </c>
      <c r="D383" s="33">
        <v>81675</v>
      </c>
      <c r="E383" s="23">
        <f t="shared" si="41"/>
        <v>408375</v>
      </c>
      <c r="F383" s="24">
        <v>0.09</v>
      </c>
      <c r="G383" s="25">
        <f t="shared" si="42"/>
        <v>371621.25</v>
      </c>
      <c r="H383" s="26">
        <f t="shared" si="43"/>
        <v>67567.5</v>
      </c>
      <c r="I383" s="52"/>
      <c r="J383" s="52"/>
      <c r="K383" s="53">
        <f t="shared" si="44"/>
        <v>337837.5</v>
      </c>
    </row>
    <row r="384" spans="1:11" s="66" customFormat="1" ht="15" customHeight="1">
      <c r="A384" s="79">
        <v>17</v>
      </c>
      <c r="B384" s="20" t="s">
        <v>33</v>
      </c>
      <c r="C384" s="32">
        <v>5</v>
      </c>
      <c r="D384" s="34">
        <v>115940</v>
      </c>
      <c r="E384" s="80">
        <f t="shared" si="41"/>
        <v>579700</v>
      </c>
      <c r="F384" s="81">
        <v>0.09</v>
      </c>
      <c r="G384" s="25">
        <f t="shared" si="42"/>
        <v>527527</v>
      </c>
      <c r="H384" s="82">
        <f t="shared" si="43"/>
        <v>95913.999999999985</v>
      </c>
      <c r="I384" s="85"/>
      <c r="J384" s="85"/>
      <c r="K384" s="86">
        <f t="shared" si="44"/>
        <v>479569.99999999994</v>
      </c>
    </row>
    <row r="385" spans="1:11" s="65" customFormat="1" ht="15" customHeight="1">
      <c r="A385" s="72">
        <v>18</v>
      </c>
      <c r="B385" s="73" t="s">
        <v>34</v>
      </c>
      <c r="C385" s="87">
        <v>5</v>
      </c>
      <c r="D385" s="88">
        <v>99825</v>
      </c>
      <c r="E385" s="76">
        <f t="shared" si="41"/>
        <v>499125</v>
      </c>
      <c r="F385" s="77">
        <v>0.09</v>
      </c>
      <c r="G385" s="78">
        <f t="shared" si="42"/>
        <v>454203.75</v>
      </c>
      <c r="H385" s="63">
        <f t="shared" si="43"/>
        <v>82582.499999999985</v>
      </c>
      <c r="I385" s="83">
        <f>H385*0.85</f>
        <v>70195.124999999985</v>
      </c>
      <c r="J385" s="83"/>
      <c r="K385" s="84">
        <f>I385*C385</f>
        <v>350975.62499999994</v>
      </c>
    </row>
    <row r="386" spans="1:11" s="4" customFormat="1" ht="15" customHeight="1">
      <c r="A386" s="35"/>
      <c r="B386" s="36" t="s">
        <v>35</v>
      </c>
      <c r="C386" s="37">
        <f>SUM(C368:C385)</f>
        <v>45</v>
      </c>
      <c r="D386" s="37"/>
      <c r="E386" s="38">
        <f>SUM(E368:E385)</f>
        <v>3891034</v>
      </c>
      <c r="F386" s="38"/>
      <c r="G386" s="39">
        <f>SUM(G368:G385)</f>
        <v>3540840.94</v>
      </c>
      <c r="H386" s="40"/>
      <c r="I386" s="68"/>
      <c r="J386" s="68"/>
      <c r="K386" s="40">
        <f>SUM(K368:K385)</f>
        <v>3127742.3449999997</v>
      </c>
    </row>
    <row r="387" spans="1:11" s="5" customFormat="1" ht="19.5" customHeight="1">
      <c r="A387" s="41"/>
      <c r="B387" s="42"/>
      <c r="C387" s="43"/>
      <c r="D387" s="43"/>
      <c r="E387" s="44"/>
      <c r="F387" s="44"/>
      <c r="G387" s="45"/>
      <c r="I387" s="69"/>
      <c r="J387" s="69"/>
      <c r="K387" s="70">
        <f>K386*0.1</f>
        <v>312774.23449999996</v>
      </c>
    </row>
    <row r="388" spans="1:11" s="6" customFormat="1" ht="24" customHeight="1">
      <c r="A388" s="311"/>
      <c r="B388" s="311"/>
      <c r="C388" s="312"/>
      <c r="D388" s="312"/>
      <c r="E388" s="46"/>
      <c r="F388" s="46"/>
      <c r="G388" s="47"/>
      <c r="I388" s="71"/>
      <c r="J388" s="71"/>
      <c r="K388" s="195">
        <f>SUM(K386:K387)</f>
        <v>3440516.5794999995</v>
      </c>
    </row>
    <row r="389" spans="1:11" ht="31.5">
      <c r="A389" s="311" t="s">
        <v>36</v>
      </c>
      <c r="B389" s="311"/>
      <c r="C389" s="312" t="s">
        <v>37</v>
      </c>
      <c r="D389" s="312"/>
      <c r="E389" s="46"/>
      <c r="F389" s="46"/>
      <c r="G389" s="47" t="s">
        <v>38</v>
      </c>
      <c r="H389" s="6"/>
    </row>
    <row r="390" spans="1:11">
      <c r="B390" s="61" t="s">
        <v>54</v>
      </c>
      <c r="C390" s="89" t="s">
        <v>55</v>
      </c>
      <c r="D390" s="61"/>
      <c r="E390" s="61" t="s">
        <v>42</v>
      </c>
    </row>
    <row r="391" spans="1:11">
      <c r="B391" s="61" t="s">
        <v>56</v>
      </c>
      <c r="C391" s="89" t="s">
        <v>55</v>
      </c>
      <c r="D391" s="61"/>
      <c r="E391" s="61" t="s">
        <v>42</v>
      </c>
    </row>
    <row r="394" spans="1:11" s="1" customFormat="1" ht="16.5" customHeight="1">
      <c r="A394" s="314" t="s">
        <v>0</v>
      </c>
      <c r="B394" s="314"/>
      <c r="C394" s="314"/>
      <c r="D394" s="314"/>
      <c r="E394" s="314"/>
      <c r="F394" s="314"/>
      <c r="G394" s="314"/>
      <c r="I394" s="62"/>
      <c r="J394" s="62"/>
    </row>
    <row r="395" spans="1:11" s="1" customFormat="1" ht="17.25" customHeight="1">
      <c r="A395" s="314" t="s">
        <v>1</v>
      </c>
      <c r="B395" s="314"/>
      <c r="C395" s="314"/>
      <c r="D395" s="314"/>
      <c r="E395" s="314"/>
      <c r="F395" s="314"/>
      <c r="G395" s="314"/>
      <c r="I395" s="58" t="s">
        <v>59</v>
      </c>
      <c r="J395" s="58"/>
    </row>
    <row r="396" spans="1:11" s="1" customFormat="1" ht="15" customHeight="1">
      <c r="A396" s="314" t="s">
        <v>2</v>
      </c>
      <c r="B396" s="314"/>
      <c r="C396" s="314"/>
      <c r="D396" s="314"/>
      <c r="E396" s="314"/>
      <c r="F396" s="314"/>
      <c r="G396" s="314"/>
      <c r="I396" s="48"/>
      <c r="J396" s="48"/>
    </row>
    <row r="397" spans="1:11" s="1" customFormat="1" ht="15" customHeight="1">
      <c r="A397" s="314" t="s">
        <v>3</v>
      </c>
      <c r="B397" s="314"/>
      <c r="C397" s="314"/>
      <c r="D397" s="314"/>
      <c r="E397" s="314"/>
      <c r="F397" s="314"/>
      <c r="G397" s="314"/>
      <c r="I397" s="48"/>
      <c r="J397" s="48"/>
    </row>
    <row r="398" spans="1:11" s="1" customFormat="1" ht="15" customHeight="1">
      <c r="A398" s="315" t="s">
        <v>4</v>
      </c>
      <c r="B398" s="315"/>
      <c r="C398" s="315"/>
      <c r="D398" s="315"/>
      <c r="E398" s="315"/>
      <c r="F398" s="315"/>
      <c r="G398" s="315"/>
      <c r="I398" s="48"/>
      <c r="J398" s="48"/>
    </row>
    <row r="399" spans="1:11" s="2" customFormat="1" ht="15" customHeight="1">
      <c r="A399" s="7"/>
      <c r="B399" s="7"/>
      <c r="C399" s="316" t="s">
        <v>44</v>
      </c>
      <c r="D399" s="316"/>
      <c r="E399" s="316"/>
      <c r="F399" s="316"/>
      <c r="G399" s="316"/>
      <c r="I399" s="49"/>
      <c r="J399" s="49"/>
    </row>
    <row r="400" spans="1:11" s="1" customFormat="1" ht="15" customHeight="1">
      <c r="A400" s="8" t="s">
        <v>60</v>
      </c>
      <c r="B400" s="9"/>
      <c r="C400" s="10"/>
      <c r="D400" s="317"/>
      <c r="E400" s="317"/>
      <c r="F400" s="317"/>
      <c r="G400" s="317"/>
      <c r="H400" s="11"/>
      <c r="I400" s="48"/>
      <c r="J400" s="48"/>
    </row>
    <row r="401" spans="1:11" s="1" customFormat="1" ht="15" customHeight="1">
      <c r="A401" s="8" t="s">
        <v>7</v>
      </c>
      <c r="B401" s="318" t="s">
        <v>74</v>
      </c>
      <c r="C401" s="318"/>
      <c r="D401" s="318"/>
      <c r="E401" s="318"/>
      <c r="F401" s="8"/>
      <c r="G401" s="12"/>
      <c r="H401" s="8"/>
      <c r="I401" s="59"/>
      <c r="J401" s="59"/>
      <c r="K401" s="51"/>
    </row>
    <row r="402" spans="1:11" s="1" customFormat="1" ht="15" customHeight="1">
      <c r="A402" s="8" t="s">
        <v>8</v>
      </c>
      <c r="B402" s="319"/>
      <c r="C402" s="319"/>
      <c r="D402" s="319"/>
      <c r="E402" s="319"/>
      <c r="F402" s="14"/>
      <c r="G402" s="15" t="s">
        <v>9</v>
      </c>
      <c r="H402" s="13" t="s">
        <v>41</v>
      </c>
      <c r="I402" s="50"/>
      <c r="J402" s="50"/>
    </row>
    <row r="403" spans="1:11" s="1" customFormat="1" ht="15" customHeight="1">
      <c r="A403" s="16" t="s">
        <v>10</v>
      </c>
      <c r="B403" s="16" t="s">
        <v>11</v>
      </c>
      <c r="C403" s="16" t="s">
        <v>12</v>
      </c>
      <c r="D403" s="17" t="s">
        <v>13</v>
      </c>
      <c r="E403" s="18" t="s">
        <v>14</v>
      </c>
      <c r="F403" s="18" t="s">
        <v>15</v>
      </c>
      <c r="G403" s="16" t="s">
        <v>16</v>
      </c>
      <c r="I403" s="48" t="s">
        <v>46</v>
      </c>
      <c r="J403" s="48"/>
    </row>
    <row r="404" spans="1:11" s="3" customFormat="1" ht="15" customHeight="1">
      <c r="A404" s="19">
        <v>1</v>
      </c>
      <c r="B404" s="20" t="s">
        <v>17</v>
      </c>
      <c r="C404" s="21"/>
      <c r="D404" s="22">
        <v>80775</v>
      </c>
      <c r="E404" s="23">
        <f>D404*C404</f>
        <v>0</v>
      </c>
      <c r="F404" s="24">
        <v>0.09</v>
      </c>
      <c r="G404" s="25">
        <f>E404-E404*F404</f>
        <v>0</v>
      </c>
      <c r="H404" s="26">
        <f>D404/1.1*0.91</f>
        <v>66822.954545454544</v>
      </c>
      <c r="I404" s="52"/>
      <c r="J404" s="52"/>
      <c r="K404" s="53">
        <f t="shared" ref="K404:K420" si="45">H404*C404</f>
        <v>0</v>
      </c>
    </row>
    <row r="405" spans="1:11" s="3" customFormat="1" ht="15" customHeight="1">
      <c r="A405" s="19">
        <v>2</v>
      </c>
      <c r="B405" s="20" t="s">
        <v>18</v>
      </c>
      <c r="C405" s="27"/>
      <c r="D405" s="22">
        <v>130973</v>
      </c>
      <c r="E405" s="23">
        <f t="shared" ref="E405:E421" si="46">D405*C405</f>
        <v>0</v>
      </c>
      <c r="F405" s="24">
        <v>0.09</v>
      </c>
      <c r="G405" s="25">
        <f t="shared" ref="G405:G421" si="47">E405-E405*F405</f>
        <v>0</v>
      </c>
      <c r="H405" s="26">
        <f t="shared" ref="H405:H421" si="48">D405/1.1*0.91</f>
        <v>108350.39090909091</v>
      </c>
      <c r="I405" s="52"/>
      <c r="J405" s="52"/>
      <c r="K405" s="53">
        <f t="shared" si="45"/>
        <v>0</v>
      </c>
    </row>
    <row r="406" spans="1:11" s="3" customFormat="1" ht="15" customHeight="1">
      <c r="A406" s="19">
        <v>3</v>
      </c>
      <c r="B406" s="20" t="s">
        <v>19</v>
      </c>
      <c r="C406" s="30"/>
      <c r="D406" s="22">
        <v>61155</v>
      </c>
      <c r="E406" s="23">
        <f t="shared" si="46"/>
        <v>0</v>
      </c>
      <c r="F406" s="24">
        <v>0.09</v>
      </c>
      <c r="G406" s="25">
        <f t="shared" si="47"/>
        <v>0</v>
      </c>
      <c r="H406" s="26">
        <f t="shared" si="48"/>
        <v>50591.86363636364</v>
      </c>
      <c r="I406" s="52"/>
      <c r="J406" s="52"/>
      <c r="K406" s="53">
        <f t="shared" si="45"/>
        <v>0</v>
      </c>
    </row>
    <row r="407" spans="1:11" s="65" customFormat="1" ht="15" customHeight="1">
      <c r="A407" s="72">
        <v>4</v>
      </c>
      <c r="B407" s="73" t="s">
        <v>20</v>
      </c>
      <c r="C407" s="90"/>
      <c r="D407" s="75">
        <v>117926</v>
      </c>
      <c r="E407" s="76">
        <f t="shared" si="46"/>
        <v>0</v>
      </c>
      <c r="F407" s="77">
        <v>0.09</v>
      </c>
      <c r="G407" s="78">
        <f t="shared" si="47"/>
        <v>0</v>
      </c>
      <c r="H407" s="63">
        <f t="shared" si="48"/>
        <v>97556.963636363624</v>
      </c>
      <c r="I407" s="83">
        <f>H407*0.85</f>
        <v>82923.419090909083</v>
      </c>
      <c r="J407" s="83"/>
      <c r="K407" s="84">
        <f t="shared" si="45"/>
        <v>0</v>
      </c>
    </row>
    <row r="408" spans="1:11" s="3" customFormat="1" ht="15" customHeight="1">
      <c r="A408" s="19">
        <v>5</v>
      </c>
      <c r="B408" s="20" t="s">
        <v>21</v>
      </c>
      <c r="C408" s="27"/>
      <c r="D408" s="22">
        <v>122163</v>
      </c>
      <c r="E408" s="23">
        <f t="shared" si="46"/>
        <v>0</v>
      </c>
      <c r="F408" s="24">
        <v>0.09</v>
      </c>
      <c r="G408" s="25">
        <f t="shared" si="47"/>
        <v>0</v>
      </c>
      <c r="H408" s="26">
        <f t="shared" si="48"/>
        <v>101062.11818181818</v>
      </c>
      <c r="I408" s="52"/>
      <c r="J408" s="52"/>
      <c r="K408" s="53">
        <f t="shared" si="45"/>
        <v>0</v>
      </c>
    </row>
    <row r="409" spans="1:11" s="3" customFormat="1" ht="15" customHeight="1">
      <c r="A409" s="19">
        <v>6</v>
      </c>
      <c r="B409" s="20" t="s">
        <v>22</v>
      </c>
      <c r="C409" s="21"/>
      <c r="D409" s="22">
        <v>96566</v>
      </c>
      <c r="E409" s="23">
        <f t="shared" si="46"/>
        <v>0</v>
      </c>
      <c r="F409" s="24">
        <v>0.09</v>
      </c>
      <c r="G409" s="25">
        <f t="shared" si="47"/>
        <v>0</v>
      </c>
      <c r="H409" s="26">
        <f t="shared" si="48"/>
        <v>79886.418181818182</v>
      </c>
      <c r="I409" s="52"/>
      <c r="J409" s="52"/>
      <c r="K409" s="53">
        <f t="shared" si="45"/>
        <v>0</v>
      </c>
    </row>
    <row r="410" spans="1:11" s="3" customFormat="1" ht="15" customHeight="1">
      <c r="A410" s="19">
        <v>7</v>
      </c>
      <c r="B410" s="20" t="s">
        <v>23</v>
      </c>
      <c r="C410" s="30"/>
      <c r="D410" s="22">
        <v>144014</v>
      </c>
      <c r="E410" s="23">
        <f t="shared" si="46"/>
        <v>0</v>
      </c>
      <c r="F410" s="24">
        <v>0.09</v>
      </c>
      <c r="G410" s="25">
        <f t="shared" si="47"/>
        <v>0</v>
      </c>
      <c r="H410" s="26">
        <f t="shared" si="48"/>
        <v>119138.85454545454</v>
      </c>
      <c r="I410" s="52"/>
      <c r="J410" s="52"/>
      <c r="K410" s="53">
        <f t="shared" si="45"/>
        <v>0</v>
      </c>
    </row>
    <row r="411" spans="1:11" s="3" customFormat="1" ht="15" customHeight="1">
      <c r="A411" s="19">
        <v>8</v>
      </c>
      <c r="B411" s="20" t="s">
        <v>24</v>
      </c>
      <c r="C411" s="21"/>
      <c r="D411" s="22">
        <v>237245</v>
      </c>
      <c r="E411" s="23">
        <f t="shared" si="46"/>
        <v>0</v>
      </c>
      <c r="F411" s="24">
        <v>0.09</v>
      </c>
      <c r="G411" s="25">
        <f t="shared" si="47"/>
        <v>0</v>
      </c>
      <c r="H411" s="26">
        <f t="shared" si="48"/>
        <v>196266.31818181818</v>
      </c>
      <c r="I411" s="52"/>
      <c r="J411" s="52"/>
      <c r="K411" s="53">
        <f t="shared" si="45"/>
        <v>0</v>
      </c>
    </row>
    <row r="412" spans="1:11" s="3" customFormat="1" ht="15" customHeight="1">
      <c r="A412" s="19">
        <v>9</v>
      </c>
      <c r="B412" s="31" t="s">
        <v>25</v>
      </c>
      <c r="C412" s="21"/>
      <c r="D412" s="22">
        <v>103413.75</v>
      </c>
      <c r="E412" s="23">
        <f t="shared" si="46"/>
        <v>0</v>
      </c>
      <c r="F412" s="24">
        <v>0.09</v>
      </c>
      <c r="G412" s="25">
        <f t="shared" si="47"/>
        <v>0</v>
      </c>
      <c r="H412" s="26">
        <f t="shared" si="48"/>
        <v>85551.374999999985</v>
      </c>
      <c r="I412" s="52"/>
      <c r="J412" s="52"/>
      <c r="K412" s="53">
        <f t="shared" si="45"/>
        <v>0</v>
      </c>
    </row>
    <row r="413" spans="1:11" s="3" customFormat="1" ht="15" customHeight="1">
      <c r="A413" s="19">
        <v>10</v>
      </c>
      <c r="B413" s="31" t="s">
        <v>26</v>
      </c>
      <c r="C413" s="32"/>
      <c r="D413" s="22">
        <v>112188</v>
      </c>
      <c r="E413" s="23">
        <f t="shared" si="46"/>
        <v>0</v>
      </c>
      <c r="F413" s="24">
        <v>0.09</v>
      </c>
      <c r="G413" s="25">
        <f t="shared" si="47"/>
        <v>0</v>
      </c>
      <c r="H413" s="26">
        <f t="shared" si="48"/>
        <v>92810.072727272724</v>
      </c>
      <c r="I413" s="52"/>
      <c r="J413" s="52"/>
      <c r="K413" s="53">
        <f t="shared" si="45"/>
        <v>0</v>
      </c>
    </row>
    <row r="414" spans="1:11" s="3" customFormat="1" ht="15" customHeight="1">
      <c r="A414" s="19">
        <v>11</v>
      </c>
      <c r="B414" s="20" t="s">
        <v>27</v>
      </c>
      <c r="C414" s="32">
        <v>1</v>
      </c>
      <c r="D414" s="22">
        <v>55200</v>
      </c>
      <c r="E414" s="23">
        <f t="shared" si="46"/>
        <v>55200</v>
      </c>
      <c r="F414" s="24">
        <v>0.09</v>
      </c>
      <c r="G414" s="25">
        <f t="shared" si="47"/>
        <v>50232</v>
      </c>
      <c r="H414" s="26">
        <f t="shared" si="48"/>
        <v>45665.454545454544</v>
      </c>
      <c r="I414" s="52"/>
      <c r="J414" s="52"/>
      <c r="K414" s="53">
        <f t="shared" si="45"/>
        <v>45665.454545454544</v>
      </c>
    </row>
    <row r="415" spans="1:11" s="3" customFormat="1" ht="15" customHeight="1">
      <c r="A415" s="19">
        <v>12</v>
      </c>
      <c r="B415" s="20" t="s">
        <v>28</v>
      </c>
      <c r="C415" s="87">
        <v>0</v>
      </c>
      <c r="D415" s="22">
        <v>50600</v>
      </c>
      <c r="E415" s="23">
        <f t="shared" si="46"/>
        <v>0</v>
      </c>
      <c r="F415" s="24">
        <v>0.09</v>
      </c>
      <c r="G415" s="25">
        <f t="shared" si="47"/>
        <v>0</v>
      </c>
      <c r="H415" s="26">
        <f t="shared" si="48"/>
        <v>41859.999999999993</v>
      </c>
      <c r="I415" s="52"/>
      <c r="J415" s="52"/>
      <c r="K415" s="53">
        <f t="shared" si="45"/>
        <v>0</v>
      </c>
    </row>
    <row r="416" spans="1:11" s="3" customFormat="1" ht="15" customHeight="1">
      <c r="A416" s="19">
        <v>13</v>
      </c>
      <c r="B416" s="20" t="s">
        <v>29</v>
      </c>
      <c r="C416" s="32">
        <v>5</v>
      </c>
      <c r="D416" s="33">
        <v>65340</v>
      </c>
      <c r="E416" s="23">
        <f t="shared" si="46"/>
        <v>326700</v>
      </c>
      <c r="F416" s="24">
        <v>0.09</v>
      </c>
      <c r="G416" s="25">
        <f t="shared" si="47"/>
        <v>297297</v>
      </c>
      <c r="H416" s="26">
        <f t="shared" si="48"/>
        <v>54053.999999999993</v>
      </c>
      <c r="I416" s="52"/>
      <c r="J416" s="52"/>
      <c r="K416" s="53">
        <f t="shared" si="45"/>
        <v>270269.99999999994</v>
      </c>
    </row>
    <row r="417" spans="1:11" s="3" customFormat="1" ht="15" customHeight="1">
      <c r="A417" s="19">
        <v>14</v>
      </c>
      <c r="B417" s="20" t="s">
        <v>30</v>
      </c>
      <c r="C417" s="32">
        <v>5</v>
      </c>
      <c r="D417" s="33">
        <v>67155</v>
      </c>
      <c r="E417" s="23">
        <f t="shared" si="46"/>
        <v>335775</v>
      </c>
      <c r="F417" s="24">
        <v>0.09</v>
      </c>
      <c r="G417" s="25">
        <f t="shared" si="47"/>
        <v>305555.25</v>
      </c>
      <c r="H417" s="26">
        <f t="shared" si="48"/>
        <v>55555.499999999993</v>
      </c>
      <c r="I417" s="52"/>
      <c r="J417" s="52"/>
      <c r="K417" s="53">
        <f t="shared" si="45"/>
        <v>277777.49999999994</v>
      </c>
    </row>
    <row r="418" spans="1:11" s="3" customFormat="1" ht="15" customHeight="1">
      <c r="A418" s="19">
        <v>15</v>
      </c>
      <c r="B418" s="20" t="s">
        <v>31</v>
      </c>
      <c r="C418" s="32">
        <v>5</v>
      </c>
      <c r="D418" s="33">
        <v>78045</v>
      </c>
      <c r="E418" s="23">
        <f t="shared" si="46"/>
        <v>390225</v>
      </c>
      <c r="F418" s="24">
        <v>0.09</v>
      </c>
      <c r="G418" s="25">
        <f t="shared" si="47"/>
        <v>355104.75</v>
      </c>
      <c r="H418" s="26">
        <f t="shared" si="48"/>
        <v>64564.5</v>
      </c>
      <c r="I418" s="52"/>
      <c r="J418" s="52"/>
      <c r="K418" s="53">
        <f t="shared" si="45"/>
        <v>322822.5</v>
      </c>
    </row>
    <row r="419" spans="1:11" s="3" customFormat="1" ht="15" customHeight="1">
      <c r="A419" s="19">
        <v>16</v>
      </c>
      <c r="B419" s="20" t="s">
        <v>32</v>
      </c>
      <c r="C419" s="32">
        <v>5</v>
      </c>
      <c r="D419" s="33">
        <v>81675</v>
      </c>
      <c r="E419" s="23">
        <f t="shared" si="46"/>
        <v>408375</v>
      </c>
      <c r="F419" s="24">
        <v>0.09</v>
      </c>
      <c r="G419" s="25">
        <f t="shared" si="47"/>
        <v>371621.25</v>
      </c>
      <c r="H419" s="26">
        <f t="shared" si="48"/>
        <v>67567.5</v>
      </c>
      <c r="I419" s="52"/>
      <c r="J419" s="52"/>
      <c r="K419" s="53">
        <f t="shared" si="45"/>
        <v>337837.5</v>
      </c>
    </row>
    <row r="420" spans="1:11" s="66" customFormat="1" ht="15" customHeight="1">
      <c r="A420" s="79">
        <v>17</v>
      </c>
      <c r="B420" s="20" t="s">
        <v>33</v>
      </c>
      <c r="C420" s="32">
        <v>5</v>
      </c>
      <c r="D420" s="34">
        <v>115940</v>
      </c>
      <c r="E420" s="80">
        <f t="shared" si="46"/>
        <v>579700</v>
      </c>
      <c r="F420" s="81">
        <v>0.09</v>
      </c>
      <c r="G420" s="25">
        <f t="shared" si="47"/>
        <v>527527</v>
      </c>
      <c r="H420" s="82">
        <f t="shared" si="48"/>
        <v>95913.999999999985</v>
      </c>
      <c r="I420" s="85"/>
      <c r="J420" s="85"/>
      <c r="K420" s="86">
        <f t="shared" si="45"/>
        <v>479569.99999999994</v>
      </c>
    </row>
    <row r="421" spans="1:11" s="65" customFormat="1" ht="15" customHeight="1">
      <c r="A421" s="72">
        <v>18</v>
      </c>
      <c r="B421" s="73" t="s">
        <v>34</v>
      </c>
      <c r="C421" s="87">
        <v>5</v>
      </c>
      <c r="D421" s="88">
        <v>99825</v>
      </c>
      <c r="E421" s="76">
        <f t="shared" si="46"/>
        <v>499125</v>
      </c>
      <c r="F421" s="77">
        <v>0.09</v>
      </c>
      <c r="G421" s="78">
        <f t="shared" si="47"/>
        <v>454203.75</v>
      </c>
      <c r="H421" s="63">
        <f t="shared" si="48"/>
        <v>82582.499999999985</v>
      </c>
      <c r="I421" s="83">
        <f>H421*0.85</f>
        <v>70195.124999999985</v>
      </c>
      <c r="J421" s="83"/>
      <c r="K421" s="84">
        <f>I421*C421</f>
        <v>350975.62499999994</v>
      </c>
    </row>
    <row r="422" spans="1:11" s="4" customFormat="1" ht="15" customHeight="1">
      <c r="A422" s="35"/>
      <c r="B422" s="36" t="s">
        <v>35</v>
      </c>
      <c r="C422" s="37">
        <f>SUM(C404:C421)</f>
        <v>31</v>
      </c>
      <c r="D422" s="37"/>
      <c r="E422" s="38">
        <f>SUM(E404:E421)</f>
        <v>2595100</v>
      </c>
      <c r="F422" s="38"/>
      <c r="G422" s="39">
        <f>SUM(G404:G421)</f>
        <v>2361541</v>
      </c>
      <c r="H422" s="40"/>
      <c r="I422" s="68"/>
      <c r="J422" s="68"/>
      <c r="K422" s="40">
        <f>SUM(K404:K421)</f>
        <v>2084918.5795454544</v>
      </c>
    </row>
    <row r="423" spans="1:11" s="5" customFormat="1" ht="19.5" customHeight="1">
      <c r="A423" s="41"/>
      <c r="B423" s="42"/>
      <c r="C423" s="43"/>
      <c r="D423" s="43"/>
      <c r="E423" s="44"/>
      <c r="F423" s="44"/>
      <c r="G423" s="45"/>
      <c r="I423" s="69"/>
      <c r="J423" s="69"/>
      <c r="K423" s="70">
        <f>K422*0.1</f>
        <v>208491.85795454544</v>
      </c>
    </row>
    <row r="424" spans="1:11" s="6" customFormat="1" ht="24" customHeight="1">
      <c r="A424" s="311"/>
      <c r="B424" s="311"/>
      <c r="C424" s="312"/>
      <c r="D424" s="312"/>
      <c r="E424" s="46"/>
      <c r="F424" s="46"/>
      <c r="G424" s="47"/>
      <c r="I424" s="71"/>
      <c r="J424" s="71"/>
      <c r="K424" s="195">
        <f>SUM(K422:K423)</f>
        <v>2293410.4375</v>
      </c>
    </row>
    <row r="425" spans="1:11" ht="31.5">
      <c r="A425" s="311" t="s">
        <v>36</v>
      </c>
      <c r="B425" s="311"/>
      <c r="C425" s="312" t="s">
        <v>37</v>
      </c>
      <c r="D425" s="312"/>
      <c r="E425" s="46"/>
      <c r="F425" s="46"/>
      <c r="G425" s="47" t="s">
        <v>38</v>
      </c>
      <c r="H425" s="6"/>
    </row>
    <row r="426" spans="1:11">
      <c r="B426" s="61" t="s">
        <v>54</v>
      </c>
      <c r="C426" s="89" t="s">
        <v>55</v>
      </c>
      <c r="D426" s="61"/>
      <c r="E426" s="61" t="s">
        <v>42</v>
      </c>
    </row>
    <row r="427" spans="1:11">
      <c r="B427" s="61" t="s">
        <v>56</v>
      </c>
      <c r="C427" s="89" t="s">
        <v>55</v>
      </c>
      <c r="D427" s="61"/>
      <c r="E427" s="61" t="s">
        <v>42</v>
      </c>
    </row>
    <row r="431" spans="1:11" s="1" customFormat="1" ht="16.5" customHeight="1">
      <c r="A431" s="314" t="s">
        <v>0</v>
      </c>
      <c r="B431" s="314"/>
      <c r="C431" s="314"/>
      <c r="D431" s="314"/>
      <c r="E431" s="314"/>
      <c r="F431" s="314"/>
      <c r="G431" s="314"/>
      <c r="I431" s="62"/>
      <c r="J431" s="62"/>
    </row>
    <row r="432" spans="1:11" s="1" customFormat="1" ht="17.25" customHeight="1">
      <c r="A432" s="314" t="s">
        <v>1</v>
      </c>
      <c r="B432" s="314"/>
      <c r="C432" s="314"/>
      <c r="D432" s="314"/>
      <c r="E432" s="314"/>
      <c r="F432" s="314"/>
      <c r="G432" s="314"/>
      <c r="I432" s="58" t="s">
        <v>59</v>
      </c>
      <c r="J432" s="58"/>
    </row>
    <row r="433" spans="1:11" s="1" customFormat="1" ht="15" customHeight="1">
      <c r="A433" s="314" t="s">
        <v>2</v>
      </c>
      <c r="B433" s="314"/>
      <c r="C433" s="314"/>
      <c r="D433" s="314"/>
      <c r="E433" s="314"/>
      <c r="F433" s="314"/>
      <c r="G433" s="314"/>
      <c r="I433" s="48"/>
      <c r="J433" s="48"/>
    </row>
    <row r="434" spans="1:11" s="1" customFormat="1" ht="15" customHeight="1">
      <c r="A434" s="314" t="s">
        <v>3</v>
      </c>
      <c r="B434" s="314"/>
      <c r="C434" s="314"/>
      <c r="D434" s="314"/>
      <c r="E434" s="314"/>
      <c r="F434" s="314"/>
      <c r="G434" s="314"/>
      <c r="I434" s="48"/>
      <c r="J434" s="48"/>
    </row>
    <row r="435" spans="1:11" s="1" customFormat="1" ht="15" customHeight="1">
      <c r="A435" s="315" t="s">
        <v>4</v>
      </c>
      <c r="B435" s="315"/>
      <c r="C435" s="315"/>
      <c r="D435" s="315"/>
      <c r="E435" s="315"/>
      <c r="F435" s="315"/>
      <c r="G435" s="315"/>
      <c r="I435" s="48"/>
      <c r="J435" s="48"/>
    </row>
    <row r="436" spans="1:11" s="2" customFormat="1" ht="15" customHeight="1">
      <c r="A436" s="7"/>
      <c r="B436" s="7"/>
      <c r="C436" s="316" t="s">
        <v>44</v>
      </c>
      <c r="D436" s="316"/>
      <c r="E436" s="316"/>
      <c r="F436" s="316"/>
      <c r="G436" s="316"/>
      <c r="I436" s="49"/>
      <c r="J436" s="49"/>
    </row>
    <row r="437" spans="1:11" s="1" customFormat="1" ht="15" customHeight="1">
      <c r="A437" s="8" t="s">
        <v>60</v>
      </c>
      <c r="B437" s="9"/>
      <c r="C437" s="10"/>
      <c r="D437" s="317"/>
      <c r="E437" s="317"/>
      <c r="F437" s="317"/>
      <c r="G437" s="317"/>
      <c r="H437" s="11"/>
      <c r="I437" s="48"/>
      <c r="J437" s="48"/>
    </row>
    <row r="438" spans="1:11" s="1" customFormat="1" ht="15" customHeight="1">
      <c r="A438" s="8" t="s">
        <v>7</v>
      </c>
      <c r="B438" s="318" t="s">
        <v>75</v>
      </c>
      <c r="C438" s="318"/>
      <c r="D438" s="318"/>
      <c r="E438" s="318"/>
      <c r="F438" s="8"/>
      <c r="G438" s="12"/>
      <c r="H438" s="8"/>
      <c r="I438" s="59"/>
      <c r="J438" s="59"/>
      <c r="K438" s="51"/>
    </row>
    <row r="439" spans="1:11" s="1" customFormat="1" ht="15" customHeight="1">
      <c r="A439" s="8" t="s">
        <v>8</v>
      </c>
      <c r="B439" s="319"/>
      <c r="C439" s="319"/>
      <c r="D439" s="319"/>
      <c r="E439" s="319"/>
      <c r="F439" s="14"/>
      <c r="G439" s="15" t="s">
        <v>9</v>
      </c>
      <c r="H439" s="13" t="s">
        <v>41</v>
      </c>
      <c r="I439" s="50"/>
      <c r="J439" s="50"/>
    </row>
    <row r="440" spans="1:11" s="1" customFormat="1" ht="15" customHeight="1">
      <c r="A440" s="16" t="s">
        <v>10</v>
      </c>
      <c r="B440" s="16" t="s">
        <v>11</v>
      </c>
      <c r="C440" s="16" t="s">
        <v>12</v>
      </c>
      <c r="D440" s="17" t="s">
        <v>13</v>
      </c>
      <c r="E440" s="18" t="s">
        <v>14</v>
      </c>
      <c r="F440" s="18" t="s">
        <v>15</v>
      </c>
      <c r="G440" s="16" t="s">
        <v>16</v>
      </c>
      <c r="I440" s="48" t="s">
        <v>46</v>
      </c>
      <c r="J440" s="48"/>
    </row>
    <row r="441" spans="1:11" s="3" customFormat="1" ht="15" customHeight="1">
      <c r="A441" s="19">
        <v>1</v>
      </c>
      <c r="B441" s="20" t="s">
        <v>17</v>
      </c>
      <c r="C441" s="21">
        <v>3</v>
      </c>
      <c r="D441" s="22">
        <v>80775</v>
      </c>
      <c r="E441" s="23">
        <f>D441*C441</f>
        <v>242325</v>
      </c>
      <c r="F441" s="24">
        <v>0.09</v>
      </c>
      <c r="G441" s="25">
        <f>E441-E441*F441</f>
        <v>220515.75</v>
      </c>
      <c r="H441" s="26">
        <f>D441/1.1*0.91</f>
        <v>66822.954545454544</v>
      </c>
      <c r="I441" s="52"/>
      <c r="J441" s="52"/>
      <c r="K441" s="53">
        <f t="shared" ref="K441:K457" si="49">H441*C441</f>
        <v>200468.86363636365</v>
      </c>
    </row>
    <row r="442" spans="1:11" s="3" customFormat="1" ht="15" customHeight="1">
      <c r="A442" s="19">
        <v>2</v>
      </c>
      <c r="B442" s="20" t="s">
        <v>18</v>
      </c>
      <c r="C442" s="27"/>
      <c r="D442" s="22">
        <v>130973</v>
      </c>
      <c r="E442" s="23">
        <f t="shared" ref="E442:E458" si="50">D442*C442</f>
        <v>0</v>
      </c>
      <c r="F442" s="24">
        <v>0.09</v>
      </c>
      <c r="G442" s="25">
        <f t="shared" ref="G442:G458" si="51">E442-E442*F442</f>
        <v>0</v>
      </c>
      <c r="H442" s="26">
        <f t="shared" ref="H442:H458" si="52">D442/1.1*0.91</f>
        <v>108350.39090909091</v>
      </c>
      <c r="I442" s="52"/>
      <c r="J442" s="52"/>
      <c r="K442" s="53">
        <f t="shared" si="49"/>
        <v>0</v>
      </c>
    </row>
    <row r="443" spans="1:11" s="3" customFormat="1" ht="15" customHeight="1">
      <c r="A443" s="19">
        <v>3</v>
      </c>
      <c r="B443" s="20" t="s">
        <v>19</v>
      </c>
      <c r="C443" s="30"/>
      <c r="D443" s="22">
        <v>61155</v>
      </c>
      <c r="E443" s="23">
        <f t="shared" si="50"/>
        <v>0</v>
      </c>
      <c r="F443" s="24">
        <v>0.09</v>
      </c>
      <c r="G443" s="25">
        <f t="shared" si="51"/>
        <v>0</v>
      </c>
      <c r="H443" s="26">
        <f t="shared" si="52"/>
        <v>50591.86363636364</v>
      </c>
      <c r="I443" s="52"/>
      <c r="J443" s="52"/>
      <c r="K443" s="53">
        <f t="shared" si="49"/>
        <v>0</v>
      </c>
    </row>
    <row r="444" spans="1:11" s="65" customFormat="1" ht="15" customHeight="1">
      <c r="A444" s="72">
        <v>4</v>
      </c>
      <c r="B444" s="73" t="s">
        <v>20</v>
      </c>
      <c r="C444" s="90"/>
      <c r="D444" s="75">
        <v>117926</v>
      </c>
      <c r="E444" s="76">
        <f t="shared" si="50"/>
        <v>0</v>
      </c>
      <c r="F444" s="77">
        <v>0.09</v>
      </c>
      <c r="G444" s="78">
        <f t="shared" si="51"/>
        <v>0</v>
      </c>
      <c r="H444" s="63">
        <f t="shared" si="52"/>
        <v>97556.963636363624</v>
      </c>
      <c r="I444" s="83">
        <f>H444*0.85</f>
        <v>82923.419090909083</v>
      </c>
      <c r="J444" s="83"/>
      <c r="K444" s="84">
        <f t="shared" si="49"/>
        <v>0</v>
      </c>
    </row>
    <row r="445" spans="1:11" s="3" customFormat="1" ht="15" customHeight="1">
      <c r="A445" s="19">
        <v>5</v>
      </c>
      <c r="B445" s="20" t="s">
        <v>21</v>
      </c>
      <c r="C445" s="27"/>
      <c r="D445" s="22">
        <v>122163</v>
      </c>
      <c r="E445" s="23">
        <f t="shared" si="50"/>
        <v>0</v>
      </c>
      <c r="F445" s="24">
        <v>0.09</v>
      </c>
      <c r="G445" s="25">
        <f t="shared" si="51"/>
        <v>0</v>
      </c>
      <c r="H445" s="26">
        <f t="shared" si="52"/>
        <v>101062.11818181818</v>
      </c>
      <c r="I445" s="52"/>
      <c r="J445" s="52"/>
      <c r="K445" s="53">
        <f t="shared" si="49"/>
        <v>0</v>
      </c>
    </row>
    <row r="446" spans="1:11" s="3" customFormat="1" ht="15" customHeight="1">
      <c r="A446" s="19">
        <v>6</v>
      </c>
      <c r="B446" s="20" t="s">
        <v>22</v>
      </c>
      <c r="C446" s="21"/>
      <c r="D446" s="22">
        <v>96566</v>
      </c>
      <c r="E446" s="23">
        <f t="shared" si="50"/>
        <v>0</v>
      </c>
      <c r="F446" s="24">
        <v>0.09</v>
      </c>
      <c r="G446" s="25">
        <f t="shared" si="51"/>
        <v>0</v>
      </c>
      <c r="H446" s="26">
        <f t="shared" si="52"/>
        <v>79886.418181818182</v>
      </c>
      <c r="I446" s="52"/>
      <c r="J446" s="52"/>
      <c r="K446" s="53">
        <f t="shared" si="49"/>
        <v>0</v>
      </c>
    </row>
    <row r="447" spans="1:11" s="3" customFormat="1" ht="15" customHeight="1">
      <c r="A447" s="19">
        <v>7</v>
      </c>
      <c r="B447" s="20" t="s">
        <v>23</v>
      </c>
      <c r="C447" s="30"/>
      <c r="D447" s="22">
        <v>144014</v>
      </c>
      <c r="E447" s="23">
        <f t="shared" si="50"/>
        <v>0</v>
      </c>
      <c r="F447" s="24">
        <v>0.09</v>
      </c>
      <c r="G447" s="25">
        <f t="shared" si="51"/>
        <v>0</v>
      </c>
      <c r="H447" s="26">
        <f t="shared" si="52"/>
        <v>119138.85454545454</v>
      </c>
      <c r="I447" s="52"/>
      <c r="J447" s="52"/>
      <c r="K447" s="53">
        <f t="shared" si="49"/>
        <v>0</v>
      </c>
    </row>
    <row r="448" spans="1:11" s="3" customFormat="1" ht="15" customHeight="1">
      <c r="A448" s="19">
        <v>8</v>
      </c>
      <c r="B448" s="20" t="s">
        <v>24</v>
      </c>
      <c r="C448" s="21"/>
      <c r="D448" s="22">
        <v>237245</v>
      </c>
      <c r="E448" s="23">
        <f t="shared" si="50"/>
        <v>0</v>
      </c>
      <c r="F448" s="24">
        <v>0.09</v>
      </c>
      <c r="G448" s="25">
        <f t="shared" si="51"/>
        <v>0</v>
      </c>
      <c r="H448" s="26">
        <f t="shared" si="52"/>
        <v>196266.31818181818</v>
      </c>
      <c r="I448" s="52"/>
      <c r="J448" s="52"/>
      <c r="K448" s="53">
        <f t="shared" si="49"/>
        <v>0</v>
      </c>
    </row>
    <row r="449" spans="1:11" s="3" customFormat="1" ht="15" customHeight="1">
      <c r="A449" s="19">
        <v>9</v>
      </c>
      <c r="B449" s="31" t="s">
        <v>25</v>
      </c>
      <c r="C449" s="21"/>
      <c r="D449" s="22">
        <v>103413.75</v>
      </c>
      <c r="E449" s="23">
        <f t="shared" si="50"/>
        <v>0</v>
      </c>
      <c r="F449" s="24">
        <v>0.09</v>
      </c>
      <c r="G449" s="25">
        <f t="shared" si="51"/>
        <v>0</v>
      </c>
      <c r="H449" s="26">
        <f t="shared" si="52"/>
        <v>85551.374999999985</v>
      </c>
      <c r="I449" s="52"/>
      <c r="J449" s="52"/>
      <c r="K449" s="53">
        <f t="shared" si="49"/>
        <v>0</v>
      </c>
    </row>
    <row r="450" spans="1:11" s="3" customFormat="1" ht="15" customHeight="1">
      <c r="A450" s="19">
        <v>10</v>
      </c>
      <c r="B450" s="31" t="s">
        <v>26</v>
      </c>
      <c r="C450" s="32"/>
      <c r="D450" s="22">
        <v>112188</v>
      </c>
      <c r="E450" s="23">
        <f t="shared" si="50"/>
        <v>0</v>
      </c>
      <c r="F450" s="24">
        <v>0.09</v>
      </c>
      <c r="G450" s="25">
        <f t="shared" si="51"/>
        <v>0</v>
      </c>
      <c r="H450" s="26">
        <f t="shared" si="52"/>
        <v>92810.072727272724</v>
      </c>
      <c r="I450" s="52"/>
      <c r="J450" s="52"/>
      <c r="K450" s="53">
        <f t="shared" si="49"/>
        <v>0</v>
      </c>
    </row>
    <row r="451" spans="1:11" s="3" customFormat="1" ht="15" customHeight="1">
      <c r="A451" s="19">
        <v>11</v>
      </c>
      <c r="B451" s="20" t="s">
        <v>27</v>
      </c>
      <c r="C451" s="32">
        <v>3</v>
      </c>
      <c r="D451" s="22">
        <v>55200</v>
      </c>
      <c r="E451" s="23">
        <f t="shared" si="50"/>
        <v>165600</v>
      </c>
      <c r="F451" s="24">
        <v>0.09</v>
      </c>
      <c r="G451" s="25">
        <f t="shared" si="51"/>
        <v>150696</v>
      </c>
      <c r="H451" s="26">
        <f t="shared" si="52"/>
        <v>45665.454545454544</v>
      </c>
      <c r="I451" s="52"/>
      <c r="J451" s="52"/>
      <c r="K451" s="53">
        <f t="shared" si="49"/>
        <v>136996.36363636365</v>
      </c>
    </row>
    <row r="452" spans="1:11" s="3" customFormat="1" ht="15" customHeight="1">
      <c r="A452" s="19">
        <v>12</v>
      </c>
      <c r="B452" s="20" t="s">
        <v>28</v>
      </c>
      <c r="C452" s="32">
        <v>2</v>
      </c>
      <c r="D452" s="22">
        <v>50600</v>
      </c>
      <c r="E452" s="23">
        <f t="shared" si="50"/>
        <v>101200</v>
      </c>
      <c r="F452" s="24">
        <v>0.09</v>
      </c>
      <c r="G452" s="25">
        <f t="shared" si="51"/>
        <v>92092</v>
      </c>
      <c r="H452" s="26">
        <f t="shared" si="52"/>
        <v>41859.999999999993</v>
      </c>
      <c r="I452" s="52"/>
      <c r="J452" s="52"/>
      <c r="K452" s="53">
        <f t="shared" si="49"/>
        <v>83719.999999999985</v>
      </c>
    </row>
    <row r="453" spans="1:11" s="3" customFormat="1" ht="15" customHeight="1">
      <c r="A453" s="19">
        <v>13</v>
      </c>
      <c r="B453" s="20" t="s">
        <v>29</v>
      </c>
      <c r="C453" s="32">
        <v>5</v>
      </c>
      <c r="D453" s="33">
        <v>65340</v>
      </c>
      <c r="E453" s="23">
        <f t="shared" si="50"/>
        <v>326700</v>
      </c>
      <c r="F453" s="24">
        <v>0.09</v>
      </c>
      <c r="G453" s="25">
        <f t="shared" si="51"/>
        <v>297297</v>
      </c>
      <c r="H453" s="26">
        <f t="shared" si="52"/>
        <v>54053.999999999993</v>
      </c>
      <c r="I453" s="52"/>
      <c r="J453" s="52"/>
      <c r="K453" s="53">
        <f t="shared" si="49"/>
        <v>270269.99999999994</v>
      </c>
    </row>
    <row r="454" spans="1:11" s="3" customFormat="1" ht="15" customHeight="1">
      <c r="A454" s="19">
        <v>14</v>
      </c>
      <c r="B454" s="20" t="s">
        <v>30</v>
      </c>
      <c r="C454" s="32">
        <v>5</v>
      </c>
      <c r="D454" s="33">
        <v>67155</v>
      </c>
      <c r="E454" s="23">
        <f t="shared" si="50"/>
        <v>335775</v>
      </c>
      <c r="F454" s="24">
        <v>0.09</v>
      </c>
      <c r="G454" s="25">
        <f t="shared" si="51"/>
        <v>305555.25</v>
      </c>
      <c r="H454" s="26">
        <f t="shared" si="52"/>
        <v>55555.499999999993</v>
      </c>
      <c r="I454" s="52"/>
      <c r="J454" s="52"/>
      <c r="K454" s="53">
        <f t="shared" si="49"/>
        <v>277777.49999999994</v>
      </c>
    </row>
    <row r="455" spans="1:11" s="3" customFormat="1" ht="15" customHeight="1">
      <c r="A455" s="19">
        <v>15</v>
      </c>
      <c r="B455" s="20" t="s">
        <v>31</v>
      </c>
      <c r="C455" s="32">
        <v>5</v>
      </c>
      <c r="D455" s="33">
        <v>78045</v>
      </c>
      <c r="E455" s="23">
        <f t="shared" si="50"/>
        <v>390225</v>
      </c>
      <c r="F455" s="24">
        <v>0.09</v>
      </c>
      <c r="G455" s="25">
        <f t="shared" si="51"/>
        <v>355104.75</v>
      </c>
      <c r="H455" s="26">
        <f t="shared" si="52"/>
        <v>64564.5</v>
      </c>
      <c r="I455" s="52"/>
      <c r="J455" s="52"/>
      <c r="K455" s="53">
        <f t="shared" si="49"/>
        <v>322822.5</v>
      </c>
    </row>
    <row r="456" spans="1:11" s="3" customFormat="1" ht="15" customHeight="1">
      <c r="A456" s="19">
        <v>16</v>
      </c>
      <c r="B456" s="20" t="s">
        <v>32</v>
      </c>
      <c r="C456" s="32">
        <v>5</v>
      </c>
      <c r="D456" s="33">
        <v>81675</v>
      </c>
      <c r="E456" s="23">
        <f t="shared" si="50"/>
        <v>408375</v>
      </c>
      <c r="F456" s="24">
        <v>0.09</v>
      </c>
      <c r="G456" s="25">
        <f t="shared" si="51"/>
        <v>371621.25</v>
      </c>
      <c r="H456" s="26">
        <f t="shared" si="52"/>
        <v>67567.5</v>
      </c>
      <c r="I456" s="52"/>
      <c r="J456" s="52"/>
      <c r="K456" s="53">
        <f t="shared" si="49"/>
        <v>337837.5</v>
      </c>
    </row>
    <row r="457" spans="1:11" s="66" customFormat="1" ht="15" customHeight="1">
      <c r="A457" s="79">
        <v>17</v>
      </c>
      <c r="B457" s="20" t="s">
        <v>33</v>
      </c>
      <c r="C457" s="32">
        <v>5</v>
      </c>
      <c r="D457" s="34">
        <v>115940</v>
      </c>
      <c r="E457" s="80">
        <f t="shared" si="50"/>
        <v>579700</v>
      </c>
      <c r="F457" s="81">
        <v>0.09</v>
      </c>
      <c r="G457" s="25">
        <f t="shared" si="51"/>
        <v>527527</v>
      </c>
      <c r="H457" s="82">
        <f t="shared" si="52"/>
        <v>95913.999999999985</v>
      </c>
      <c r="I457" s="85"/>
      <c r="J457" s="85"/>
      <c r="K457" s="86">
        <f t="shared" si="49"/>
        <v>479569.99999999994</v>
      </c>
    </row>
    <row r="458" spans="1:11" s="65" customFormat="1" ht="15" customHeight="1">
      <c r="A458" s="72">
        <v>18</v>
      </c>
      <c r="B458" s="73" t="s">
        <v>34</v>
      </c>
      <c r="C458" s="87">
        <v>5</v>
      </c>
      <c r="D458" s="88">
        <v>99825</v>
      </c>
      <c r="E458" s="76">
        <f t="shared" si="50"/>
        <v>499125</v>
      </c>
      <c r="F458" s="77">
        <v>0.09</v>
      </c>
      <c r="G458" s="78">
        <f t="shared" si="51"/>
        <v>454203.75</v>
      </c>
      <c r="H458" s="63">
        <f t="shared" si="52"/>
        <v>82582.499999999985</v>
      </c>
      <c r="I458" s="83">
        <f>H458*0.85</f>
        <v>70195.124999999985</v>
      </c>
      <c r="J458" s="83"/>
      <c r="K458" s="84">
        <f>I458*C458</f>
        <v>350975.62499999994</v>
      </c>
    </row>
    <row r="459" spans="1:11" s="4" customFormat="1" ht="15" customHeight="1">
      <c r="A459" s="35"/>
      <c r="B459" s="36" t="s">
        <v>35</v>
      </c>
      <c r="C459" s="37">
        <f>SUM(C441:C458)</f>
        <v>38</v>
      </c>
      <c r="D459" s="37"/>
      <c r="E459" s="38">
        <f>SUM(E441:E458)</f>
        <v>3049025</v>
      </c>
      <c r="F459" s="38"/>
      <c r="G459" s="39">
        <f>SUM(G441:G458)</f>
        <v>2774612.75</v>
      </c>
      <c r="H459" s="40"/>
      <c r="I459" s="68"/>
      <c r="J459" s="68"/>
      <c r="K459" s="40">
        <f>SUM(K441:K458)</f>
        <v>2460438.3522727271</v>
      </c>
    </row>
    <row r="460" spans="1:11" s="5" customFormat="1" ht="19.5" customHeight="1">
      <c r="A460" s="41"/>
      <c r="B460" s="42"/>
      <c r="C460" s="43"/>
      <c r="D460" s="43"/>
      <c r="E460" s="44"/>
      <c r="F460" s="44"/>
      <c r="G460" s="45"/>
      <c r="I460" s="69"/>
      <c r="J460" s="69"/>
      <c r="K460" s="70">
        <f>K459*0.1</f>
        <v>246043.83522727271</v>
      </c>
    </row>
    <row r="461" spans="1:11" s="6" customFormat="1" ht="24" customHeight="1">
      <c r="A461" s="311"/>
      <c r="B461" s="311"/>
      <c r="C461" s="312"/>
      <c r="D461" s="312"/>
      <c r="E461" s="46"/>
      <c r="F461" s="46"/>
      <c r="G461" s="47"/>
      <c r="I461" s="71"/>
      <c r="J461" s="71"/>
      <c r="K461" s="195">
        <f>SUM(K459:K460)</f>
        <v>2706482.1875</v>
      </c>
    </row>
    <row r="462" spans="1:11" ht="31.5">
      <c r="A462" s="311" t="s">
        <v>36</v>
      </c>
      <c r="B462" s="311"/>
      <c r="C462" s="312" t="s">
        <v>37</v>
      </c>
      <c r="D462" s="312"/>
      <c r="E462" s="46"/>
      <c r="F462" s="46"/>
      <c r="G462" s="47" t="s">
        <v>38</v>
      </c>
      <c r="H462" s="6"/>
    </row>
    <row r="463" spans="1:11">
      <c r="B463" s="61" t="s">
        <v>54</v>
      </c>
      <c r="C463" s="89" t="s">
        <v>55</v>
      </c>
      <c r="D463" s="61"/>
      <c r="E463" s="61" t="s">
        <v>42</v>
      </c>
    </row>
    <row r="464" spans="1:11">
      <c r="B464" s="61" t="s">
        <v>56</v>
      </c>
      <c r="C464" s="89" t="s">
        <v>55</v>
      </c>
      <c r="D464" s="61"/>
      <c r="E464" s="61" t="s">
        <v>42</v>
      </c>
    </row>
    <row r="467" spans="1:11" s="1" customFormat="1" ht="16.5" customHeight="1">
      <c r="A467" s="314" t="s">
        <v>0</v>
      </c>
      <c r="B467" s="314"/>
      <c r="C467" s="314"/>
      <c r="D467" s="314"/>
      <c r="E467" s="314"/>
      <c r="F467" s="314"/>
      <c r="G467" s="314"/>
      <c r="I467" s="62"/>
      <c r="J467" s="62"/>
    </row>
    <row r="468" spans="1:11" s="1" customFormat="1" ht="17.25" customHeight="1">
      <c r="A468" s="314" t="s">
        <v>1</v>
      </c>
      <c r="B468" s="314"/>
      <c r="C468" s="314"/>
      <c r="D468" s="314"/>
      <c r="E468" s="314"/>
      <c r="F468" s="314"/>
      <c r="G468" s="314"/>
      <c r="I468" s="58" t="s">
        <v>59</v>
      </c>
      <c r="J468" s="58"/>
    </row>
    <row r="469" spans="1:11" s="1" customFormat="1" ht="15" customHeight="1">
      <c r="A469" s="314" t="s">
        <v>2</v>
      </c>
      <c r="B469" s="314"/>
      <c r="C469" s="314"/>
      <c r="D469" s="314"/>
      <c r="E469" s="314"/>
      <c r="F469" s="314"/>
      <c r="G469" s="314"/>
      <c r="I469" s="48"/>
      <c r="J469" s="48"/>
    </row>
    <row r="470" spans="1:11" s="1" customFormat="1" ht="15" customHeight="1">
      <c r="A470" s="314" t="s">
        <v>3</v>
      </c>
      <c r="B470" s="314"/>
      <c r="C470" s="314"/>
      <c r="D470" s="314"/>
      <c r="E470" s="314"/>
      <c r="F470" s="314"/>
      <c r="G470" s="314"/>
      <c r="I470" s="48"/>
      <c r="J470" s="48"/>
    </row>
    <row r="471" spans="1:11" s="1" customFormat="1" ht="15" customHeight="1">
      <c r="A471" s="315" t="s">
        <v>4</v>
      </c>
      <c r="B471" s="315"/>
      <c r="C471" s="315"/>
      <c r="D471" s="315"/>
      <c r="E471" s="315"/>
      <c r="F471" s="315"/>
      <c r="G471" s="315"/>
      <c r="I471" s="48"/>
      <c r="J471" s="48"/>
    </row>
    <row r="472" spans="1:11" s="2" customFormat="1" ht="15" customHeight="1">
      <c r="A472" s="7"/>
      <c r="B472" s="7"/>
      <c r="C472" s="316" t="s">
        <v>44</v>
      </c>
      <c r="D472" s="316"/>
      <c r="E472" s="316"/>
      <c r="F472" s="316"/>
      <c r="G472" s="316"/>
      <c r="I472" s="49"/>
      <c r="J472" s="49"/>
    </row>
    <row r="473" spans="1:11" s="1" customFormat="1" ht="15" customHeight="1">
      <c r="A473" s="8" t="s">
        <v>60</v>
      </c>
      <c r="B473" s="9"/>
      <c r="C473" s="10"/>
      <c r="D473" s="317"/>
      <c r="E473" s="317"/>
      <c r="F473" s="317"/>
      <c r="G473" s="317"/>
      <c r="H473" s="11"/>
      <c r="I473" s="48"/>
      <c r="J473" s="48"/>
    </row>
    <row r="474" spans="1:11" s="1" customFormat="1" ht="15" customHeight="1">
      <c r="A474" s="8" t="s">
        <v>7</v>
      </c>
      <c r="B474" s="318" t="s">
        <v>76</v>
      </c>
      <c r="C474" s="318"/>
      <c r="D474" s="318"/>
      <c r="E474" s="318"/>
      <c r="F474" s="8"/>
      <c r="G474" s="12"/>
      <c r="H474" s="8"/>
      <c r="I474" s="59"/>
      <c r="J474" s="59"/>
      <c r="K474" s="51"/>
    </row>
    <row r="475" spans="1:11" s="1" customFormat="1" ht="15" customHeight="1">
      <c r="A475" s="8" t="s">
        <v>8</v>
      </c>
      <c r="B475" s="319"/>
      <c r="C475" s="319"/>
      <c r="D475" s="319"/>
      <c r="E475" s="319"/>
      <c r="F475" s="14"/>
      <c r="G475" s="15" t="s">
        <v>9</v>
      </c>
      <c r="H475" s="13" t="s">
        <v>41</v>
      </c>
      <c r="I475" s="50"/>
      <c r="J475" s="50"/>
    </row>
    <row r="476" spans="1:11" s="1" customFormat="1" ht="15" customHeight="1">
      <c r="A476" s="16" t="s">
        <v>10</v>
      </c>
      <c r="B476" s="16" t="s">
        <v>11</v>
      </c>
      <c r="C476" s="16" t="s">
        <v>12</v>
      </c>
      <c r="D476" s="17" t="s">
        <v>13</v>
      </c>
      <c r="E476" s="18" t="s">
        <v>14</v>
      </c>
      <c r="F476" s="18" t="s">
        <v>15</v>
      </c>
      <c r="G476" s="16" t="s">
        <v>16</v>
      </c>
      <c r="I476" s="48" t="s">
        <v>46</v>
      </c>
      <c r="J476" s="48"/>
    </row>
    <row r="477" spans="1:11" s="3" customFormat="1" ht="15" customHeight="1">
      <c r="A477" s="19">
        <v>1</v>
      </c>
      <c r="B477" s="20" t="s">
        <v>17</v>
      </c>
      <c r="C477" s="21">
        <v>3</v>
      </c>
      <c r="D477" s="22">
        <v>80775</v>
      </c>
      <c r="E477" s="23">
        <f>D477*C477</f>
        <v>242325</v>
      </c>
      <c r="F477" s="24">
        <v>0.09</v>
      </c>
      <c r="G477" s="25">
        <f>E477-E477*F477</f>
        <v>220515.75</v>
      </c>
      <c r="H477" s="26">
        <f>D477/1.1*0.91</f>
        <v>66822.954545454544</v>
      </c>
      <c r="I477" s="52"/>
      <c r="J477" s="52"/>
      <c r="K477" s="53">
        <f t="shared" ref="K477:K493" si="53">H477*C477</f>
        <v>200468.86363636365</v>
      </c>
    </row>
    <row r="478" spans="1:11" s="3" customFormat="1" ht="15" customHeight="1">
      <c r="A478" s="19">
        <v>2</v>
      </c>
      <c r="B478" s="20" t="s">
        <v>18</v>
      </c>
      <c r="C478" s="27"/>
      <c r="D478" s="22">
        <v>130973</v>
      </c>
      <c r="E478" s="23">
        <f t="shared" ref="E478:E494" si="54">D478*C478</f>
        <v>0</v>
      </c>
      <c r="F478" s="24">
        <v>0.09</v>
      </c>
      <c r="G478" s="25">
        <f t="shared" ref="G478:G494" si="55">E478-E478*F478</f>
        <v>0</v>
      </c>
      <c r="H478" s="26">
        <f t="shared" ref="H478:H494" si="56">D478/1.1*0.91</f>
        <v>108350.39090909091</v>
      </c>
      <c r="I478" s="52"/>
      <c r="J478" s="52"/>
      <c r="K478" s="53">
        <f t="shared" si="53"/>
        <v>0</v>
      </c>
    </row>
    <row r="479" spans="1:11" s="3" customFormat="1" ht="15" customHeight="1">
      <c r="A479" s="19">
        <v>3</v>
      </c>
      <c r="B479" s="20" t="s">
        <v>19</v>
      </c>
      <c r="C479" s="30">
        <v>3</v>
      </c>
      <c r="D479" s="22">
        <v>61155</v>
      </c>
      <c r="E479" s="23">
        <f t="shared" si="54"/>
        <v>183465</v>
      </c>
      <c r="F479" s="24">
        <v>0.09</v>
      </c>
      <c r="G479" s="25">
        <f t="shared" si="55"/>
        <v>166953.15</v>
      </c>
      <c r="H479" s="26">
        <f t="shared" si="56"/>
        <v>50591.86363636364</v>
      </c>
      <c r="I479" s="52"/>
      <c r="J479" s="52"/>
      <c r="K479" s="53">
        <f t="shared" si="53"/>
        <v>151775.59090909091</v>
      </c>
    </row>
    <row r="480" spans="1:11" s="65" customFormat="1" ht="15" customHeight="1">
      <c r="A480" s="72">
        <v>4</v>
      </c>
      <c r="B480" s="73" t="s">
        <v>20</v>
      </c>
      <c r="C480" s="90"/>
      <c r="D480" s="75">
        <v>117926</v>
      </c>
      <c r="E480" s="76">
        <f t="shared" si="54"/>
        <v>0</v>
      </c>
      <c r="F480" s="77">
        <v>0.09</v>
      </c>
      <c r="G480" s="78">
        <f t="shared" si="55"/>
        <v>0</v>
      </c>
      <c r="H480" s="63">
        <f t="shared" si="56"/>
        <v>97556.963636363624</v>
      </c>
      <c r="I480" s="83">
        <f>H480*0.85</f>
        <v>82923.419090909083</v>
      </c>
      <c r="J480" s="83"/>
      <c r="K480" s="84">
        <f t="shared" si="53"/>
        <v>0</v>
      </c>
    </row>
    <row r="481" spans="1:11" s="3" customFormat="1" ht="15" customHeight="1">
      <c r="A481" s="19">
        <v>5</v>
      </c>
      <c r="B481" s="20" t="s">
        <v>21</v>
      </c>
      <c r="C481" s="27"/>
      <c r="D481" s="22">
        <v>122163</v>
      </c>
      <c r="E481" s="23">
        <f t="shared" si="54"/>
        <v>0</v>
      </c>
      <c r="F481" s="24">
        <v>0.09</v>
      </c>
      <c r="G481" s="25">
        <f t="shared" si="55"/>
        <v>0</v>
      </c>
      <c r="H481" s="26">
        <f t="shared" si="56"/>
        <v>101062.11818181818</v>
      </c>
      <c r="I481" s="52"/>
      <c r="J481" s="52"/>
      <c r="K481" s="53">
        <f t="shared" si="53"/>
        <v>0</v>
      </c>
    </row>
    <row r="482" spans="1:11" s="3" customFormat="1" ht="15" customHeight="1">
      <c r="A482" s="19">
        <v>6</v>
      </c>
      <c r="B482" s="20" t="s">
        <v>22</v>
      </c>
      <c r="C482" s="21"/>
      <c r="D482" s="22">
        <v>96566</v>
      </c>
      <c r="E482" s="23">
        <f t="shared" si="54"/>
        <v>0</v>
      </c>
      <c r="F482" s="24">
        <v>0.09</v>
      </c>
      <c r="G482" s="25">
        <f t="shared" si="55"/>
        <v>0</v>
      </c>
      <c r="H482" s="26">
        <f t="shared" si="56"/>
        <v>79886.418181818182</v>
      </c>
      <c r="I482" s="52"/>
      <c r="J482" s="52"/>
      <c r="K482" s="53">
        <f t="shared" si="53"/>
        <v>0</v>
      </c>
    </row>
    <row r="483" spans="1:11" s="3" customFormat="1" ht="15" customHeight="1">
      <c r="A483" s="19">
        <v>7</v>
      </c>
      <c r="B483" s="20" t="s">
        <v>23</v>
      </c>
      <c r="C483" s="30"/>
      <c r="D483" s="22">
        <v>144014</v>
      </c>
      <c r="E483" s="23">
        <f t="shared" si="54"/>
        <v>0</v>
      </c>
      <c r="F483" s="24">
        <v>0.09</v>
      </c>
      <c r="G483" s="25">
        <f t="shared" si="55"/>
        <v>0</v>
      </c>
      <c r="H483" s="26">
        <f t="shared" si="56"/>
        <v>119138.85454545454</v>
      </c>
      <c r="I483" s="52"/>
      <c r="J483" s="52"/>
      <c r="K483" s="53">
        <f t="shared" si="53"/>
        <v>0</v>
      </c>
    </row>
    <row r="484" spans="1:11" s="3" customFormat="1" ht="15" customHeight="1">
      <c r="A484" s="19">
        <v>8</v>
      </c>
      <c r="B484" s="20" t="s">
        <v>24</v>
      </c>
      <c r="C484" s="21"/>
      <c r="D484" s="22">
        <v>237245</v>
      </c>
      <c r="E484" s="23">
        <f t="shared" si="54"/>
        <v>0</v>
      </c>
      <c r="F484" s="24">
        <v>0.09</v>
      </c>
      <c r="G484" s="25">
        <f t="shared" si="55"/>
        <v>0</v>
      </c>
      <c r="H484" s="26">
        <f t="shared" si="56"/>
        <v>196266.31818181818</v>
      </c>
      <c r="I484" s="52"/>
      <c r="J484" s="52"/>
      <c r="K484" s="53">
        <f t="shared" si="53"/>
        <v>0</v>
      </c>
    </row>
    <row r="485" spans="1:11" s="3" customFormat="1" ht="15" customHeight="1">
      <c r="A485" s="19">
        <v>9</v>
      </c>
      <c r="B485" s="31" t="s">
        <v>25</v>
      </c>
      <c r="C485" s="21"/>
      <c r="D485" s="22">
        <v>103413.75</v>
      </c>
      <c r="E485" s="23">
        <f t="shared" si="54"/>
        <v>0</v>
      </c>
      <c r="F485" s="24">
        <v>0.09</v>
      </c>
      <c r="G485" s="25">
        <f t="shared" si="55"/>
        <v>0</v>
      </c>
      <c r="H485" s="26">
        <f t="shared" si="56"/>
        <v>85551.374999999985</v>
      </c>
      <c r="I485" s="52"/>
      <c r="J485" s="52"/>
      <c r="K485" s="53">
        <f t="shared" si="53"/>
        <v>0</v>
      </c>
    </row>
    <row r="486" spans="1:11" s="3" customFormat="1" ht="15" customHeight="1">
      <c r="A486" s="19">
        <v>10</v>
      </c>
      <c r="B486" s="31" t="s">
        <v>26</v>
      </c>
      <c r="C486" s="32"/>
      <c r="D486" s="22">
        <v>112188</v>
      </c>
      <c r="E486" s="23">
        <f t="shared" si="54"/>
        <v>0</v>
      </c>
      <c r="F486" s="24">
        <v>0.09</v>
      </c>
      <c r="G486" s="25">
        <f t="shared" si="55"/>
        <v>0</v>
      </c>
      <c r="H486" s="26">
        <f t="shared" si="56"/>
        <v>92810.072727272724</v>
      </c>
      <c r="I486" s="52"/>
      <c r="J486" s="52"/>
      <c r="K486" s="53">
        <f t="shared" si="53"/>
        <v>0</v>
      </c>
    </row>
    <row r="487" spans="1:11" s="3" customFormat="1" ht="15" customHeight="1">
      <c r="A487" s="19">
        <v>11</v>
      </c>
      <c r="B487" s="20" t="s">
        <v>27</v>
      </c>
      <c r="C487" s="32"/>
      <c r="D487" s="22">
        <v>55200</v>
      </c>
      <c r="E487" s="23">
        <f t="shared" si="54"/>
        <v>0</v>
      </c>
      <c r="F487" s="24">
        <v>0.09</v>
      </c>
      <c r="G487" s="25">
        <f t="shared" si="55"/>
        <v>0</v>
      </c>
      <c r="H487" s="26">
        <f t="shared" si="56"/>
        <v>45665.454545454544</v>
      </c>
      <c r="I487" s="52"/>
      <c r="J487" s="52"/>
      <c r="K487" s="53">
        <f t="shared" si="53"/>
        <v>0</v>
      </c>
    </row>
    <row r="488" spans="1:11" s="3" customFormat="1" ht="15" customHeight="1">
      <c r="A488" s="19">
        <v>12</v>
      </c>
      <c r="B488" s="20" t="s">
        <v>28</v>
      </c>
      <c r="C488" s="32">
        <v>3</v>
      </c>
      <c r="D488" s="22">
        <v>50600</v>
      </c>
      <c r="E488" s="23">
        <f t="shared" si="54"/>
        <v>151800</v>
      </c>
      <c r="F488" s="24">
        <v>0.09</v>
      </c>
      <c r="G488" s="25">
        <f t="shared" si="55"/>
        <v>138138</v>
      </c>
      <c r="H488" s="26">
        <f t="shared" si="56"/>
        <v>41859.999999999993</v>
      </c>
      <c r="I488" s="52"/>
      <c r="J488" s="52"/>
      <c r="K488" s="53">
        <f t="shared" si="53"/>
        <v>125579.99999999997</v>
      </c>
    </row>
    <row r="489" spans="1:11" s="3" customFormat="1" ht="15" customHeight="1">
      <c r="A489" s="19">
        <v>13</v>
      </c>
      <c r="B489" s="20" t="s">
        <v>29</v>
      </c>
      <c r="C489" s="32">
        <v>5</v>
      </c>
      <c r="D489" s="33">
        <v>65340</v>
      </c>
      <c r="E489" s="23">
        <f t="shared" si="54"/>
        <v>326700</v>
      </c>
      <c r="F489" s="24">
        <v>0.09</v>
      </c>
      <c r="G489" s="25">
        <f t="shared" si="55"/>
        <v>297297</v>
      </c>
      <c r="H489" s="26">
        <f t="shared" si="56"/>
        <v>54053.999999999993</v>
      </c>
      <c r="I489" s="52"/>
      <c r="J489" s="52"/>
      <c r="K489" s="53">
        <f t="shared" si="53"/>
        <v>270269.99999999994</v>
      </c>
    </row>
    <row r="490" spans="1:11" s="3" customFormat="1" ht="15" customHeight="1">
      <c r="A490" s="19">
        <v>14</v>
      </c>
      <c r="B490" s="20" t="s">
        <v>30</v>
      </c>
      <c r="C490" s="32">
        <v>5</v>
      </c>
      <c r="D490" s="33">
        <v>67155</v>
      </c>
      <c r="E490" s="23">
        <f t="shared" si="54"/>
        <v>335775</v>
      </c>
      <c r="F490" s="24">
        <v>0.09</v>
      </c>
      <c r="G490" s="25">
        <f t="shared" si="55"/>
        <v>305555.25</v>
      </c>
      <c r="H490" s="26">
        <f t="shared" si="56"/>
        <v>55555.499999999993</v>
      </c>
      <c r="I490" s="52"/>
      <c r="J490" s="52"/>
      <c r="K490" s="53">
        <f t="shared" si="53"/>
        <v>277777.49999999994</v>
      </c>
    </row>
    <row r="491" spans="1:11" s="3" customFormat="1" ht="15" customHeight="1">
      <c r="A491" s="19">
        <v>15</v>
      </c>
      <c r="B491" s="20" t="s">
        <v>31</v>
      </c>
      <c r="C491" s="32">
        <v>5</v>
      </c>
      <c r="D491" s="33">
        <v>78045</v>
      </c>
      <c r="E491" s="23">
        <f t="shared" si="54"/>
        <v>390225</v>
      </c>
      <c r="F491" s="24">
        <v>0.09</v>
      </c>
      <c r="G491" s="25">
        <f t="shared" si="55"/>
        <v>355104.75</v>
      </c>
      <c r="H491" s="26">
        <f t="shared" si="56"/>
        <v>64564.5</v>
      </c>
      <c r="I491" s="52"/>
      <c r="J491" s="52"/>
      <c r="K491" s="53">
        <f t="shared" si="53"/>
        <v>322822.5</v>
      </c>
    </row>
    <row r="492" spans="1:11" s="3" customFormat="1" ht="15" customHeight="1">
      <c r="A492" s="19">
        <v>16</v>
      </c>
      <c r="B492" s="20" t="s">
        <v>32</v>
      </c>
      <c r="C492" s="32"/>
      <c r="D492" s="33">
        <v>81675</v>
      </c>
      <c r="E492" s="23">
        <f t="shared" si="54"/>
        <v>0</v>
      </c>
      <c r="F492" s="24">
        <v>0.09</v>
      </c>
      <c r="G492" s="25">
        <f t="shared" si="55"/>
        <v>0</v>
      </c>
      <c r="H492" s="26">
        <f t="shared" si="56"/>
        <v>67567.5</v>
      </c>
      <c r="I492" s="52"/>
      <c r="J492" s="52"/>
      <c r="K492" s="53">
        <f t="shared" si="53"/>
        <v>0</v>
      </c>
    </row>
    <row r="493" spans="1:11" s="66" customFormat="1" ht="15" customHeight="1">
      <c r="A493" s="79">
        <v>17</v>
      </c>
      <c r="B493" s="20" t="s">
        <v>33</v>
      </c>
      <c r="C493" s="32">
        <v>5</v>
      </c>
      <c r="D493" s="34">
        <v>115940</v>
      </c>
      <c r="E493" s="80">
        <f t="shared" si="54"/>
        <v>579700</v>
      </c>
      <c r="F493" s="81">
        <v>0.09</v>
      </c>
      <c r="G493" s="25">
        <f t="shared" si="55"/>
        <v>527527</v>
      </c>
      <c r="H493" s="82">
        <f t="shared" si="56"/>
        <v>95913.999999999985</v>
      </c>
      <c r="I493" s="85"/>
      <c r="J493" s="85"/>
      <c r="K493" s="86">
        <f t="shared" si="53"/>
        <v>479569.99999999994</v>
      </c>
    </row>
    <row r="494" spans="1:11" s="65" customFormat="1" ht="15" customHeight="1">
      <c r="A494" s="72">
        <v>18</v>
      </c>
      <c r="B494" s="73" t="s">
        <v>34</v>
      </c>
      <c r="C494" s="87">
        <v>5</v>
      </c>
      <c r="D494" s="88">
        <v>99825</v>
      </c>
      <c r="E494" s="76">
        <f t="shared" si="54"/>
        <v>499125</v>
      </c>
      <c r="F494" s="77">
        <v>0.09</v>
      </c>
      <c r="G494" s="78">
        <f t="shared" si="55"/>
        <v>454203.75</v>
      </c>
      <c r="H494" s="63">
        <f t="shared" si="56"/>
        <v>82582.499999999985</v>
      </c>
      <c r="I494" s="83">
        <f>H494*0.85</f>
        <v>70195.124999999985</v>
      </c>
      <c r="J494" s="83"/>
      <c r="K494" s="84">
        <f>I494*C494</f>
        <v>350975.62499999994</v>
      </c>
    </row>
    <row r="495" spans="1:11" s="4" customFormat="1" ht="15" customHeight="1">
      <c r="A495" s="35"/>
      <c r="B495" s="36" t="s">
        <v>35</v>
      </c>
      <c r="C495" s="37">
        <f>SUM(C477:C494)</f>
        <v>34</v>
      </c>
      <c r="D495" s="37"/>
      <c r="E495" s="38">
        <f>SUM(E477:E494)</f>
        <v>2709115</v>
      </c>
      <c r="F495" s="38"/>
      <c r="G495" s="39">
        <f>SUM(G477:G494)</f>
        <v>2465294.65</v>
      </c>
      <c r="H495" s="40"/>
      <c r="I495" s="68"/>
      <c r="J495" s="68"/>
      <c r="K495" s="40">
        <f>SUM(K477:K494)</f>
        <v>2179240.0795454546</v>
      </c>
    </row>
    <row r="496" spans="1:11" s="5" customFormat="1" ht="19.5" customHeight="1">
      <c r="A496" s="41"/>
      <c r="B496" s="42"/>
      <c r="C496" s="43"/>
      <c r="D496" s="43"/>
      <c r="E496" s="44"/>
      <c r="F496" s="44"/>
      <c r="G496" s="45"/>
      <c r="I496" s="69"/>
      <c r="J496" s="69"/>
      <c r="K496" s="70">
        <f>K495*0.1</f>
        <v>217924.00795454546</v>
      </c>
    </row>
    <row r="497" spans="1:11" s="6" customFormat="1" ht="24" customHeight="1">
      <c r="A497" s="311"/>
      <c r="B497" s="311"/>
      <c r="C497" s="312"/>
      <c r="D497" s="312"/>
      <c r="E497" s="46"/>
      <c r="F497" s="46"/>
      <c r="G497" s="47"/>
      <c r="I497" s="71"/>
      <c r="J497" s="71"/>
      <c r="K497" s="195">
        <f>SUM(K495:K496)</f>
        <v>2397164.0874999999</v>
      </c>
    </row>
    <row r="498" spans="1:11" ht="31.5">
      <c r="A498" s="311" t="s">
        <v>36</v>
      </c>
      <c r="B498" s="311"/>
      <c r="C498" s="312" t="s">
        <v>37</v>
      </c>
      <c r="D498" s="312"/>
      <c r="E498" s="46"/>
      <c r="F498" s="46"/>
      <c r="G498" s="47" t="s">
        <v>38</v>
      </c>
      <c r="H498" s="6"/>
    </row>
    <row r="499" spans="1:11">
      <c r="B499" s="61" t="s">
        <v>54</v>
      </c>
      <c r="C499" s="89" t="s">
        <v>55</v>
      </c>
      <c r="D499" s="61"/>
      <c r="E499" s="61" t="s">
        <v>42</v>
      </c>
    </row>
    <row r="500" spans="1:11">
      <c r="B500" s="61" t="s">
        <v>56</v>
      </c>
      <c r="C500" s="89" t="s">
        <v>55</v>
      </c>
      <c r="D500" s="61"/>
      <c r="E500" s="61" t="s">
        <v>42</v>
      </c>
    </row>
    <row r="503" spans="1:11" s="1" customFormat="1" ht="16.5" customHeight="1">
      <c r="A503" s="314" t="s">
        <v>0</v>
      </c>
      <c r="B503" s="314"/>
      <c r="C503" s="314"/>
      <c r="D503" s="314"/>
      <c r="E503" s="314"/>
      <c r="F503" s="314"/>
      <c r="G503" s="314"/>
      <c r="I503" s="62"/>
      <c r="J503" s="62"/>
    </row>
    <row r="504" spans="1:11" s="1" customFormat="1" ht="17.25" customHeight="1">
      <c r="A504" s="314" t="s">
        <v>1</v>
      </c>
      <c r="B504" s="314"/>
      <c r="C504" s="314"/>
      <c r="D504" s="314"/>
      <c r="E504" s="314"/>
      <c r="F504" s="314"/>
      <c r="G504" s="314"/>
      <c r="I504" s="58" t="s">
        <v>59</v>
      </c>
      <c r="J504" s="58"/>
    </row>
    <row r="505" spans="1:11" s="1" customFormat="1" ht="15" customHeight="1">
      <c r="A505" s="314" t="s">
        <v>2</v>
      </c>
      <c r="B505" s="314"/>
      <c r="C505" s="314"/>
      <c r="D505" s="314"/>
      <c r="E505" s="314"/>
      <c r="F505" s="314"/>
      <c r="G505" s="314"/>
      <c r="I505" s="48"/>
      <c r="J505" s="48"/>
    </row>
    <row r="506" spans="1:11" s="1" customFormat="1" ht="15" customHeight="1">
      <c r="A506" s="314" t="s">
        <v>3</v>
      </c>
      <c r="B506" s="314"/>
      <c r="C506" s="314"/>
      <c r="D506" s="314"/>
      <c r="E506" s="314"/>
      <c r="F506" s="314"/>
      <c r="G506" s="314"/>
      <c r="I506" s="48"/>
      <c r="J506" s="48"/>
    </row>
    <row r="507" spans="1:11" s="1" customFormat="1" ht="15" customHeight="1">
      <c r="A507" s="315" t="s">
        <v>4</v>
      </c>
      <c r="B507" s="315"/>
      <c r="C507" s="315"/>
      <c r="D507" s="315"/>
      <c r="E507" s="315"/>
      <c r="F507" s="315"/>
      <c r="G507" s="315"/>
      <c r="I507" s="48"/>
      <c r="J507" s="48"/>
    </row>
    <row r="508" spans="1:11" s="2" customFormat="1" ht="15" customHeight="1">
      <c r="A508" s="7"/>
      <c r="B508" s="7"/>
      <c r="C508" s="316" t="s">
        <v>44</v>
      </c>
      <c r="D508" s="316"/>
      <c r="E508" s="316"/>
      <c r="F508" s="316"/>
      <c r="G508" s="316"/>
      <c r="I508" s="49"/>
      <c r="J508" s="49"/>
    </row>
    <row r="509" spans="1:11" s="1" customFormat="1" ht="15" customHeight="1">
      <c r="A509" s="8" t="s">
        <v>60</v>
      </c>
      <c r="B509" s="9"/>
      <c r="C509" s="10"/>
      <c r="D509" s="317"/>
      <c r="E509" s="317"/>
      <c r="F509" s="317"/>
      <c r="G509" s="317"/>
      <c r="H509" s="11"/>
      <c r="I509" s="48"/>
      <c r="J509" s="48"/>
    </row>
    <row r="510" spans="1:11" s="1" customFormat="1" ht="15" customHeight="1">
      <c r="A510" s="8" t="s">
        <v>7</v>
      </c>
      <c r="B510" s="318" t="s">
        <v>77</v>
      </c>
      <c r="C510" s="318"/>
      <c r="D510" s="318"/>
      <c r="E510" s="318"/>
      <c r="F510" s="8"/>
      <c r="G510" s="12"/>
      <c r="H510" s="8"/>
      <c r="I510" s="59"/>
      <c r="J510" s="59"/>
      <c r="K510" s="51"/>
    </row>
    <row r="511" spans="1:11" s="1" customFormat="1" ht="15" customHeight="1">
      <c r="A511" s="8" t="s">
        <v>8</v>
      </c>
      <c r="B511" s="319"/>
      <c r="C511" s="319"/>
      <c r="D511" s="319"/>
      <c r="E511" s="319"/>
      <c r="F511" s="14"/>
      <c r="G511" s="15" t="s">
        <v>9</v>
      </c>
      <c r="H511" s="13" t="s">
        <v>41</v>
      </c>
      <c r="I511" s="50"/>
      <c r="J511" s="50"/>
    </row>
    <row r="512" spans="1:11" s="1" customFormat="1" ht="15" customHeight="1">
      <c r="A512" s="16" t="s">
        <v>10</v>
      </c>
      <c r="B512" s="16" t="s">
        <v>11</v>
      </c>
      <c r="C512" s="16" t="s">
        <v>12</v>
      </c>
      <c r="D512" s="17" t="s">
        <v>13</v>
      </c>
      <c r="E512" s="18" t="s">
        <v>14</v>
      </c>
      <c r="F512" s="18" t="s">
        <v>15</v>
      </c>
      <c r="G512" s="16" t="s">
        <v>16</v>
      </c>
      <c r="I512" s="48" t="s">
        <v>46</v>
      </c>
      <c r="J512" s="48"/>
    </row>
    <row r="513" spans="1:11" s="3" customFormat="1" ht="15" customHeight="1">
      <c r="A513" s="19">
        <v>1</v>
      </c>
      <c r="B513" s="20" t="s">
        <v>17</v>
      </c>
      <c r="C513" s="21"/>
      <c r="D513" s="22">
        <v>80775</v>
      </c>
      <c r="E513" s="23">
        <f>D513*C513</f>
        <v>0</v>
      </c>
      <c r="F513" s="24">
        <v>0.09</v>
      </c>
      <c r="G513" s="25">
        <f>E513-E513*F513</f>
        <v>0</v>
      </c>
      <c r="H513" s="26">
        <f>D513/1.1*0.91</f>
        <v>66822.954545454544</v>
      </c>
      <c r="I513" s="52"/>
      <c r="J513" s="52"/>
      <c r="K513" s="53">
        <f t="shared" ref="K513:K529" si="57">H513*C513</f>
        <v>0</v>
      </c>
    </row>
    <row r="514" spans="1:11" s="3" customFormat="1" ht="15" customHeight="1">
      <c r="A514" s="19">
        <v>2</v>
      </c>
      <c r="B514" s="20" t="s">
        <v>18</v>
      </c>
      <c r="C514" s="27">
        <v>3</v>
      </c>
      <c r="D514" s="22">
        <v>130973</v>
      </c>
      <c r="E514" s="23">
        <f t="shared" ref="E514:E530" si="58">D514*C514</f>
        <v>392919</v>
      </c>
      <c r="F514" s="24">
        <v>0.09</v>
      </c>
      <c r="G514" s="25">
        <f t="shared" ref="G514:G530" si="59">E514-E514*F514</f>
        <v>357556.29</v>
      </c>
      <c r="H514" s="26">
        <f t="shared" ref="H514:H530" si="60">D514/1.1*0.91</f>
        <v>108350.39090909091</v>
      </c>
      <c r="I514" s="52"/>
      <c r="J514" s="52"/>
      <c r="K514" s="53">
        <f t="shared" si="57"/>
        <v>325051.17272727273</v>
      </c>
    </row>
    <row r="515" spans="1:11" s="3" customFormat="1" ht="15" customHeight="1">
      <c r="A515" s="19">
        <v>3</v>
      </c>
      <c r="B515" s="20" t="s">
        <v>19</v>
      </c>
      <c r="C515" s="30"/>
      <c r="D515" s="22">
        <v>61155</v>
      </c>
      <c r="E515" s="23">
        <f t="shared" si="58"/>
        <v>0</v>
      </c>
      <c r="F515" s="24">
        <v>0.09</v>
      </c>
      <c r="G515" s="25">
        <f t="shared" si="59"/>
        <v>0</v>
      </c>
      <c r="H515" s="26">
        <f t="shared" si="60"/>
        <v>50591.86363636364</v>
      </c>
      <c r="I515" s="52"/>
      <c r="J515" s="52"/>
      <c r="K515" s="53">
        <f t="shared" si="57"/>
        <v>0</v>
      </c>
    </row>
    <row r="516" spans="1:11" s="65" customFormat="1" ht="15" customHeight="1">
      <c r="A516" s="72">
        <v>4</v>
      </c>
      <c r="B516" s="73" t="s">
        <v>20</v>
      </c>
      <c r="C516" s="90"/>
      <c r="D516" s="75">
        <v>117926</v>
      </c>
      <c r="E516" s="76">
        <f t="shared" si="58"/>
        <v>0</v>
      </c>
      <c r="F516" s="77">
        <v>0.09</v>
      </c>
      <c r="G516" s="78">
        <f t="shared" si="59"/>
        <v>0</v>
      </c>
      <c r="H516" s="63">
        <f t="shared" si="60"/>
        <v>97556.963636363624</v>
      </c>
      <c r="I516" s="83">
        <f>H516*0.85</f>
        <v>82923.419090909083</v>
      </c>
      <c r="J516" s="83"/>
      <c r="K516" s="84">
        <f t="shared" si="57"/>
        <v>0</v>
      </c>
    </row>
    <row r="517" spans="1:11" s="3" customFormat="1" ht="15" customHeight="1">
      <c r="A517" s="19">
        <v>5</v>
      </c>
      <c r="B517" s="20" t="s">
        <v>21</v>
      </c>
      <c r="C517" s="27"/>
      <c r="D517" s="22">
        <v>122163</v>
      </c>
      <c r="E517" s="23">
        <f t="shared" si="58"/>
        <v>0</v>
      </c>
      <c r="F517" s="24">
        <v>0.09</v>
      </c>
      <c r="G517" s="25">
        <f t="shared" si="59"/>
        <v>0</v>
      </c>
      <c r="H517" s="26">
        <f t="shared" si="60"/>
        <v>101062.11818181818</v>
      </c>
      <c r="I517" s="52"/>
      <c r="J517" s="52"/>
      <c r="K517" s="53">
        <f t="shared" si="57"/>
        <v>0</v>
      </c>
    </row>
    <row r="518" spans="1:11" s="3" customFormat="1" ht="15" customHeight="1">
      <c r="A518" s="19">
        <v>6</v>
      </c>
      <c r="B518" s="20" t="s">
        <v>22</v>
      </c>
      <c r="C518" s="21"/>
      <c r="D518" s="22">
        <v>96566</v>
      </c>
      <c r="E518" s="23">
        <f t="shared" si="58"/>
        <v>0</v>
      </c>
      <c r="F518" s="24">
        <v>0.09</v>
      </c>
      <c r="G518" s="25">
        <f t="shared" si="59"/>
        <v>0</v>
      </c>
      <c r="H518" s="26">
        <f t="shared" si="60"/>
        <v>79886.418181818182</v>
      </c>
      <c r="I518" s="52"/>
      <c r="J518" s="52"/>
      <c r="K518" s="53">
        <f t="shared" si="57"/>
        <v>0</v>
      </c>
    </row>
    <row r="519" spans="1:11" s="3" customFormat="1" ht="15" customHeight="1">
      <c r="A519" s="19">
        <v>7</v>
      </c>
      <c r="B519" s="20" t="s">
        <v>23</v>
      </c>
      <c r="C519" s="30"/>
      <c r="D519" s="22">
        <v>144014</v>
      </c>
      <c r="E519" s="23">
        <f t="shared" si="58"/>
        <v>0</v>
      </c>
      <c r="F519" s="24">
        <v>0.09</v>
      </c>
      <c r="G519" s="25">
        <f t="shared" si="59"/>
        <v>0</v>
      </c>
      <c r="H519" s="26">
        <f t="shared" si="60"/>
        <v>119138.85454545454</v>
      </c>
      <c r="I519" s="52"/>
      <c r="J519" s="52"/>
      <c r="K519" s="53">
        <f t="shared" si="57"/>
        <v>0</v>
      </c>
    </row>
    <row r="520" spans="1:11" s="3" customFormat="1" ht="15" customHeight="1">
      <c r="A520" s="19">
        <v>8</v>
      </c>
      <c r="B520" s="20" t="s">
        <v>24</v>
      </c>
      <c r="C520" s="21"/>
      <c r="D520" s="22">
        <v>237245</v>
      </c>
      <c r="E520" s="23">
        <f t="shared" si="58"/>
        <v>0</v>
      </c>
      <c r="F520" s="24">
        <v>0.09</v>
      </c>
      <c r="G520" s="25">
        <f t="shared" si="59"/>
        <v>0</v>
      </c>
      <c r="H520" s="26">
        <f t="shared" si="60"/>
        <v>196266.31818181818</v>
      </c>
      <c r="I520" s="52"/>
      <c r="J520" s="52"/>
      <c r="K520" s="53">
        <f t="shared" si="57"/>
        <v>0</v>
      </c>
    </row>
    <row r="521" spans="1:11" s="3" customFormat="1" ht="15" customHeight="1">
      <c r="A521" s="19">
        <v>9</v>
      </c>
      <c r="B521" s="31" t="s">
        <v>25</v>
      </c>
      <c r="C521" s="21"/>
      <c r="D521" s="22">
        <v>103413.75</v>
      </c>
      <c r="E521" s="23">
        <f t="shared" si="58"/>
        <v>0</v>
      </c>
      <c r="F521" s="24">
        <v>0.09</v>
      </c>
      <c r="G521" s="25">
        <f t="shared" si="59"/>
        <v>0</v>
      </c>
      <c r="H521" s="26">
        <f t="shared" si="60"/>
        <v>85551.374999999985</v>
      </c>
      <c r="I521" s="52"/>
      <c r="J521" s="52"/>
      <c r="K521" s="53">
        <f t="shared" si="57"/>
        <v>0</v>
      </c>
    </row>
    <row r="522" spans="1:11" s="3" customFormat="1" ht="15" customHeight="1">
      <c r="A522" s="19">
        <v>10</v>
      </c>
      <c r="B522" s="31" t="s">
        <v>26</v>
      </c>
      <c r="C522" s="32"/>
      <c r="D522" s="22">
        <v>112188</v>
      </c>
      <c r="E522" s="23">
        <f t="shared" si="58"/>
        <v>0</v>
      </c>
      <c r="F522" s="24">
        <v>0.09</v>
      </c>
      <c r="G522" s="25">
        <f t="shared" si="59"/>
        <v>0</v>
      </c>
      <c r="H522" s="26">
        <f t="shared" si="60"/>
        <v>92810.072727272724</v>
      </c>
      <c r="I522" s="52"/>
      <c r="J522" s="52"/>
      <c r="K522" s="53">
        <f t="shared" si="57"/>
        <v>0</v>
      </c>
    </row>
    <row r="523" spans="1:11" s="3" customFormat="1" ht="15" customHeight="1">
      <c r="A523" s="19">
        <v>11</v>
      </c>
      <c r="B523" s="20" t="s">
        <v>27</v>
      </c>
      <c r="C523" s="32"/>
      <c r="D523" s="22">
        <v>55200</v>
      </c>
      <c r="E523" s="23">
        <f t="shared" si="58"/>
        <v>0</v>
      </c>
      <c r="F523" s="24">
        <v>0.09</v>
      </c>
      <c r="G523" s="25">
        <f t="shared" si="59"/>
        <v>0</v>
      </c>
      <c r="H523" s="26">
        <f t="shared" si="60"/>
        <v>45665.454545454544</v>
      </c>
      <c r="I523" s="52"/>
      <c r="J523" s="52"/>
      <c r="K523" s="53">
        <f t="shared" si="57"/>
        <v>0</v>
      </c>
    </row>
    <row r="524" spans="1:11" s="3" customFormat="1" ht="15" customHeight="1">
      <c r="A524" s="19">
        <v>12</v>
      </c>
      <c r="B524" s="20" t="s">
        <v>28</v>
      </c>
      <c r="C524" s="32">
        <v>4</v>
      </c>
      <c r="D524" s="22">
        <v>50600</v>
      </c>
      <c r="E524" s="23">
        <f t="shared" si="58"/>
        <v>202400</v>
      </c>
      <c r="F524" s="24">
        <v>0.09</v>
      </c>
      <c r="G524" s="25">
        <f t="shared" si="59"/>
        <v>184184</v>
      </c>
      <c r="H524" s="26">
        <f t="shared" si="60"/>
        <v>41859.999999999993</v>
      </c>
      <c r="I524" s="52"/>
      <c r="J524" s="52"/>
      <c r="K524" s="53">
        <f t="shared" si="57"/>
        <v>167439.99999999997</v>
      </c>
    </row>
    <row r="525" spans="1:11" s="3" customFormat="1" ht="15" customHeight="1">
      <c r="A525" s="19">
        <v>13</v>
      </c>
      <c r="B525" s="20" t="s">
        <v>29</v>
      </c>
      <c r="C525" s="32">
        <v>5</v>
      </c>
      <c r="D525" s="33">
        <v>65340</v>
      </c>
      <c r="E525" s="23">
        <f t="shared" si="58"/>
        <v>326700</v>
      </c>
      <c r="F525" s="24">
        <v>0.09</v>
      </c>
      <c r="G525" s="25">
        <f t="shared" si="59"/>
        <v>297297</v>
      </c>
      <c r="H525" s="26">
        <f t="shared" si="60"/>
        <v>54053.999999999993</v>
      </c>
      <c r="I525" s="52"/>
      <c r="J525" s="52"/>
      <c r="K525" s="53">
        <f t="shared" si="57"/>
        <v>270269.99999999994</v>
      </c>
    </row>
    <row r="526" spans="1:11" s="3" customFormat="1" ht="15" customHeight="1">
      <c r="A526" s="19">
        <v>14</v>
      </c>
      <c r="B526" s="20" t="s">
        <v>30</v>
      </c>
      <c r="C526" s="32">
        <v>5</v>
      </c>
      <c r="D526" s="33">
        <v>67155</v>
      </c>
      <c r="E526" s="23">
        <f t="shared" si="58"/>
        <v>335775</v>
      </c>
      <c r="F526" s="24">
        <v>0.09</v>
      </c>
      <c r="G526" s="25">
        <f t="shared" si="59"/>
        <v>305555.25</v>
      </c>
      <c r="H526" s="26">
        <f t="shared" si="60"/>
        <v>55555.499999999993</v>
      </c>
      <c r="I526" s="52"/>
      <c r="J526" s="52"/>
      <c r="K526" s="53">
        <f t="shared" si="57"/>
        <v>277777.49999999994</v>
      </c>
    </row>
    <row r="527" spans="1:11" s="3" customFormat="1" ht="15" customHeight="1">
      <c r="A527" s="19">
        <v>15</v>
      </c>
      <c r="B527" s="20" t="s">
        <v>31</v>
      </c>
      <c r="C527" s="32">
        <v>5</v>
      </c>
      <c r="D527" s="33">
        <v>78045</v>
      </c>
      <c r="E527" s="23">
        <f t="shared" si="58"/>
        <v>390225</v>
      </c>
      <c r="F527" s="24">
        <v>0.09</v>
      </c>
      <c r="G527" s="25">
        <f t="shared" si="59"/>
        <v>355104.75</v>
      </c>
      <c r="H527" s="26">
        <f t="shared" si="60"/>
        <v>64564.5</v>
      </c>
      <c r="I527" s="52"/>
      <c r="J527" s="52"/>
      <c r="K527" s="53">
        <f t="shared" si="57"/>
        <v>322822.5</v>
      </c>
    </row>
    <row r="528" spans="1:11" s="3" customFormat="1" ht="15" customHeight="1">
      <c r="A528" s="19">
        <v>16</v>
      </c>
      <c r="B528" s="20" t="s">
        <v>32</v>
      </c>
      <c r="C528" s="32">
        <v>5</v>
      </c>
      <c r="D528" s="33">
        <v>81675</v>
      </c>
      <c r="E528" s="23">
        <f t="shared" si="58"/>
        <v>408375</v>
      </c>
      <c r="F528" s="24">
        <v>0.09</v>
      </c>
      <c r="G528" s="25">
        <f t="shared" si="59"/>
        <v>371621.25</v>
      </c>
      <c r="H528" s="26">
        <f t="shared" si="60"/>
        <v>67567.5</v>
      </c>
      <c r="I528" s="52"/>
      <c r="J528" s="52"/>
      <c r="K528" s="53">
        <f t="shared" si="57"/>
        <v>337837.5</v>
      </c>
    </row>
    <row r="529" spans="1:11" s="66" customFormat="1" ht="15" customHeight="1">
      <c r="A529" s="79">
        <v>17</v>
      </c>
      <c r="B529" s="20" t="s">
        <v>33</v>
      </c>
      <c r="C529" s="32">
        <v>5</v>
      </c>
      <c r="D529" s="34">
        <v>115940</v>
      </c>
      <c r="E529" s="80">
        <f t="shared" si="58"/>
        <v>579700</v>
      </c>
      <c r="F529" s="81">
        <v>0.09</v>
      </c>
      <c r="G529" s="25">
        <f t="shared" si="59"/>
        <v>527527</v>
      </c>
      <c r="H529" s="82">
        <f t="shared" si="60"/>
        <v>95913.999999999985</v>
      </c>
      <c r="I529" s="85"/>
      <c r="J529" s="85"/>
      <c r="K529" s="86">
        <f t="shared" si="57"/>
        <v>479569.99999999994</v>
      </c>
    </row>
    <row r="530" spans="1:11" s="65" customFormat="1" ht="15" customHeight="1">
      <c r="A530" s="72">
        <v>18</v>
      </c>
      <c r="B530" s="73" t="s">
        <v>34</v>
      </c>
      <c r="C530" s="87">
        <v>5</v>
      </c>
      <c r="D530" s="88">
        <v>99825</v>
      </c>
      <c r="E530" s="76">
        <f t="shared" si="58"/>
        <v>499125</v>
      </c>
      <c r="F530" s="77">
        <v>0.09</v>
      </c>
      <c r="G530" s="78">
        <f t="shared" si="59"/>
        <v>454203.75</v>
      </c>
      <c r="H530" s="63">
        <f t="shared" si="60"/>
        <v>82582.499999999985</v>
      </c>
      <c r="I530" s="83">
        <f>H530*0.85</f>
        <v>70195.124999999985</v>
      </c>
      <c r="J530" s="83"/>
      <c r="K530" s="84">
        <f>I530*C530</f>
        <v>350975.62499999994</v>
      </c>
    </row>
    <row r="531" spans="1:11" s="4" customFormat="1" ht="15" customHeight="1">
      <c r="A531" s="35"/>
      <c r="B531" s="36" t="s">
        <v>35</v>
      </c>
      <c r="C531" s="37">
        <f>SUM(C513:C530)</f>
        <v>37</v>
      </c>
      <c r="D531" s="37"/>
      <c r="E531" s="38">
        <f>SUM(E513:E530)</f>
        <v>3135219</v>
      </c>
      <c r="F531" s="38"/>
      <c r="G531" s="39">
        <f>SUM(G513:G530)</f>
        <v>2853049.29</v>
      </c>
      <c r="H531" s="40"/>
      <c r="I531" s="68"/>
      <c r="J531" s="68"/>
      <c r="K531" s="40">
        <f>SUM(K513:K530)</f>
        <v>2531744.2977272724</v>
      </c>
    </row>
    <row r="532" spans="1:11" s="5" customFormat="1" ht="19.5" customHeight="1">
      <c r="A532" s="41"/>
      <c r="B532" s="42"/>
      <c r="C532" s="43"/>
      <c r="D532" s="43"/>
      <c r="E532" s="44"/>
      <c r="F532" s="44"/>
      <c r="G532" s="45"/>
      <c r="I532" s="69"/>
      <c r="J532" s="69"/>
      <c r="K532" s="70">
        <f>K531*0.1</f>
        <v>253174.42977272725</v>
      </c>
    </row>
    <row r="533" spans="1:11" s="6" customFormat="1" ht="24" customHeight="1">
      <c r="A533" s="311"/>
      <c r="B533" s="311"/>
      <c r="C533" s="312"/>
      <c r="D533" s="312"/>
      <c r="E533" s="46"/>
      <c r="F533" s="46"/>
      <c r="G533" s="47"/>
      <c r="I533" s="71"/>
      <c r="J533" s="71"/>
      <c r="K533" s="195">
        <f>SUM(K531:K532)</f>
        <v>2784918.7274999996</v>
      </c>
    </row>
    <row r="534" spans="1:11" ht="31.5">
      <c r="A534" s="311" t="s">
        <v>36</v>
      </c>
      <c r="B534" s="311"/>
      <c r="C534" s="312" t="s">
        <v>37</v>
      </c>
      <c r="D534" s="312"/>
      <c r="E534" s="46"/>
      <c r="F534" s="46"/>
      <c r="G534" s="47" t="s">
        <v>38</v>
      </c>
      <c r="H534" s="6"/>
    </row>
    <row r="535" spans="1:11">
      <c r="B535" s="61" t="s">
        <v>54</v>
      </c>
      <c r="C535" s="89" t="s">
        <v>55</v>
      </c>
      <c r="D535" s="61"/>
      <c r="E535" s="61" t="s">
        <v>42</v>
      </c>
    </row>
    <row r="536" spans="1:11">
      <c r="B536" s="61" t="s">
        <v>56</v>
      </c>
      <c r="C536" s="89" t="s">
        <v>55</v>
      </c>
      <c r="D536" s="61"/>
      <c r="E536" s="61" t="s">
        <v>42</v>
      </c>
    </row>
    <row r="539" spans="1:11" ht="7.5" customHeight="1"/>
    <row r="540" spans="1:11" s="1" customFormat="1" ht="16.5" customHeight="1">
      <c r="A540" s="314" t="s">
        <v>0</v>
      </c>
      <c r="B540" s="314"/>
      <c r="C540" s="314"/>
      <c r="D540" s="314"/>
      <c r="E540" s="314"/>
      <c r="F540" s="314"/>
      <c r="G540" s="314"/>
      <c r="I540" s="62"/>
      <c r="J540" s="62"/>
    </row>
    <row r="541" spans="1:11" s="1" customFormat="1" ht="17.25" customHeight="1">
      <c r="A541" s="314" t="s">
        <v>1</v>
      </c>
      <c r="B541" s="314"/>
      <c r="C541" s="314"/>
      <c r="D541" s="314"/>
      <c r="E541" s="314"/>
      <c r="F541" s="314"/>
      <c r="G541" s="314"/>
      <c r="I541" s="58" t="s">
        <v>59</v>
      </c>
      <c r="J541" s="58"/>
    </row>
    <row r="542" spans="1:11" s="1" customFormat="1" ht="15" customHeight="1">
      <c r="A542" s="314" t="s">
        <v>2</v>
      </c>
      <c r="B542" s="314"/>
      <c r="C542" s="314"/>
      <c r="D542" s="314"/>
      <c r="E542" s="314"/>
      <c r="F542" s="314"/>
      <c r="G542" s="314"/>
      <c r="I542" s="48"/>
      <c r="J542" s="48"/>
    </row>
    <row r="543" spans="1:11" s="1" customFormat="1" ht="15" customHeight="1">
      <c r="A543" s="314" t="s">
        <v>3</v>
      </c>
      <c r="B543" s="314"/>
      <c r="C543" s="314"/>
      <c r="D543" s="314"/>
      <c r="E543" s="314"/>
      <c r="F543" s="314"/>
      <c r="G543" s="314"/>
      <c r="I543" s="48"/>
      <c r="J543" s="48"/>
    </row>
    <row r="544" spans="1:11" s="1" customFormat="1" ht="15" customHeight="1">
      <c r="A544" s="315" t="s">
        <v>4</v>
      </c>
      <c r="B544" s="315"/>
      <c r="C544" s="315"/>
      <c r="D544" s="315"/>
      <c r="E544" s="315"/>
      <c r="F544" s="315"/>
      <c r="G544" s="315"/>
      <c r="I544" s="48"/>
      <c r="J544" s="48"/>
    </row>
    <row r="545" spans="1:11" s="2" customFormat="1" ht="15" customHeight="1">
      <c r="A545" s="7"/>
      <c r="B545" s="7"/>
      <c r="C545" s="316" t="s">
        <v>44</v>
      </c>
      <c r="D545" s="316"/>
      <c r="E545" s="316"/>
      <c r="F545" s="316"/>
      <c r="G545" s="316"/>
      <c r="I545" s="49"/>
      <c r="J545" s="49"/>
    </row>
    <row r="546" spans="1:11" s="1" customFormat="1" ht="15" customHeight="1">
      <c r="A546" s="8" t="s">
        <v>60</v>
      </c>
      <c r="B546" s="9"/>
      <c r="C546" s="10"/>
      <c r="D546" s="317"/>
      <c r="E546" s="317"/>
      <c r="F546" s="317"/>
      <c r="G546" s="317"/>
      <c r="H546" s="11"/>
      <c r="I546" s="48"/>
      <c r="J546" s="48"/>
    </row>
    <row r="547" spans="1:11" s="1" customFormat="1" ht="15" customHeight="1">
      <c r="A547" s="8" t="s">
        <v>7</v>
      </c>
      <c r="B547" s="318" t="s">
        <v>78</v>
      </c>
      <c r="C547" s="318"/>
      <c r="D547" s="318"/>
      <c r="E547" s="318"/>
      <c r="F547" s="8"/>
      <c r="G547" s="12"/>
      <c r="H547" s="8"/>
      <c r="I547" s="59"/>
      <c r="J547" s="59"/>
      <c r="K547" s="51"/>
    </row>
    <row r="548" spans="1:11" s="1" customFormat="1" ht="15" customHeight="1">
      <c r="A548" s="8" t="s">
        <v>8</v>
      </c>
      <c r="B548" s="319"/>
      <c r="C548" s="319"/>
      <c r="D548" s="319"/>
      <c r="E548" s="319"/>
      <c r="F548" s="14"/>
      <c r="G548" s="15" t="s">
        <v>9</v>
      </c>
      <c r="H548" s="13" t="s">
        <v>41</v>
      </c>
      <c r="I548" s="50"/>
      <c r="J548" s="50"/>
    </row>
    <row r="549" spans="1:11" s="1" customFormat="1" ht="15" customHeight="1">
      <c r="A549" s="16" t="s">
        <v>10</v>
      </c>
      <c r="B549" s="16" t="s">
        <v>11</v>
      </c>
      <c r="C549" s="16" t="s">
        <v>12</v>
      </c>
      <c r="D549" s="17" t="s">
        <v>13</v>
      </c>
      <c r="E549" s="18" t="s">
        <v>14</v>
      </c>
      <c r="F549" s="18" t="s">
        <v>15</v>
      </c>
      <c r="G549" s="16" t="s">
        <v>16</v>
      </c>
      <c r="I549" s="48" t="s">
        <v>46</v>
      </c>
      <c r="J549" s="48"/>
    </row>
    <row r="550" spans="1:11" s="3" customFormat="1" ht="15" customHeight="1">
      <c r="A550" s="19">
        <v>1</v>
      </c>
      <c r="B550" s="20" t="s">
        <v>17</v>
      </c>
      <c r="C550" s="21"/>
      <c r="D550" s="22">
        <v>80775</v>
      </c>
      <c r="E550" s="23">
        <f>D550*C550</f>
        <v>0</v>
      </c>
      <c r="F550" s="24">
        <v>0.09</v>
      </c>
      <c r="G550" s="25">
        <f>E550-E550*F550</f>
        <v>0</v>
      </c>
      <c r="H550" s="26">
        <f>D550/1.1*0.91</f>
        <v>66822.954545454544</v>
      </c>
      <c r="I550" s="52"/>
      <c r="J550" s="52"/>
      <c r="K550" s="53">
        <f t="shared" ref="K550:K566" si="61">H550*C550</f>
        <v>0</v>
      </c>
    </row>
    <row r="551" spans="1:11" s="3" customFormat="1" ht="15" customHeight="1">
      <c r="A551" s="19">
        <v>2</v>
      </c>
      <c r="B551" s="20" t="s">
        <v>18</v>
      </c>
      <c r="C551" s="27"/>
      <c r="D551" s="22">
        <v>130973</v>
      </c>
      <c r="E551" s="23">
        <f t="shared" ref="E551:E567" si="62">D551*C551</f>
        <v>0</v>
      </c>
      <c r="F551" s="24">
        <v>0.09</v>
      </c>
      <c r="G551" s="25">
        <f t="shared" ref="G551:G567" si="63">E551-E551*F551</f>
        <v>0</v>
      </c>
      <c r="H551" s="26">
        <f t="shared" ref="H551:H567" si="64">D551/1.1*0.91</f>
        <v>108350.39090909091</v>
      </c>
      <c r="I551" s="52"/>
      <c r="J551" s="52"/>
      <c r="K551" s="53">
        <f t="shared" si="61"/>
        <v>0</v>
      </c>
    </row>
    <row r="552" spans="1:11" s="3" customFormat="1" ht="15" customHeight="1">
      <c r="A552" s="19">
        <v>3</v>
      </c>
      <c r="B552" s="20" t="s">
        <v>19</v>
      </c>
      <c r="C552" s="30"/>
      <c r="D552" s="22">
        <v>61155</v>
      </c>
      <c r="E552" s="23">
        <f t="shared" si="62"/>
        <v>0</v>
      </c>
      <c r="F552" s="24">
        <v>0.09</v>
      </c>
      <c r="G552" s="25">
        <f t="shared" si="63"/>
        <v>0</v>
      </c>
      <c r="H552" s="26">
        <f t="shared" si="64"/>
        <v>50591.86363636364</v>
      </c>
      <c r="I552" s="52"/>
      <c r="J552" s="52"/>
      <c r="K552" s="53">
        <f t="shared" si="61"/>
        <v>0</v>
      </c>
    </row>
    <row r="553" spans="1:11" s="65" customFormat="1" ht="15" customHeight="1">
      <c r="A553" s="72">
        <v>4</v>
      </c>
      <c r="B553" s="73" t="s">
        <v>20</v>
      </c>
      <c r="C553" s="90"/>
      <c r="D553" s="75">
        <v>117926</v>
      </c>
      <c r="E553" s="76">
        <f t="shared" si="62"/>
        <v>0</v>
      </c>
      <c r="F553" s="77">
        <v>0.09</v>
      </c>
      <c r="G553" s="78">
        <f t="shared" si="63"/>
        <v>0</v>
      </c>
      <c r="H553" s="63">
        <f t="shared" si="64"/>
        <v>97556.963636363624</v>
      </c>
      <c r="I553" s="83">
        <f>H553*0.85</f>
        <v>82923.419090909083</v>
      </c>
      <c r="J553" s="83"/>
      <c r="K553" s="84">
        <f t="shared" si="61"/>
        <v>0</v>
      </c>
    </row>
    <row r="554" spans="1:11" s="3" customFormat="1" ht="15" customHeight="1">
      <c r="A554" s="19">
        <v>5</v>
      </c>
      <c r="B554" s="20" t="s">
        <v>21</v>
      </c>
      <c r="C554" s="27">
        <v>2</v>
      </c>
      <c r="D554" s="22">
        <v>122163</v>
      </c>
      <c r="E554" s="23">
        <f t="shared" si="62"/>
        <v>244326</v>
      </c>
      <c r="F554" s="24">
        <v>0.09</v>
      </c>
      <c r="G554" s="25">
        <f t="shared" si="63"/>
        <v>222336.66</v>
      </c>
      <c r="H554" s="26">
        <f t="shared" si="64"/>
        <v>101062.11818181818</v>
      </c>
      <c r="I554" s="52"/>
      <c r="J554" s="52"/>
      <c r="K554" s="53">
        <f t="shared" si="61"/>
        <v>202124.23636363636</v>
      </c>
    </row>
    <row r="555" spans="1:11" s="3" customFormat="1" ht="15" customHeight="1">
      <c r="A555" s="19">
        <v>6</v>
      </c>
      <c r="B555" s="20" t="s">
        <v>22</v>
      </c>
      <c r="C555" s="21"/>
      <c r="D555" s="22">
        <v>96566</v>
      </c>
      <c r="E555" s="23">
        <f t="shared" si="62"/>
        <v>0</v>
      </c>
      <c r="F555" s="24">
        <v>0.09</v>
      </c>
      <c r="G555" s="25">
        <f t="shared" si="63"/>
        <v>0</v>
      </c>
      <c r="H555" s="26">
        <f t="shared" si="64"/>
        <v>79886.418181818182</v>
      </c>
      <c r="I555" s="52"/>
      <c r="J555" s="52"/>
      <c r="K555" s="53">
        <f t="shared" si="61"/>
        <v>0</v>
      </c>
    </row>
    <row r="556" spans="1:11" s="3" customFormat="1" ht="15" customHeight="1">
      <c r="A556" s="19">
        <v>7</v>
      </c>
      <c r="B556" s="20" t="s">
        <v>23</v>
      </c>
      <c r="C556" s="30"/>
      <c r="D556" s="22">
        <v>144014</v>
      </c>
      <c r="E556" s="23">
        <f t="shared" si="62"/>
        <v>0</v>
      </c>
      <c r="F556" s="24">
        <v>0.09</v>
      </c>
      <c r="G556" s="25">
        <f t="shared" si="63"/>
        <v>0</v>
      </c>
      <c r="H556" s="26">
        <f t="shared" si="64"/>
        <v>119138.85454545454</v>
      </c>
      <c r="I556" s="52"/>
      <c r="J556" s="52"/>
      <c r="K556" s="53">
        <f t="shared" si="61"/>
        <v>0</v>
      </c>
    </row>
    <row r="557" spans="1:11" s="3" customFormat="1" ht="15" customHeight="1">
      <c r="A557" s="19">
        <v>8</v>
      </c>
      <c r="B557" s="20" t="s">
        <v>24</v>
      </c>
      <c r="C557" s="21"/>
      <c r="D557" s="22">
        <v>237245</v>
      </c>
      <c r="E557" s="23">
        <f t="shared" si="62"/>
        <v>0</v>
      </c>
      <c r="F557" s="24">
        <v>0.09</v>
      </c>
      <c r="G557" s="25">
        <f t="shared" si="63"/>
        <v>0</v>
      </c>
      <c r="H557" s="26">
        <f t="shared" si="64"/>
        <v>196266.31818181818</v>
      </c>
      <c r="I557" s="52"/>
      <c r="J557" s="52"/>
      <c r="K557" s="53">
        <f t="shared" si="61"/>
        <v>0</v>
      </c>
    </row>
    <row r="558" spans="1:11" s="3" customFormat="1" ht="15" customHeight="1">
      <c r="A558" s="19">
        <v>9</v>
      </c>
      <c r="B558" s="31" t="s">
        <v>25</v>
      </c>
      <c r="C558" s="21"/>
      <c r="D558" s="22">
        <v>103413.75</v>
      </c>
      <c r="E558" s="23">
        <f t="shared" si="62"/>
        <v>0</v>
      </c>
      <c r="F558" s="24">
        <v>0.09</v>
      </c>
      <c r="G558" s="25">
        <f t="shared" si="63"/>
        <v>0</v>
      </c>
      <c r="H558" s="26">
        <f t="shared" si="64"/>
        <v>85551.374999999985</v>
      </c>
      <c r="I558" s="52"/>
      <c r="J558" s="52"/>
      <c r="K558" s="53">
        <f t="shared" si="61"/>
        <v>0</v>
      </c>
    </row>
    <row r="559" spans="1:11" s="3" customFormat="1" ht="15" customHeight="1">
      <c r="A559" s="19">
        <v>10</v>
      </c>
      <c r="B559" s="31" t="s">
        <v>26</v>
      </c>
      <c r="C559" s="32"/>
      <c r="D559" s="22">
        <v>112188</v>
      </c>
      <c r="E559" s="23">
        <f t="shared" si="62"/>
        <v>0</v>
      </c>
      <c r="F559" s="24">
        <v>0.09</v>
      </c>
      <c r="G559" s="25">
        <f t="shared" si="63"/>
        <v>0</v>
      </c>
      <c r="H559" s="26">
        <f t="shared" si="64"/>
        <v>92810.072727272724</v>
      </c>
      <c r="I559" s="52"/>
      <c r="J559" s="52"/>
      <c r="K559" s="53">
        <f t="shared" si="61"/>
        <v>0</v>
      </c>
    </row>
    <row r="560" spans="1:11" s="3" customFormat="1" ht="15" customHeight="1">
      <c r="A560" s="19">
        <v>11</v>
      </c>
      <c r="B560" s="20" t="s">
        <v>27</v>
      </c>
      <c r="C560" s="32">
        <v>3</v>
      </c>
      <c r="D560" s="22">
        <v>55200</v>
      </c>
      <c r="E560" s="23">
        <f t="shared" si="62"/>
        <v>165600</v>
      </c>
      <c r="F560" s="24">
        <v>0.09</v>
      </c>
      <c r="G560" s="25">
        <f t="shared" si="63"/>
        <v>150696</v>
      </c>
      <c r="H560" s="26">
        <f t="shared" si="64"/>
        <v>45665.454545454544</v>
      </c>
      <c r="I560" s="52"/>
      <c r="J560" s="52"/>
      <c r="K560" s="53">
        <f t="shared" si="61"/>
        <v>136996.36363636365</v>
      </c>
    </row>
    <row r="561" spans="1:11" s="3" customFormat="1" ht="15" customHeight="1">
      <c r="A561" s="19">
        <v>12</v>
      </c>
      <c r="B561" s="20" t="s">
        <v>28</v>
      </c>
      <c r="C561" s="32"/>
      <c r="D561" s="22">
        <v>50600</v>
      </c>
      <c r="E561" s="23">
        <f t="shared" si="62"/>
        <v>0</v>
      </c>
      <c r="F561" s="24">
        <v>0.09</v>
      </c>
      <c r="G561" s="25">
        <f t="shared" si="63"/>
        <v>0</v>
      </c>
      <c r="H561" s="26">
        <f t="shared" si="64"/>
        <v>41859.999999999993</v>
      </c>
      <c r="I561" s="52"/>
      <c r="J561" s="52"/>
      <c r="K561" s="53">
        <f t="shared" si="61"/>
        <v>0</v>
      </c>
    </row>
    <row r="562" spans="1:11" s="3" customFormat="1" ht="15" customHeight="1">
      <c r="A562" s="19">
        <v>13</v>
      </c>
      <c r="B562" s="20" t="s">
        <v>29</v>
      </c>
      <c r="C562" s="32">
        <v>5</v>
      </c>
      <c r="D562" s="33">
        <v>65340</v>
      </c>
      <c r="E562" s="23">
        <f t="shared" si="62"/>
        <v>326700</v>
      </c>
      <c r="F562" s="24">
        <v>0.09</v>
      </c>
      <c r="G562" s="25">
        <f t="shared" si="63"/>
        <v>297297</v>
      </c>
      <c r="H562" s="26">
        <f t="shared" si="64"/>
        <v>54053.999999999993</v>
      </c>
      <c r="I562" s="52"/>
      <c r="J562" s="52"/>
      <c r="K562" s="53">
        <f t="shared" si="61"/>
        <v>270269.99999999994</v>
      </c>
    </row>
    <row r="563" spans="1:11" s="3" customFormat="1" ht="15" customHeight="1">
      <c r="A563" s="19">
        <v>14</v>
      </c>
      <c r="B563" s="20" t="s">
        <v>30</v>
      </c>
      <c r="C563" s="32">
        <v>5</v>
      </c>
      <c r="D563" s="33">
        <v>67155</v>
      </c>
      <c r="E563" s="23">
        <f t="shared" si="62"/>
        <v>335775</v>
      </c>
      <c r="F563" s="24">
        <v>0.09</v>
      </c>
      <c r="G563" s="25">
        <f t="shared" si="63"/>
        <v>305555.25</v>
      </c>
      <c r="H563" s="26">
        <f t="shared" si="64"/>
        <v>55555.499999999993</v>
      </c>
      <c r="I563" s="52"/>
      <c r="J563" s="52"/>
      <c r="K563" s="53">
        <f t="shared" si="61"/>
        <v>277777.49999999994</v>
      </c>
    </row>
    <row r="564" spans="1:11" s="3" customFormat="1" ht="15" customHeight="1">
      <c r="A564" s="19">
        <v>15</v>
      </c>
      <c r="B564" s="20" t="s">
        <v>31</v>
      </c>
      <c r="C564" s="32">
        <v>5</v>
      </c>
      <c r="D564" s="33">
        <v>78045</v>
      </c>
      <c r="E564" s="23">
        <f t="shared" si="62"/>
        <v>390225</v>
      </c>
      <c r="F564" s="24">
        <v>0.09</v>
      </c>
      <c r="G564" s="25">
        <f t="shared" si="63"/>
        <v>355104.75</v>
      </c>
      <c r="H564" s="26">
        <f t="shared" si="64"/>
        <v>64564.5</v>
      </c>
      <c r="I564" s="52"/>
      <c r="J564" s="52"/>
      <c r="K564" s="53">
        <f t="shared" si="61"/>
        <v>322822.5</v>
      </c>
    </row>
    <row r="565" spans="1:11" s="3" customFormat="1" ht="15" customHeight="1">
      <c r="A565" s="19">
        <v>16</v>
      </c>
      <c r="B565" s="20" t="s">
        <v>32</v>
      </c>
      <c r="C565" s="32">
        <v>5</v>
      </c>
      <c r="D565" s="33">
        <v>81675</v>
      </c>
      <c r="E565" s="23">
        <f t="shared" si="62"/>
        <v>408375</v>
      </c>
      <c r="F565" s="24">
        <v>0.09</v>
      </c>
      <c r="G565" s="25">
        <f t="shared" si="63"/>
        <v>371621.25</v>
      </c>
      <c r="H565" s="26">
        <f t="shared" si="64"/>
        <v>67567.5</v>
      </c>
      <c r="I565" s="52"/>
      <c r="J565" s="52"/>
      <c r="K565" s="53">
        <f t="shared" si="61"/>
        <v>337837.5</v>
      </c>
    </row>
    <row r="566" spans="1:11" s="66" customFormat="1" ht="15" customHeight="1">
      <c r="A566" s="79">
        <v>17</v>
      </c>
      <c r="B566" s="20" t="s">
        <v>33</v>
      </c>
      <c r="C566" s="32">
        <v>5</v>
      </c>
      <c r="D566" s="34">
        <v>115940</v>
      </c>
      <c r="E566" s="80">
        <f t="shared" si="62"/>
        <v>579700</v>
      </c>
      <c r="F566" s="81">
        <v>0.09</v>
      </c>
      <c r="G566" s="25">
        <f t="shared" si="63"/>
        <v>527527</v>
      </c>
      <c r="H566" s="82">
        <f t="shared" si="64"/>
        <v>95913.999999999985</v>
      </c>
      <c r="I566" s="85"/>
      <c r="J566" s="85"/>
      <c r="K566" s="86">
        <f t="shared" si="61"/>
        <v>479569.99999999994</v>
      </c>
    </row>
    <row r="567" spans="1:11" s="65" customFormat="1" ht="15" customHeight="1">
      <c r="A567" s="72">
        <v>18</v>
      </c>
      <c r="B567" s="73" t="s">
        <v>34</v>
      </c>
      <c r="C567" s="87">
        <v>5</v>
      </c>
      <c r="D567" s="88">
        <v>99825</v>
      </c>
      <c r="E567" s="76">
        <f t="shared" si="62"/>
        <v>499125</v>
      </c>
      <c r="F567" s="77">
        <v>0.09</v>
      </c>
      <c r="G567" s="78">
        <f t="shared" si="63"/>
        <v>454203.75</v>
      </c>
      <c r="H567" s="63">
        <f t="shared" si="64"/>
        <v>82582.499999999985</v>
      </c>
      <c r="I567" s="83">
        <f>H567*0.85</f>
        <v>70195.124999999985</v>
      </c>
      <c r="J567" s="83"/>
      <c r="K567" s="84">
        <f>I567*C567</f>
        <v>350975.62499999994</v>
      </c>
    </row>
    <row r="568" spans="1:11" s="4" customFormat="1" ht="15" customHeight="1">
      <c r="A568" s="35"/>
      <c r="B568" s="36" t="s">
        <v>35</v>
      </c>
      <c r="C568" s="37">
        <f>SUM(C550:C567)</f>
        <v>35</v>
      </c>
      <c r="D568" s="37"/>
      <c r="E568" s="38">
        <f>SUM(E550:E567)</f>
        <v>2949826</v>
      </c>
      <c r="F568" s="38"/>
      <c r="G568" s="39">
        <f>SUM(G550:G567)</f>
        <v>2684341.66</v>
      </c>
      <c r="H568" s="40"/>
      <c r="I568" s="68"/>
      <c r="J568" s="68"/>
      <c r="K568" s="40">
        <f>SUM(K550:K567)</f>
        <v>2378373.7249999996</v>
      </c>
    </row>
    <row r="569" spans="1:11" s="5" customFormat="1" ht="19.5" customHeight="1">
      <c r="A569" s="41"/>
      <c r="B569" s="42"/>
      <c r="C569" s="43"/>
      <c r="D569" s="43"/>
      <c r="E569" s="44"/>
      <c r="F569" s="44"/>
      <c r="G569" s="45"/>
      <c r="I569" s="69"/>
      <c r="J569" s="69"/>
      <c r="K569" s="70">
        <f>K568*0.1</f>
        <v>237837.37249999997</v>
      </c>
    </row>
    <row r="570" spans="1:11" s="6" customFormat="1" ht="24" customHeight="1">
      <c r="A570" s="311"/>
      <c r="B570" s="311"/>
      <c r="C570" s="312"/>
      <c r="D570" s="312"/>
      <c r="E570" s="46"/>
      <c r="F570" s="46"/>
      <c r="G570" s="47"/>
      <c r="I570" s="71"/>
      <c r="J570" s="71"/>
      <c r="K570" s="195">
        <f>SUM(K568:K569)</f>
        <v>2616211.0974999997</v>
      </c>
    </row>
    <row r="571" spans="1:11" ht="31.5">
      <c r="A571" s="311" t="s">
        <v>36</v>
      </c>
      <c r="B571" s="311"/>
      <c r="C571" s="312" t="s">
        <v>37</v>
      </c>
      <c r="D571" s="312"/>
      <c r="E571" s="46"/>
      <c r="F571" s="46"/>
      <c r="G571" s="47" t="s">
        <v>38</v>
      </c>
      <c r="H571" s="6"/>
    </row>
    <row r="572" spans="1:11">
      <c r="B572" s="61" t="s">
        <v>54</v>
      </c>
      <c r="C572" s="89" t="s">
        <v>55</v>
      </c>
      <c r="D572" s="61"/>
      <c r="E572" s="61" t="s">
        <v>42</v>
      </c>
    </row>
    <row r="573" spans="1:11">
      <c r="B573" s="61" t="s">
        <v>56</v>
      </c>
      <c r="C573" s="89" t="s">
        <v>55</v>
      </c>
      <c r="D573" s="61"/>
      <c r="E573" s="61" t="s">
        <v>42</v>
      </c>
    </row>
    <row r="576" spans="1:11" s="1" customFormat="1" ht="16.5" customHeight="1">
      <c r="A576" s="314" t="s">
        <v>0</v>
      </c>
      <c r="B576" s="314"/>
      <c r="C576" s="314"/>
      <c r="D576" s="314"/>
      <c r="E576" s="314"/>
      <c r="F576" s="314"/>
      <c r="G576" s="314"/>
      <c r="I576" s="62"/>
      <c r="J576" s="62"/>
    </row>
    <row r="577" spans="1:11" s="1" customFormat="1" ht="17.25" customHeight="1">
      <c r="A577" s="314" t="s">
        <v>1</v>
      </c>
      <c r="B577" s="314"/>
      <c r="C577" s="314"/>
      <c r="D577" s="314"/>
      <c r="E577" s="314"/>
      <c r="F577" s="314"/>
      <c r="G577" s="314"/>
      <c r="I577" s="58" t="s">
        <v>59</v>
      </c>
      <c r="J577" s="58"/>
    </row>
    <row r="578" spans="1:11" s="1" customFormat="1" ht="15" customHeight="1">
      <c r="A578" s="314" t="s">
        <v>2</v>
      </c>
      <c r="B578" s="314"/>
      <c r="C578" s="314"/>
      <c r="D578" s="314"/>
      <c r="E578" s="314"/>
      <c r="F578" s="314"/>
      <c r="G578" s="314"/>
      <c r="I578" s="48"/>
      <c r="J578" s="48"/>
    </row>
    <row r="579" spans="1:11" s="1" customFormat="1" ht="15" customHeight="1">
      <c r="A579" s="314" t="s">
        <v>3</v>
      </c>
      <c r="B579" s="314"/>
      <c r="C579" s="314"/>
      <c r="D579" s="314"/>
      <c r="E579" s="314"/>
      <c r="F579" s="314"/>
      <c r="G579" s="314"/>
      <c r="I579" s="48"/>
      <c r="J579" s="48"/>
    </row>
    <row r="580" spans="1:11" s="1" customFormat="1" ht="15" customHeight="1">
      <c r="A580" s="315" t="s">
        <v>4</v>
      </c>
      <c r="B580" s="315"/>
      <c r="C580" s="315"/>
      <c r="D580" s="315"/>
      <c r="E580" s="315"/>
      <c r="F580" s="315"/>
      <c r="G580" s="315"/>
      <c r="I580" s="48"/>
      <c r="J580" s="48"/>
    </row>
    <row r="581" spans="1:11" s="2" customFormat="1" ht="15" customHeight="1">
      <c r="A581" s="7"/>
      <c r="B581" s="7"/>
      <c r="C581" s="316" t="s">
        <v>44</v>
      </c>
      <c r="D581" s="316"/>
      <c r="E581" s="316"/>
      <c r="F581" s="316"/>
      <c r="G581" s="316"/>
      <c r="I581" s="49"/>
      <c r="J581" s="49"/>
    </row>
    <row r="582" spans="1:11" s="1" customFormat="1" ht="15" customHeight="1">
      <c r="A582" s="8" t="s">
        <v>60</v>
      </c>
      <c r="B582" s="9"/>
      <c r="C582" s="10"/>
      <c r="D582" s="317"/>
      <c r="E582" s="317"/>
      <c r="F582" s="317"/>
      <c r="G582" s="317"/>
      <c r="H582" s="11"/>
      <c r="I582" s="48"/>
      <c r="J582" s="48"/>
    </row>
    <row r="583" spans="1:11" s="1" customFormat="1" ht="15" customHeight="1">
      <c r="A583" s="8" t="s">
        <v>7</v>
      </c>
      <c r="B583" s="318" t="s">
        <v>79</v>
      </c>
      <c r="C583" s="318"/>
      <c r="D583" s="318"/>
      <c r="E583" s="318"/>
      <c r="F583" s="8"/>
      <c r="G583" s="12"/>
      <c r="H583" s="8"/>
      <c r="I583" s="59"/>
      <c r="J583" s="59"/>
      <c r="K583" s="51"/>
    </row>
    <row r="584" spans="1:11" s="1" customFormat="1" ht="15" customHeight="1">
      <c r="A584" s="8" t="s">
        <v>8</v>
      </c>
      <c r="B584" s="319"/>
      <c r="C584" s="319"/>
      <c r="D584" s="319"/>
      <c r="E584" s="319"/>
      <c r="F584" s="14"/>
      <c r="G584" s="15" t="s">
        <v>9</v>
      </c>
      <c r="H584" s="13" t="s">
        <v>41</v>
      </c>
      <c r="I584" s="50"/>
      <c r="J584" s="50"/>
    </row>
    <row r="585" spans="1:11" s="1" customFormat="1" ht="15" customHeight="1">
      <c r="A585" s="16" t="s">
        <v>10</v>
      </c>
      <c r="B585" s="16" t="s">
        <v>11</v>
      </c>
      <c r="C585" s="16" t="s">
        <v>12</v>
      </c>
      <c r="D585" s="17" t="s">
        <v>13</v>
      </c>
      <c r="E585" s="18" t="s">
        <v>14</v>
      </c>
      <c r="F585" s="18" t="s">
        <v>15</v>
      </c>
      <c r="G585" s="16" t="s">
        <v>16</v>
      </c>
      <c r="I585" s="48" t="s">
        <v>46</v>
      </c>
      <c r="J585" s="48"/>
    </row>
    <row r="586" spans="1:11" s="3" customFormat="1" ht="15" customHeight="1">
      <c r="A586" s="19">
        <v>1</v>
      </c>
      <c r="B586" s="20" t="s">
        <v>17</v>
      </c>
      <c r="C586" s="21">
        <v>3</v>
      </c>
      <c r="D586" s="22">
        <v>80775</v>
      </c>
      <c r="E586" s="23">
        <f>D586*C586</f>
        <v>242325</v>
      </c>
      <c r="F586" s="24">
        <v>0.09</v>
      </c>
      <c r="G586" s="25">
        <f>E586-E586*F586</f>
        <v>220515.75</v>
      </c>
      <c r="H586" s="26">
        <f>D586/1.1*0.91</f>
        <v>66822.954545454544</v>
      </c>
      <c r="I586" s="52"/>
      <c r="J586" s="52"/>
      <c r="K586" s="53">
        <f t="shared" ref="K586:K602" si="65">H586*C586</f>
        <v>200468.86363636365</v>
      </c>
    </row>
    <row r="587" spans="1:11" s="3" customFormat="1" ht="15" customHeight="1">
      <c r="A587" s="19">
        <v>2</v>
      </c>
      <c r="B587" s="20" t="s">
        <v>18</v>
      </c>
      <c r="C587" s="27"/>
      <c r="D587" s="22">
        <v>130973</v>
      </c>
      <c r="E587" s="23">
        <f t="shared" ref="E587:E603" si="66">D587*C587</f>
        <v>0</v>
      </c>
      <c r="F587" s="24">
        <v>0.09</v>
      </c>
      <c r="G587" s="25">
        <f t="shared" ref="G587:G603" si="67">E587-E587*F587</f>
        <v>0</v>
      </c>
      <c r="H587" s="26">
        <f t="shared" ref="H587:H603" si="68">D587/1.1*0.91</f>
        <v>108350.39090909091</v>
      </c>
      <c r="I587" s="52"/>
      <c r="J587" s="52"/>
      <c r="K587" s="53">
        <f t="shared" si="65"/>
        <v>0</v>
      </c>
    </row>
    <row r="588" spans="1:11" s="3" customFormat="1" ht="15" customHeight="1">
      <c r="A588" s="19">
        <v>3</v>
      </c>
      <c r="B588" s="20" t="s">
        <v>19</v>
      </c>
      <c r="C588" s="30">
        <v>3</v>
      </c>
      <c r="D588" s="22">
        <v>61155</v>
      </c>
      <c r="E588" s="23">
        <f t="shared" si="66"/>
        <v>183465</v>
      </c>
      <c r="F588" s="24">
        <v>0.09</v>
      </c>
      <c r="G588" s="25">
        <f t="shared" si="67"/>
        <v>166953.15</v>
      </c>
      <c r="H588" s="26">
        <f t="shared" si="68"/>
        <v>50591.86363636364</v>
      </c>
      <c r="I588" s="52"/>
      <c r="J588" s="52"/>
      <c r="K588" s="53">
        <f t="shared" si="65"/>
        <v>151775.59090909091</v>
      </c>
    </row>
    <row r="589" spans="1:11" s="65" customFormat="1" ht="15" customHeight="1">
      <c r="A589" s="72">
        <v>4</v>
      </c>
      <c r="B589" s="73" t="s">
        <v>20</v>
      </c>
      <c r="C589" s="90"/>
      <c r="D589" s="75">
        <v>117926</v>
      </c>
      <c r="E589" s="76">
        <f t="shared" si="66"/>
        <v>0</v>
      </c>
      <c r="F589" s="77">
        <v>0.09</v>
      </c>
      <c r="G589" s="78">
        <f t="shared" si="67"/>
        <v>0</v>
      </c>
      <c r="H589" s="63">
        <f t="shared" si="68"/>
        <v>97556.963636363624</v>
      </c>
      <c r="I589" s="83">
        <f>H589*0.85</f>
        <v>82923.419090909083</v>
      </c>
      <c r="J589" s="83"/>
      <c r="K589" s="84">
        <f t="shared" si="65"/>
        <v>0</v>
      </c>
    </row>
    <row r="590" spans="1:11" s="3" customFormat="1" ht="15" customHeight="1">
      <c r="A590" s="19">
        <v>5</v>
      </c>
      <c r="B590" s="20" t="s">
        <v>21</v>
      </c>
      <c r="C590" s="27">
        <v>3</v>
      </c>
      <c r="D590" s="22">
        <v>122163</v>
      </c>
      <c r="E590" s="23">
        <f t="shared" si="66"/>
        <v>366489</v>
      </c>
      <c r="F590" s="24">
        <v>0.09</v>
      </c>
      <c r="G590" s="25">
        <f t="shared" si="67"/>
        <v>333504.99</v>
      </c>
      <c r="H590" s="26">
        <f t="shared" si="68"/>
        <v>101062.11818181818</v>
      </c>
      <c r="I590" s="52"/>
      <c r="J590" s="52"/>
      <c r="K590" s="53">
        <f t="shared" si="65"/>
        <v>303186.35454545455</v>
      </c>
    </row>
    <row r="591" spans="1:11" s="3" customFormat="1" ht="15" customHeight="1">
      <c r="A591" s="19">
        <v>6</v>
      </c>
      <c r="B591" s="20" t="s">
        <v>22</v>
      </c>
      <c r="C591" s="21"/>
      <c r="D591" s="22">
        <v>96566</v>
      </c>
      <c r="E591" s="23">
        <f t="shared" si="66"/>
        <v>0</v>
      </c>
      <c r="F591" s="24">
        <v>0.09</v>
      </c>
      <c r="G591" s="25">
        <f t="shared" si="67"/>
        <v>0</v>
      </c>
      <c r="H591" s="26">
        <f t="shared" si="68"/>
        <v>79886.418181818182</v>
      </c>
      <c r="I591" s="52"/>
      <c r="J591" s="52"/>
      <c r="K591" s="53">
        <f t="shared" si="65"/>
        <v>0</v>
      </c>
    </row>
    <row r="592" spans="1:11" s="3" customFormat="1" ht="15" customHeight="1">
      <c r="A592" s="19">
        <v>7</v>
      </c>
      <c r="B592" s="20" t="s">
        <v>23</v>
      </c>
      <c r="C592" s="30"/>
      <c r="D592" s="22">
        <v>144014</v>
      </c>
      <c r="E592" s="23">
        <f t="shared" si="66"/>
        <v>0</v>
      </c>
      <c r="F592" s="24">
        <v>0.09</v>
      </c>
      <c r="G592" s="25">
        <f t="shared" si="67"/>
        <v>0</v>
      </c>
      <c r="H592" s="26">
        <f t="shared" si="68"/>
        <v>119138.85454545454</v>
      </c>
      <c r="I592" s="52"/>
      <c r="J592" s="52"/>
      <c r="K592" s="53">
        <f t="shared" si="65"/>
        <v>0</v>
      </c>
    </row>
    <row r="593" spans="1:11" s="3" customFormat="1" ht="15" customHeight="1">
      <c r="A593" s="19">
        <v>8</v>
      </c>
      <c r="B593" s="20" t="s">
        <v>24</v>
      </c>
      <c r="C593" s="21"/>
      <c r="D593" s="22">
        <v>237245</v>
      </c>
      <c r="E593" s="23">
        <f t="shared" si="66"/>
        <v>0</v>
      </c>
      <c r="F593" s="24">
        <v>0.09</v>
      </c>
      <c r="G593" s="25">
        <f t="shared" si="67"/>
        <v>0</v>
      </c>
      <c r="H593" s="26">
        <f t="shared" si="68"/>
        <v>196266.31818181818</v>
      </c>
      <c r="I593" s="52"/>
      <c r="J593" s="52"/>
      <c r="K593" s="53">
        <f t="shared" si="65"/>
        <v>0</v>
      </c>
    </row>
    <row r="594" spans="1:11" s="3" customFormat="1" ht="15" customHeight="1">
      <c r="A594" s="19">
        <v>9</v>
      </c>
      <c r="B594" s="31" t="s">
        <v>25</v>
      </c>
      <c r="C594" s="21"/>
      <c r="D594" s="22">
        <v>103413.75</v>
      </c>
      <c r="E594" s="23">
        <f t="shared" si="66"/>
        <v>0</v>
      </c>
      <c r="F594" s="24">
        <v>0.09</v>
      </c>
      <c r="G594" s="25">
        <f t="shared" si="67"/>
        <v>0</v>
      </c>
      <c r="H594" s="26">
        <f t="shared" si="68"/>
        <v>85551.374999999985</v>
      </c>
      <c r="I594" s="52"/>
      <c r="J594" s="52"/>
      <c r="K594" s="53">
        <f t="shared" si="65"/>
        <v>0</v>
      </c>
    </row>
    <row r="595" spans="1:11" s="3" customFormat="1" ht="15" customHeight="1">
      <c r="A595" s="19">
        <v>10</v>
      </c>
      <c r="B595" s="31" t="s">
        <v>26</v>
      </c>
      <c r="C595" s="32"/>
      <c r="D595" s="22">
        <v>112188</v>
      </c>
      <c r="E595" s="23">
        <f t="shared" si="66"/>
        <v>0</v>
      </c>
      <c r="F595" s="24">
        <v>0.09</v>
      </c>
      <c r="G595" s="25">
        <f t="shared" si="67"/>
        <v>0</v>
      </c>
      <c r="H595" s="26">
        <f t="shared" si="68"/>
        <v>92810.072727272724</v>
      </c>
      <c r="I595" s="52"/>
      <c r="J595" s="52"/>
      <c r="K595" s="53">
        <f t="shared" si="65"/>
        <v>0</v>
      </c>
    </row>
    <row r="596" spans="1:11" s="3" customFormat="1" ht="15" customHeight="1">
      <c r="A596" s="19">
        <v>11</v>
      </c>
      <c r="B596" s="20" t="s">
        <v>27</v>
      </c>
      <c r="C596" s="32"/>
      <c r="D596" s="22">
        <v>55200</v>
      </c>
      <c r="E596" s="23">
        <f t="shared" si="66"/>
        <v>0</v>
      </c>
      <c r="F596" s="24">
        <v>0.09</v>
      </c>
      <c r="G596" s="25">
        <f t="shared" si="67"/>
        <v>0</v>
      </c>
      <c r="H596" s="26">
        <f t="shared" si="68"/>
        <v>45665.454545454544</v>
      </c>
      <c r="I596" s="52"/>
      <c r="J596" s="52"/>
      <c r="K596" s="53">
        <f t="shared" si="65"/>
        <v>0</v>
      </c>
    </row>
    <row r="597" spans="1:11" s="3" customFormat="1" ht="15" customHeight="1">
      <c r="A597" s="19">
        <v>12</v>
      </c>
      <c r="B597" s="20" t="s">
        <v>28</v>
      </c>
      <c r="C597" s="32">
        <v>4</v>
      </c>
      <c r="D597" s="22">
        <v>50600</v>
      </c>
      <c r="E597" s="23">
        <f t="shared" si="66"/>
        <v>202400</v>
      </c>
      <c r="F597" s="24">
        <v>0.09</v>
      </c>
      <c r="G597" s="25">
        <f t="shared" si="67"/>
        <v>184184</v>
      </c>
      <c r="H597" s="26">
        <f t="shared" si="68"/>
        <v>41859.999999999993</v>
      </c>
      <c r="I597" s="52"/>
      <c r="J597" s="52"/>
      <c r="K597" s="53">
        <f t="shared" si="65"/>
        <v>167439.99999999997</v>
      </c>
    </row>
    <row r="598" spans="1:11" s="3" customFormat="1" ht="15" customHeight="1">
      <c r="A598" s="19">
        <v>13</v>
      </c>
      <c r="B598" s="20" t="s">
        <v>29</v>
      </c>
      <c r="C598" s="32">
        <v>5</v>
      </c>
      <c r="D598" s="33">
        <v>65340</v>
      </c>
      <c r="E598" s="23">
        <f t="shared" si="66"/>
        <v>326700</v>
      </c>
      <c r="F598" s="24">
        <v>0.09</v>
      </c>
      <c r="G598" s="25">
        <f t="shared" si="67"/>
        <v>297297</v>
      </c>
      <c r="H598" s="26">
        <f t="shared" si="68"/>
        <v>54053.999999999993</v>
      </c>
      <c r="I598" s="52"/>
      <c r="J598" s="52"/>
      <c r="K598" s="53">
        <f t="shared" si="65"/>
        <v>270269.99999999994</v>
      </c>
    </row>
    <row r="599" spans="1:11" s="3" customFormat="1" ht="15" customHeight="1">
      <c r="A599" s="19">
        <v>14</v>
      </c>
      <c r="B599" s="20" t="s">
        <v>30</v>
      </c>
      <c r="C599" s="32">
        <v>5</v>
      </c>
      <c r="D599" s="33">
        <v>67155</v>
      </c>
      <c r="E599" s="23">
        <f t="shared" si="66"/>
        <v>335775</v>
      </c>
      <c r="F599" s="24">
        <v>0.09</v>
      </c>
      <c r="G599" s="25">
        <f t="shared" si="67"/>
        <v>305555.25</v>
      </c>
      <c r="H599" s="26">
        <f t="shared" si="68"/>
        <v>55555.499999999993</v>
      </c>
      <c r="I599" s="52"/>
      <c r="J599" s="52"/>
      <c r="K599" s="53">
        <f t="shared" si="65"/>
        <v>277777.49999999994</v>
      </c>
    </row>
    <row r="600" spans="1:11" s="3" customFormat="1" ht="15" customHeight="1">
      <c r="A600" s="19">
        <v>15</v>
      </c>
      <c r="B600" s="20" t="s">
        <v>31</v>
      </c>
      <c r="C600" s="32">
        <v>0</v>
      </c>
      <c r="D600" s="33">
        <v>78045</v>
      </c>
      <c r="E600" s="23">
        <f t="shared" si="66"/>
        <v>0</v>
      </c>
      <c r="F600" s="24">
        <v>0.09</v>
      </c>
      <c r="G600" s="25">
        <f t="shared" si="67"/>
        <v>0</v>
      </c>
      <c r="H600" s="26">
        <f t="shared" si="68"/>
        <v>64564.5</v>
      </c>
      <c r="I600" s="52"/>
      <c r="J600" s="52"/>
      <c r="K600" s="53">
        <f t="shared" si="65"/>
        <v>0</v>
      </c>
    </row>
    <row r="601" spans="1:11" s="3" customFormat="1" ht="15" customHeight="1">
      <c r="A601" s="19">
        <v>16</v>
      </c>
      <c r="B601" s="20" t="s">
        <v>32</v>
      </c>
      <c r="C601" s="32">
        <v>5</v>
      </c>
      <c r="D601" s="33">
        <v>81675</v>
      </c>
      <c r="E601" s="23">
        <f t="shared" si="66"/>
        <v>408375</v>
      </c>
      <c r="F601" s="24">
        <v>0.09</v>
      </c>
      <c r="G601" s="25">
        <f t="shared" si="67"/>
        <v>371621.25</v>
      </c>
      <c r="H601" s="26">
        <f t="shared" si="68"/>
        <v>67567.5</v>
      </c>
      <c r="I601" s="52"/>
      <c r="J601" s="52"/>
      <c r="K601" s="53">
        <f t="shared" si="65"/>
        <v>337837.5</v>
      </c>
    </row>
    <row r="602" spans="1:11" s="66" customFormat="1" ht="15" customHeight="1">
      <c r="A602" s="79">
        <v>17</v>
      </c>
      <c r="B602" s="20" t="s">
        <v>33</v>
      </c>
      <c r="C602" s="32">
        <v>5</v>
      </c>
      <c r="D602" s="34">
        <v>115940</v>
      </c>
      <c r="E602" s="80">
        <f t="shared" si="66"/>
        <v>579700</v>
      </c>
      <c r="F602" s="81">
        <v>0.09</v>
      </c>
      <c r="G602" s="25">
        <f t="shared" si="67"/>
        <v>527527</v>
      </c>
      <c r="H602" s="82">
        <f t="shared" si="68"/>
        <v>95913.999999999985</v>
      </c>
      <c r="I602" s="85"/>
      <c r="J602" s="85"/>
      <c r="K602" s="86">
        <f t="shared" si="65"/>
        <v>479569.99999999994</v>
      </c>
    </row>
    <row r="603" spans="1:11" s="65" customFormat="1" ht="15" customHeight="1">
      <c r="A603" s="72">
        <v>18</v>
      </c>
      <c r="B603" s="73" t="s">
        <v>34</v>
      </c>
      <c r="C603" s="87">
        <v>5</v>
      </c>
      <c r="D603" s="88">
        <v>99825</v>
      </c>
      <c r="E603" s="76">
        <f t="shared" si="66"/>
        <v>499125</v>
      </c>
      <c r="F603" s="77">
        <v>0.09</v>
      </c>
      <c r="G603" s="78">
        <f t="shared" si="67"/>
        <v>454203.75</v>
      </c>
      <c r="H603" s="63">
        <f t="shared" si="68"/>
        <v>82582.499999999985</v>
      </c>
      <c r="I603" s="83">
        <f>H603*0.85</f>
        <v>70195.124999999985</v>
      </c>
      <c r="J603" s="83"/>
      <c r="K603" s="84">
        <f>I603*C603</f>
        <v>350975.62499999994</v>
      </c>
    </row>
    <row r="604" spans="1:11" s="4" customFormat="1" ht="15" customHeight="1">
      <c r="A604" s="35"/>
      <c r="B604" s="36" t="s">
        <v>35</v>
      </c>
      <c r="C604" s="37">
        <f>SUM(C586:C603)</f>
        <v>38</v>
      </c>
      <c r="D604" s="37"/>
      <c r="E604" s="38">
        <f>SUM(E586:E603)</f>
        <v>3144354</v>
      </c>
      <c r="F604" s="38"/>
      <c r="G604" s="39">
        <f>SUM(G586:G603)</f>
        <v>2861362.14</v>
      </c>
      <c r="H604" s="40"/>
      <c r="I604" s="68"/>
      <c r="J604" s="68"/>
      <c r="K604" s="40">
        <f>SUM(K586:K603)</f>
        <v>2539301.4340909091</v>
      </c>
    </row>
    <row r="605" spans="1:11" s="5" customFormat="1" ht="19.5" customHeight="1">
      <c r="A605" s="41"/>
      <c r="B605" s="42"/>
      <c r="C605" s="43"/>
      <c r="D605" s="43"/>
      <c r="E605" s="44"/>
      <c r="F605" s="44"/>
      <c r="G605" s="45"/>
      <c r="I605" s="69"/>
      <c r="J605" s="69"/>
      <c r="K605" s="70">
        <f>K604*0.1</f>
        <v>253930.14340909093</v>
      </c>
    </row>
    <row r="606" spans="1:11" s="6" customFormat="1" ht="24" customHeight="1">
      <c r="A606" s="311"/>
      <c r="B606" s="311"/>
      <c r="C606" s="312"/>
      <c r="D606" s="312"/>
      <c r="E606" s="46"/>
      <c r="F606" s="46"/>
      <c r="G606" s="47"/>
      <c r="I606" s="71"/>
      <c r="J606" s="71"/>
      <c r="K606" s="195">
        <f>SUM(K604:K605)</f>
        <v>2793231.5775000001</v>
      </c>
    </row>
    <row r="607" spans="1:11" ht="31.5">
      <c r="A607" s="311" t="s">
        <v>36</v>
      </c>
      <c r="B607" s="311"/>
      <c r="C607" s="312" t="s">
        <v>37</v>
      </c>
      <c r="D607" s="312"/>
      <c r="E607" s="46"/>
      <c r="F607" s="46"/>
      <c r="G607" s="47" t="s">
        <v>38</v>
      </c>
      <c r="H607" s="6"/>
    </row>
    <row r="608" spans="1:11">
      <c r="B608" s="61" t="s">
        <v>54</v>
      </c>
      <c r="C608" s="89" t="s">
        <v>55</v>
      </c>
      <c r="D608" s="61"/>
      <c r="E608" s="61" t="s">
        <v>42</v>
      </c>
    </row>
    <row r="609" spans="1:11">
      <c r="B609" s="61" t="s">
        <v>56</v>
      </c>
      <c r="C609" s="89" t="s">
        <v>55</v>
      </c>
      <c r="D609" s="61"/>
      <c r="E609" s="61" t="s">
        <v>42</v>
      </c>
    </row>
    <row r="613" spans="1:11" s="1" customFormat="1" ht="16.5" customHeight="1">
      <c r="A613" s="314" t="s">
        <v>0</v>
      </c>
      <c r="B613" s="314"/>
      <c r="C613" s="314"/>
      <c r="D613" s="314"/>
      <c r="E613" s="314"/>
      <c r="F613" s="314"/>
      <c r="G613" s="314"/>
      <c r="I613" s="62"/>
      <c r="J613" s="62"/>
    </row>
    <row r="614" spans="1:11" s="1" customFormat="1" ht="17.25" customHeight="1">
      <c r="A614" s="314" t="s">
        <v>1</v>
      </c>
      <c r="B614" s="314"/>
      <c r="C614" s="314"/>
      <c r="D614" s="314"/>
      <c r="E614" s="314"/>
      <c r="F614" s="314"/>
      <c r="G614" s="314"/>
      <c r="I614" s="58" t="s">
        <v>59</v>
      </c>
      <c r="J614" s="58"/>
    </row>
    <row r="615" spans="1:11" s="1" customFormat="1" ht="15" customHeight="1">
      <c r="A615" s="314" t="s">
        <v>2</v>
      </c>
      <c r="B615" s="314"/>
      <c r="C615" s="314"/>
      <c r="D615" s="314"/>
      <c r="E615" s="314"/>
      <c r="F615" s="314"/>
      <c r="G615" s="314"/>
      <c r="I615" s="48"/>
      <c r="J615" s="48"/>
    </row>
    <row r="616" spans="1:11" s="1" customFormat="1" ht="15" customHeight="1">
      <c r="A616" s="314" t="s">
        <v>3</v>
      </c>
      <c r="B616" s="314"/>
      <c r="C616" s="314"/>
      <c r="D616" s="314"/>
      <c r="E616" s="314"/>
      <c r="F616" s="314"/>
      <c r="G616" s="314"/>
      <c r="I616" s="48"/>
      <c r="J616" s="48"/>
    </row>
    <row r="617" spans="1:11" s="1" customFormat="1" ht="15" customHeight="1">
      <c r="A617" s="315" t="s">
        <v>4</v>
      </c>
      <c r="B617" s="315"/>
      <c r="C617" s="315"/>
      <c r="D617" s="315"/>
      <c r="E617" s="315"/>
      <c r="F617" s="315"/>
      <c r="G617" s="315"/>
      <c r="I617" s="48"/>
      <c r="J617" s="48"/>
    </row>
    <row r="618" spans="1:11" s="2" customFormat="1" ht="15" customHeight="1">
      <c r="A618" s="7"/>
      <c r="B618" s="7"/>
      <c r="C618" s="316" t="s">
        <v>44</v>
      </c>
      <c r="D618" s="316"/>
      <c r="E618" s="316"/>
      <c r="F618" s="316"/>
      <c r="G618" s="316"/>
      <c r="I618" s="49"/>
      <c r="J618" s="49"/>
    </row>
    <row r="619" spans="1:11" s="1" customFormat="1" ht="15" customHeight="1">
      <c r="A619" s="8" t="s">
        <v>60</v>
      </c>
      <c r="B619" s="9"/>
      <c r="C619" s="10"/>
      <c r="D619" s="317"/>
      <c r="E619" s="317"/>
      <c r="F619" s="317"/>
      <c r="G619" s="317"/>
      <c r="H619" s="11"/>
      <c r="I619" s="48"/>
      <c r="J619" s="48"/>
    </row>
    <row r="620" spans="1:11" s="1" customFormat="1" ht="15" customHeight="1">
      <c r="A620" s="8" t="s">
        <v>7</v>
      </c>
      <c r="B620" s="318" t="s">
        <v>80</v>
      </c>
      <c r="C620" s="318"/>
      <c r="D620" s="318"/>
      <c r="E620" s="318"/>
      <c r="F620" s="8"/>
      <c r="G620" s="12"/>
      <c r="H620" s="8"/>
      <c r="I620" s="59"/>
      <c r="J620" s="59"/>
      <c r="K620" s="51"/>
    </row>
    <row r="621" spans="1:11" s="1" customFormat="1" ht="15" customHeight="1">
      <c r="A621" s="8" t="s">
        <v>8</v>
      </c>
      <c r="B621" s="319"/>
      <c r="C621" s="319"/>
      <c r="D621" s="319"/>
      <c r="E621" s="319"/>
      <c r="F621" s="14"/>
      <c r="G621" s="15" t="s">
        <v>9</v>
      </c>
      <c r="H621" s="13" t="s">
        <v>41</v>
      </c>
      <c r="I621" s="50"/>
      <c r="J621" s="50"/>
    </row>
    <row r="622" spans="1:11" s="1" customFormat="1" ht="15" customHeight="1">
      <c r="A622" s="16" t="s">
        <v>10</v>
      </c>
      <c r="B622" s="16" t="s">
        <v>11</v>
      </c>
      <c r="C622" s="16" t="s">
        <v>12</v>
      </c>
      <c r="D622" s="17" t="s">
        <v>13</v>
      </c>
      <c r="E622" s="18" t="s">
        <v>14</v>
      </c>
      <c r="F622" s="18" t="s">
        <v>15</v>
      </c>
      <c r="G622" s="16" t="s">
        <v>16</v>
      </c>
      <c r="I622" s="48" t="s">
        <v>46</v>
      </c>
      <c r="J622" s="48"/>
    </row>
    <row r="623" spans="1:11" s="3" customFormat="1" ht="15" customHeight="1">
      <c r="A623" s="19">
        <v>1</v>
      </c>
      <c r="B623" s="20" t="s">
        <v>17</v>
      </c>
      <c r="C623" s="21">
        <v>6</v>
      </c>
      <c r="D623" s="22">
        <v>80775</v>
      </c>
      <c r="E623" s="23">
        <f>D623*C623</f>
        <v>484650</v>
      </c>
      <c r="F623" s="24">
        <v>0.09</v>
      </c>
      <c r="G623" s="25">
        <f>E623-E623*F623</f>
        <v>441031.5</v>
      </c>
      <c r="H623" s="26">
        <f>D623/1.1*0.91</f>
        <v>66822.954545454544</v>
      </c>
      <c r="I623" s="52"/>
      <c r="J623" s="52"/>
      <c r="K623" s="53">
        <f>H623*C623</f>
        <v>400937.72727272729</v>
      </c>
    </row>
    <row r="624" spans="1:11" s="3" customFormat="1" ht="15" customHeight="1">
      <c r="A624" s="19">
        <v>2</v>
      </c>
      <c r="B624" s="20" t="s">
        <v>18</v>
      </c>
      <c r="C624" s="27">
        <v>0</v>
      </c>
      <c r="D624" s="22">
        <v>130973</v>
      </c>
      <c r="E624" s="23">
        <f t="shared" ref="E624:E640" si="69">D624*C624</f>
        <v>0</v>
      </c>
      <c r="F624" s="24">
        <v>0.09</v>
      </c>
      <c r="G624" s="25">
        <f t="shared" ref="G624:G640" si="70">E624-E624*F624</f>
        <v>0</v>
      </c>
      <c r="H624" s="26">
        <f t="shared" ref="H624:H640" si="71">D624/1.1*0.91</f>
        <v>108350.39090909091</v>
      </c>
      <c r="I624" s="52"/>
      <c r="J624" s="52"/>
      <c r="K624" s="53">
        <f>H624*C624</f>
        <v>0</v>
      </c>
    </row>
    <row r="625" spans="1:11" s="3" customFormat="1" ht="15" customHeight="1">
      <c r="A625" s="19">
        <v>3</v>
      </c>
      <c r="B625" s="20" t="s">
        <v>19</v>
      </c>
      <c r="C625" s="30">
        <v>2</v>
      </c>
      <c r="D625" s="22">
        <v>61155</v>
      </c>
      <c r="E625" s="23">
        <f t="shared" si="69"/>
        <v>122310</v>
      </c>
      <c r="F625" s="24">
        <v>0.09</v>
      </c>
      <c r="G625" s="25">
        <f t="shared" si="70"/>
        <v>111302.1</v>
      </c>
      <c r="H625" s="26">
        <f t="shared" si="71"/>
        <v>50591.86363636364</v>
      </c>
      <c r="I625" s="52"/>
      <c r="J625" s="52"/>
      <c r="K625" s="53">
        <f>H625*C625</f>
        <v>101183.72727272728</v>
      </c>
    </row>
    <row r="626" spans="1:11" s="65" customFormat="1" ht="15" customHeight="1">
      <c r="A626" s="72">
        <v>4</v>
      </c>
      <c r="B626" s="73" t="s">
        <v>20</v>
      </c>
      <c r="C626" s="90">
        <v>2</v>
      </c>
      <c r="D626" s="75">
        <v>117926</v>
      </c>
      <c r="E626" s="76">
        <f t="shared" si="69"/>
        <v>235852</v>
      </c>
      <c r="F626" s="77">
        <v>0.09</v>
      </c>
      <c r="G626" s="78">
        <f t="shared" si="70"/>
        <v>214625.32</v>
      </c>
      <c r="H626" s="63">
        <f t="shared" si="71"/>
        <v>97556.963636363624</v>
      </c>
      <c r="I626" s="83">
        <f>H626*0.85</f>
        <v>82923.419090909083</v>
      </c>
      <c r="J626" s="83"/>
      <c r="K626" s="84">
        <f>I626*C626</f>
        <v>165846.83818181817</v>
      </c>
    </row>
    <row r="627" spans="1:11" s="3" customFormat="1" ht="15" customHeight="1">
      <c r="A627" s="19">
        <v>5</v>
      </c>
      <c r="B627" s="20" t="s">
        <v>21</v>
      </c>
      <c r="C627" s="27">
        <v>7</v>
      </c>
      <c r="D627" s="22">
        <v>122163</v>
      </c>
      <c r="E627" s="23">
        <f t="shared" si="69"/>
        <v>855141</v>
      </c>
      <c r="F627" s="24">
        <v>0.09</v>
      </c>
      <c r="G627" s="25">
        <f t="shared" si="70"/>
        <v>778178.31</v>
      </c>
      <c r="H627" s="26">
        <f t="shared" si="71"/>
        <v>101062.11818181818</v>
      </c>
      <c r="I627" s="52"/>
      <c r="J627" s="52"/>
      <c r="K627" s="53">
        <f t="shared" ref="K627:K639" si="72">H627*C627</f>
        <v>707434.82727272727</v>
      </c>
    </row>
    <row r="628" spans="1:11" s="3" customFormat="1" ht="15" customHeight="1">
      <c r="A628" s="19">
        <v>6</v>
      </c>
      <c r="B628" s="20" t="s">
        <v>22</v>
      </c>
      <c r="C628" s="21"/>
      <c r="D628" s="22">
        <v>96566</v>
      </c>
      <c r="E628" s="23">
        <f t="shared" si="69"/>
        <v>0</v>
      </c>
      <c r="F628" s="24">
        <v>0.09</v>
      </c>
      <c r="G628" s="25">
        <f t="shared" si="70"/>
        <v>0</v>
      </c>
      <c r="H628" s="26">
        <f t="shared" si="71"/>
        <v>79886.418181818182</v>
      </c>
      <c r="I628" s="52"/>
      <c r="J628" s="52"/>
      <c r="K628" s="53">
        <f t="shared" si="72"/>
        <v>0</v>
      </c>
    </row>
    <row r="629" spans="1:11" s="3" customFormat="1" ht="15" customHeight="1">
      <c r="A629" s="19">
        <v>7</v>
      </c>
      <c r="B629" s="20" t="s">
        <v>23</v>
      </c>
      <c r="C629" s="30"/>
      <c r="D629" s="22">
        <v>144014</v>
      </c>
      <c r="E629" s="23">
        <f t="shared" si="69"/>
        <v>0</v>
      </c>
      <c r="F629" s="24">
        <v>0.09</v>
      </c>
      <c r="G629" s="25">
        <f t="shared" si="70"/>
        <v>0</v>
      </c>
      <c r="H629" s="26">
        <f t="shared" si="71"/>
        <v>119138.85454545454</v>
      </c>
      <c r="I629" s="52"/>
      <c r="J629" s="52"/>
      <c r="K629" s="53">
        <f t="shared" si="72"/>
        <v>0</v>
      </c>
    </row>
    <row r="630" spans="1:11" s="3" customFormat="1" ht="15" customHeight="1">
      <c r="A630" s="19">
        <v>8</v>
      </c>
      <c r="B630" s="20" t="s">
        <v>24</v>
      </c>
      <c r="C630" s="21"/>
      <c r="D630" s="22">
        <v>237245</v>
      </c>
      <c r="E630" s="23">
        <f t="shared" si="69"/>
        <v>0</v>
      </c>
      <c r="F630" s="24">
        <v>0.09</v>
      </c>
      <c r="G630" s="25">
        <f t="shared" si="70"/>
        <v>0</v>
      </c>
      <c r="H630" s="26">
        <f t="shared" si="71"/>
        <v>196266.31818181818</v>
      </c>
      <c r="I630" s="52"/>
      <c r="J630" s="52"/>
      <c r="K630" s="53">
        <f t="shared" si="72"/>
        <v>0</v>
      </c>
    </row>
    <row r="631" spans="1:11" s="3" customFormat="1" ht="15" customHeight="1">
      <c r="A631" s="19">
        <v>9</v>
      </c>
      <c r="B631" s="31" t="s">
        <v>25</v>
      </c>
      <c r="C631" s="21"/>
      <c r="D631" s="22">
        <v>103413.75</v>
      </c>
      <c r="E631" s="23">
        <f t="shared" si="69"/>
        <v>0</v>
      </c>
      <c r="F631" s="24">
        <v>0.09</v>
      </c>
      <c r="G631" s="25">
        <f t="shared" si="70"/>
        <v>0</v>
      </c>
      <c r="H631" s="26">
        <f t="shared" si="71"/>
        <v>85551.374999999985</v>
      </c>
      <c r="I631" s="52"/>
      <c r="J631" s="52"/>
      <c r="K631" s="53">
        <f t="shared" si="72"/>
        <v>0</v>
      </c>
    </row>
    <row r="632" spans="1:11" s="3" customFormat="1" ht="15" customHeight="1">
      <c r="A632" s="19">
        <v>10</v>
      </c>
      <c r="B632" s="31" t="s">
        <v>26</v>
      </c>
      <c r="C632" s="32"/>
      <c r="D632" s="22">
        <v>112188</v>
      </c>
      <c r="E632" s="23">
        <f t="shared" si="69"/>
        <v>0</v>
      </c>
      <c r="F632" s="24">
        <v>0.09</v>
      </c>
      <c r="G632" s="25">
        <f t="shared" si="70"/>
        <v>0</v>
      </c>
      <c r="H632" s="26">
        <f t="shared" si="71"/>
        <v>92810.072727272724</v>
      </c>
      <c r="I632" s="52"/>
      <c r="J632" s="52"/>
      <c r="K632" s="53">
        <f t="shared" si="72"/>
        <v>0</v>
      </c>
    </row>
    <row r="633" spans="1:11" s="3" customFormat="1" ht="15" customHeight="1">
      <c r="A633" s="19">
        <v>11</v>
      </c>
      <c r="B633" s="20" t="s">
        <v>27</v>
      </c>
      <c r="C633" s="32">
        <v>5</v>
      </c>
      <c r="D633" s="22">
        <v>55200</v>
      </c>
      <c r="E633" s="23">
        <f t="shared" si="69"/>
        <v>276000</v>
      </c>
      <c r="F633" s="24">
        <v>0.09</v>
      </c>
      <c r="G633" s="25">
        <f t="shared" si="70"/>
        <v>251160</v>
      </c>
      <c r="H633" s="26">
        <f t="shared" si="71"/>
        <v>45665.454545454544</v>
      </c>
      <c r="I633" s="52"/>
      <c r="J633" s="52"/>
      <c r="K633" s="53">
        <f t="shared" si="72"/>
        <v>228327.27272727271</v>
      </c>
    </row>
    <row r="634" spans="1:11" s="3" customFormat="1" ht="15" customHeight="1">
      <c r="A634" s="19">
        <v>12</v>
      </c>
      <c r="B634" s="20" t="s">
        <v>28</v>
      </c>
      <c r="C634" s="32">
        <v>3</v>
      </c>
      <c r="D634" s="22">
        <v>50600</v>
      </c>
      <c r="E634" s="23">
        <f t="shared" si="69"/>
        <v>151800</v>
      </c>
      <c r="F634" s="24">
        <v>0.09</v>
      </c>
      <c r="G634" s="25">
        <f t="shared" si="70"/>
        <v>138138</v>
      </c>
      <c r="H634" s="26">
        <f t="shared" si="71"/>
        <v>41859.999999999993</v>
      </c>
      <c r="I634" s="52"/>
      <c r="J634" s="52"/>
      <c r="K634" s="53">
        <f t="shared" si="72"/>
        <v>125579.99999999997</v>
      </c>
    </row>
    <row r="635" spans="1:11" s="3" customFormat="1" ht="15" customHeight="1">
      <c r="A635" s="19">
        <v>13</v>
      </c>
      <c r="B635" s="20" t="s">
        <v>29</v>
      </c>
      <c r="C635" s="32">
        <v>5</v>
      </c>
      <c r="D635" s="33">
        <v>65340</v>
      </c>
      <c r="E635" s="23">
        <f t="shared" si="69"/>
        <v>326700</v>
      </c>
      <c r="F635" s="24">
        <v>0.09</v>
      </c>
      <c r="G635" s="25">
        <f t="shared" si="70"/>
        <v>297297</v>
      </c>
      <c r="H635" s="26">
        <f t="shared" si="71"/>
        <v>54053.999999999993</v>
      </c>
      <c r="I635" s="52"/>
      <c r="J635" s="52"/>
      <c r="K635" s="53">
        <f t="shared" si="72"/>
        <v>270269.99999999994</v>
      </c>
    </row>
    <row r="636" spans="1:11" s="3" customFormat="1" ht="15" customHeight="1">
      <c r="A636" s="19">
        <v>14</v>
      </c>
      <c r="B636" s="20" t="s">
        <v>30</v>
      </c>
      <c r="C636" s="32">
        <v>5</v>
      </c>
      <c r="D636" s="33">
        <v>67155</v>
      </c>
      <c r="E636" s="23">
        <f t="shared" si="69"/>
        <v>335775</v>
      </c>
      <c r="F636" s="24">
        <v>0.09</v>
      </c>
      <c r="G636" s="25">
        <f t="shared" si="70"/>
        <v>305555.25</v>
      </c>
      <c r="H636" s="26">
        <f t="shared" si="71"/>
        <v>55555.499999999993</v>
      </c>
      <c r="I636" s="52"/>
      <c r="J636" s="52"/>
      <c r="K636" s="53">
        <f t="shared" si="72"/>
        <v>277777.49999999994</v>
      </c>
    </row>
    <row r="637" spans="1:11" s="3" customFormat="1" ht="15" customHeight="1">
      <c r="A637" s="19">
        <v>15</v>
      </c>
      <c r="B637" s="20" t="s">
        <v>31</v>
      </c>
      <c r="C637" s="32">
        <v>0</v>
      </c>
      <c r="D637" s="33">
        <v>78045</v>
      </c>
      <c r="E637" s="23">
        <f t="shared" si="69"/>
        <v>0</v>
      </c>
      <c r="F637" s="24">
        <v>0.09</v>
      </c>
      <c r="G637" s="25">
        <f t="shared" si="70"/>
        <v>0</v>
      </c>
      <c r="H637" s="26">
        <f t="shared" si="71"/>
        <v>64564.5</v>
      </c>
      <c r="I637" s="52"/>
      <c r="J637" s="52"/>
      <c r="K637" s="53">
        <f t="shared" si="72"/>
        <v>0</v>
      </c>
    </row>
    <row r="638" spans="1:11" s="3" customFormat="1" ht="15" customHeight="1">
      <c r="A638" s="19">
        <v>16</v>
      </c>
      <c r="B638" s="20" t="s">
        <v>32</v>
      </c>
      <c r="C638" s="32">
        <v>5</v>
      </c>
      <c r="D638" s="33">
        <v>81675</v>
      </c>
      <c r="E638" s="23">
        <f t="shared" si="69"/>
        <v>408375</v>
      </c>
      <c r="F638" s="24">
        <v>0.09</v>
      </c>
      <c r="G638" s="25">
        <f t="shared" si="70"/>
        <v>371621.25</v>
      </c>
      <c r="H638" s="26">
        <f t="shared" si="71"/>
        <v>67567.5</v>
      </c>
      <c r="I638" s="52"/>
      <c r="J638" s="52"/>
      <c r="K638" s="53">
        <f t="shared" si="72"/>
        <v>337837.5</v>
      </c>
    </row>
    <row r="639" spans="1:11" s="66" customFormat="1" ht="15" customHeight="1">
      <c r="A639" s="79">
        <v>17</v>
      </c>
      <c r="B639" s="20" t="s">
        <v>33</v>
      </c>
      <c r="C639" s="32">
        <v>5</v>
      </c>
      <c r="D639" s="34">
        <v>115940</v>
      </c>
      <c r="E639" s="80">
        <f t="shared" si="69"/>
        <v>579700</v>
      </c>
      <c r="F639" s="81">
        <v>0.09</v>
      </c>
      <c r="G639" s="25">
        <f t="shared" si="70"/>
        <v>527527</v>
      </c>
      <c r="H639" s="82">
        <f t="shared" si="71"/>
        <v>95913.999999999985</v>
      </c>
      <c r="I639" s="85"/>
      <c r="J639" s="85"/>
      <c r="K639" s="86">
        <f t="shared" si="72"/>
        <v>479569.99999999994</v>
      </c>
    </row>
    <row r="640" spans="1:11" s="65" customFormat="1" ht="15" customHeight="1">
      <c r="A640" s="72">
        <v>18</v>
      </c>
      <c r="B640" s="73" t="s">
        <v>34</v>
      </c>
      <c r="C640" s="87">
        <v>5</v>
      </c>
      <c r="D640" s="88">
        <v>99825</v>
      </c>
      <c r="E640" s="76">
        <f t="shared" si="69"/>
        <v>499125</v>
      </c>
      <c r="F640" s="77">
        <v>0.09</v>
      </c>
      <c r="G640" s="78">
        <f t="shared" si="70"/>
        <v>454203.75</v>
      </c>
      <c r="H640" s="63">
        <f t="shared" si="71"/>
        <v>82582.499999999985</v>
      </c>
      <c r="I640" s="83">
        <f>H640*0.85</f>
        <v>70195.124999999985</v>
      </c>
      <c r="J640" s="83"/>
      <c r="K640" s="84">
        <f>I640*C640</f>
        <v>350975.62499999994</v>
      </c>
    </row>
    <row r="641" spans="1:11" s="4" customFormat="1" ht="15" customHeight="1">
      <c r="A641" s="35"/>
      <c r="B641" s="36" t="s">
        <v>35</v>
      </c>
      <c r="C641" s="37">
        <f>SUM(C623:C640)</f>
        <v>50</v>
      </c>
      <c r="D641" s="37"/>
      <c r="E641" s="38">
        <f>SUM(E623:E640)</f>
        <v>4275428</v>
      </c>
      <c r="F641" s="38"/>
      <c r="G641" s="39">
        <f>SUM(G623:G640)</f>
        <v>3890639.48</v>
      </c>
      <c r="H641" s="40"/>
      <c r="I641" s="68"/>
      <c r="J641" s="68"/>
      <c r="K641" s="40">
        <f>SUM(K623:K640)</f>
        <v>3445741.0177272726</v>
      </c>
    </row>
    <row r="642" spans="1:11" s="5" customFormat="1" ht="19.5" customHeight="1">
      <c r="A642" s="41"/>
      <c r="B642" s="42"/>
      <c r="C642" s="43"/>
      <c r="D642" s="43"/>
      <c r="E642" s="44"/>
      <c r="F642" s="44"/>
      <c r="G642" s="45"/>
      <c r="I642" s="69"/>
      <c r="J642" s="69"/>
      <c r="K642" s="70">
        <f>K641*0.1</f>
        <v>344574.10177272727</v>
      </c>
    </row>
    <row r="643" spans="1:11" s="6" customFormat="1" ht="24" customHeight="1">
      <c r="A643" s="311"/>
      <c r="B643" s="311"/>
      <c r="C643" s="312"/>
      <c r="D643" s="312"/>
      <c r="E643" s="46"/>
      <c r="F643" s="46"/>
      <c r="G643" s="47"/>
      <c r="I643" s="71"/>
      <c r="J643" s="71"/>
      <c r="K643" s="195">
        <f>SUM(K641:K642)</f>
        <v>3790315.1195</v>
      </c>
    </row>
    <row r="644" spans="1:11" ht="31.5">
      <c r="A644" s="311" t="s">
        <v>36</v>
      </c>
      <c r="B644" s="311"/>
      <c r="C644" s="312" t="s">
        <v>37</v>
      </c>
      <c r="D644" s="312"/>
      <c r="E644" s="46"/>
      <c r="F644" s="46"/>
      <c r="G644" s="47" t="s">
        <v>38</v>
      </c>
      <c r="H644" s="6"/>
    </row>
    <row r="645" spans="1:11">
      <c r="B645" s="61" t="s">
        <v>54</v>
      </c>
      <c r="C645" s="89" t="s">
        <v>55</v>
      </c>
      <c r="D645" s="61"/>
      <c r="E645" s="61" t="s">
        <v>42</v>
      </c>
    </row>
    <row r="646" spans="1:11">
      <c r="B646" s="61" t="s">
        <v>56</v>
      </c>
      <c r="C646" s="89" t="s">
        <v>55</v>
      </c>
      <c r="D646" s="61"/>
      <c r="E646" s="61" t="s">
        <v>42</v>
      </c>
    </row>
    <row r="648" spans="1:11" ht="16.5" customHeight="1"/>
    <row r="649" spans="1:11" s="1" customFormat="1" ht="16.5" customHeight="1">
      <c r="A649" s="314" t="s">
        <v>0</v>
      </c>
      <c r="B649" s="314"/>
      <c r="C649" s="314"/>
      <c r="D649" s="314"/>
      <c r="E649" s="314"/>
      <c r="F649" s="314"/>
      <c r="G649" s="314"/>
      <c r="I649" s="62"/>
      <c r="J649" s="62"/>
    </row>
    <row r="650" spans="1:11" s="1" customFormat="1" ht="17.25" customHeight="1">
      <c r="A650" s="314" t="s">
        <v>1</v>
      </c>
      <c r="B650" s="314"/>
      <c r="C650" s="314"/>
      <c r="D650" s="314"/>
      <c r="E650" s="314"/>
      <c r="F650" s="314"/>
      <c r="G650" s="314"/>
      <c r="I650" s="58" t="s">
        <v>59</v>
      </c>
      <c r="J650" s="58"/>
    </row>
    <row r="651" spans="1:11" s="1" customFormat="1" ht="15" customHeight="1">
      <c r="A651" s="314" t="s">
        <v>2</v>
      </c>
      <c r="B651" s="314"/>
      <c r="C651" s="314"/>
      <c r="D651" s="314"/>
      <c r="E651" s="314"/>
      <c r="F651" s="314"/>
      <c r="G651" s="314"/>
      <c r="I651" s="48"/>
      <c r="J651" s="48"/>
    </row>
    <row r="652" spans="1:11" s="1" customFormat="1" ht="15" customHeight="1">
      <c r="A652" s="314" t="s">
        <v>3</v>
      </c>
      <c r="B652" s="314"/>
      <c r="C652" s="314"/>
      <c r="D652" s="314"/>
      <c r="E652" s="314"/>
      <c r="F652" s="314"/>
      <c r="G652" s="314"/>
      <c r="I652" s="48"/>
      <c r="J652" s="48"/>
    </row>
    <row r="653" spans="1:11" s="1" customFormat="1" ht="15" customHeight="1">
      <c r="A653" s="315" t="s">
        <v>4</v>
      </c>
      <c r="B653" s="315"/>
      <c r="C653" s="315"/>
      <c r="D653" s="315"/>
      <c r="E653" s="315"/>
      <c r="F653" s="315"/>
      <c r="G653" s="315"/>
      <c r="I653" s="48"/>
      <c r="J653" s="48"/>
    </row>
    <row r="654" spans="1:11" s="2" customFormat="1" ht="15" customHeight="1">
      <c r="A654" s="7"/>
      <c r="B654" s="7"/>
      <c r="C654" s="316" t="s">
        <v>44</v>
      </c>
      <c r="D654" s="316"/>
      <c r="E654" s="316"/>
      <c r="F654" s="316"/>
      <c r="G654" s="316"/>
      <c r="I654" s="49"/>
      <c r="J654" s="49"/>
    </row>
    <row r="655" spans="1:11" s="1" customFormat="1" ht="15" customHeight="1">
      <c r="A655" s="8" t="s">
        <v>60</v>
      </c>
      <c r="B655" s="9"/>
      <c r="C655" s="10"/>
      <c r="D655" s="317"/>
      <c r="E655" s="317"/>
      <c r="F655" s="317"/>
      <c r="G655" s="317"/>
      <c r="H655" s="11"/>
      <c r="I655" s="48"/>
      <c r="J655" s="48"/>
    </row>
    <row r="656" spans="1:11" s="1" customFormat="1" ht="15" customHeight="1">
      <c r="A656" s="8" t="s">
        <v>7</v>
      </c>
      <c r="B656" s="318" t="s">
        <v>81</v>
      </c>
      <c r="C656" s="318"/>
      <c r="D656" s="318"/>
      <c r="E656" s="318"/>
      <c r="F656" s="8"/>
      <c r="G656" s="12"/>
      <c r="H656" s="8"/>
      <c r="I656" s="59"/>
      <c r="J656" s="59"/>
      <c r="K656" s="51"/>
    </row>
    <row r="657" spans="1:11" s="1" customFormat="1" ht="15" customHeight="1">
      <c r="A657" s="8" t="s">
        <v>8</v>
      </c>
      <c r="B657" s="319"/>
      <c r="C657" s="319"/>
      <c r="D657" s="319"/>
      <c r="E657" s="319"/>
      <c r="F657" s="14"/>
      <c r="G657" s="15" t="s">
        <v>9</v>
      </c>
      <c r="H657" s="13" t="s">
        <v>41</v>
      </c>
      <c r="I657" s="50"/>
      <c r="J657" s="50"/>
    </row>
    <row r="658" spans="1:11" s="1" customFormat="1" ht="15" customHeight="1">
      <c r="A658" s="16" t="s">
        <v>10</v>
      </c>
      <c r="B658" s="16" t="s">
        <v>11</v>
      </c>
      <c r="C658" s="16" t="s">
        <v>12</v>
      </c>
      <c r="D658" s="17" t="s">
        <v>13</v>
      </c>
      <c r="E658" s="18" t="s">
        <v>14</v>
      </c>
      <c r="F658" s="18" t="s">
        <v>15</v>
      </c>
      <c r="G658" s="16" t="s">
        <v>16</v>
      </c>
      <c r="I658" s="48" t="s">
        <v>46</v>
      </c>
      <c r="J658" s="48"/>
    </row>
    <row r="659" spans="1:11" s="3" customFormat="1" ht="15" customHeight="1">
      <c r="A659" s="19">
        <v>1</v>
      </c>
      <c r="B659" s="20" t="s">
        <v>17</v>
      </c>
      <c r="C659" s="21">
        <v>5</v>
      </c>
      <c r="D659" s="22">
        <v>80775</v>
      </c>
      <c r="E659" s="23">
        <f>D659*C659</f>
        <v>403875</v>
      </c>
      <c r="F659" s="24">
        <v>0.09</v>
      </c>
      <c r="G659" s="25">
        <f>E659-E659*F659</f>
        <v>367526.25</v>
      </c>
      <c r="H659" s="26">
        <f>D659/1.1*0.91</f>
        <v>66822.954545454544</v>
      </c>
      <c r="I659" s="52"/>
      <c r="J659" s="52"/>
      <c r="K659" s="53">
        <f>H659*C659</f>
        <v>334114.77272727271</v>
      </c>
    </row>
    <row r="660" spans="1:11" s="3" customFormat="1" ht="15" customHeight="1">
      <c r="A660" s="19">
        <v>2</v>
      </c>
      <c r="B660" s="20" t="s">
        <v>18</v>
      </c>
      <c r="C660" s="27">
        <v>3</v>
      </c>
      <c r="D660" s="22">
        <v>130973</v>
      </c>
      <c r="E660" s="23">
        <f t="shared" ref="E660:E676" si="73">D660*C660</f>
        <v>392919</v>
      </c>
      <c r="F660" s="24">
        <v>0.09</v>
      </c>
      <c r="G660" s="25">
        <f t="shared" ref="G660:G676" si="74">E660-E660*F660</f>
        <v>357556.29</v>
      </c>
      <c r="H660" s="26">
        <f t="shared" ref="H660:H676" si="75">D660/1.1*0.91</f>
        <v>108350.39090909091</v>
      </c>
      <c r="I660" s="52"/>
      <c r="J660" s="52"/>
      <c r="K660" s="53">
        <f>H660*C660</f>
        <v>325051.17272727273</v>
      </c>
    </row>
    <row r="661" spans="1:11" s="3" customFormat="1" ht="15" customHeight="1">
      <c r="A661" s="19">
        <v>3</v>
      </c>
      <c r="B661" s="20" t="s">
        <v>19</v>
      </c>
      <c r="C661" s="30"/>
      <c r="D661" s="22">
        <v>61155</v>
      </c>
      <c r="E661" s="23">
        <f t="shared" si="73"/>
        <v>0</v>
      </c>
      <c r="F661" s="24">
        <v>0.09</v>
      </c>
      <c r="G661" s="25">
        <f t="shared" si="74"/>
        <v>0</v>
      </c>
      <c r="H661" s="26">
        <f t="shared" si="75"/>
        <v>50591.86363636364</v>
      </c>
      <c r="I661" s="52"/>
      <c r="J661" s="52"/>
      <c r="K661" s="53">
        <f>H661*C661</f>
        <v>0</v>
      </c>
    </row>
    <row r="662" spans="1:11" s="65" customFormat="1" ht="15" customHeight="1">
      <c r="A662" s="72">
        <v>4</v>
      </c>
      <c r="B662" s="73" t="s">
        <v>20</v>
      </c>
      <c r="C662" s="90">
        <v>2</v>
      </c>
      <c r="D662" s="75">
        <v>117926</v>
      </c>
      <c r="E662" s="76">
        <f t="shared" si="73"/>
        <v>235852</v>
      </c>
      <c r="F662" s="77">
        <v>0.09</v>
      </c>
      <c r="G662" s="78">
        <f t="shared" si="74"/>
        <v>214625.32</v>
      </c>
      <c r="H662" s="63">
        <f t="shared" si="75"/>
        <v>97556.963636363624</v>
      </c>
      <c r="I662" s="83">
        <f>H662*0.85</f>
        <v>82923.419090909083</v>
      </c>
      <c r="J662" s="83"/>
      <c r="K662" s="84">
        <f>I662*C662</f>
        <v>165846.83818181817</v>
      </c>
    </row>
    <row r="663" spans="1:11" s="3" customFormat="1" ht="15" customHeight="1">
      <c r="A663" s="19">
        <v>5</v>
      </c>
      <c r="B663" s="20" t="s">
        <v>21</v>
      </c>
      <c r="C663" s="27">
        <v>4</v>
      </c>
      <c r="D663" s="22">
        <v>122163</v>
      </c>
      <c r="E663" s="23">
        <f t="shared" si="73"/>
        <v>488652</v>
      </c>
      <c r="F663" s="24">
        <v>0.09</v>
      </c>
      <c r="G663" s="25">
        <f t="shared" si="74"/>
        <v>444673.32</v>
      </c>
      <c r="H663" s="26">
        <f t="shared" si="75"/>
        <v>101062.11818181818</v>
      </c>
      <c r="I663" s="52"/>
      <c r="J663" s="52"/>
      <c r="K663" s="53">
        <f t="shared" ref="K663:K675" si="76">H663*C663</f>
        <v>404248.47272727272</v>
      </c>
    </row>
    <row r="664" spans="1:11" s="3" customFormat="1" ht="15" customHeight="1">
      <c r="A664" s="19">
        <v>6</v>
      </c>
      <c r="B664" s="20" t="s">
        <v>22</v>
      </c>
      <c r="C664" s="21"/>
      <c r="D664" s="22">
        <v>96566</v>
      </c>
      <c r="E664" s="23">
        <f t="shared" si="73"/>
        <v>0</v>
      </c>
      <c r="F664" s="24">
        <v>0.09</v>
      </c>
      <c r="G664" s="25">
        <f t="shared" si="74"/>
        <v>0</v>
      </c>
      <c r="H664" s="26">
        <f t="shared" si="75"/>
        <v>79886.418181818182</v>
      </c>
      <c r="I664" s="52"/>
      <c r="J664" s="52"/>
      <c r="K664" s="53">
        <f t="shared" si="76"/>
        <v>0</v>
      </c>
    </row>
    <row r="665" spans="1:11" s="3" customFormat="1" ht="15" customHeight="1">
      <c r="A665" s="19">
        <v>7</v>
      </c>
      <c r="B665" s="20" t="s">
        <v>23</v>
      </c>
      <c r="C665" s="30"/>
      <c r="D665" s="22">
        <v>144014</v>
      </c>
      <c r="E665" s="23">
        <f t="shared" si="73"/>
        <v>0</v>
      </c>
      <c r="F665" s="24">
        <v>0.09</v>
      </c>
      <c r="G665" s="25">
        <f t="shared" si="74"/>
        <v>0</v>
      </c>
      <c r="H665" s="26">
        <f t="shared" si="75"/>
        <v>119138.85454545454</v>
      </c>
      <c r="I665" s="52"/>
      <c r="J665" s="52"/>
      <c r="K665" s="53">
        <f t="shared" si="76"/>
        <v>0</v>
      </c>
    </row>
    <row r="666" spans="1:11" s="3" customFormat="1" ht="15" customHeight="1">
      <c r="A666" s="19">
        <v>8</v>
      </c>
      <c r="B666" s="20" t="s">
        <v>24</v>
      </c>
      <c r="C666" s="21"/>
      <c r="D666" s="22">
        <v>237245</v>
      </c>
      <c r="E666" s="23">
        <f t="shared" si="73"/>
        <v>0</v>
      </c>
      <c r="F666" s="24">
        <v>0.09</v>
      </c>
      <c r="G666" s="25">
        <f t="shared" si="74"/>
        <v>0</v>
      </c>
      <c r="H666" s="26">
        <f t="shared" si="75"/>
        <v>196266.31818181818</v>
      </c>
      <c r="I666" s="52"/>
      <c r="J666" s="52"/>
      <c r="K666" s="53">
        <f t="shared" si="76"/>
        <v>0</v>
      </c>
    </row>
    <row r="667" spans="1:11" s="3" customFormat="1" ht="15" customHeight="1">
      <c r="A667" s="19">
        <v>9</v>
      </c>
      <c r="B667" s="31" t="s">
        <v>25</v>
      </c>
      <c r="C667" s="21"/>
      <c r="D667" s="22">
        <v>103413.75</v>
      </c>
      <c r="E667" s="23">
        <f t="shared" si="73"/>
        <v>0</v>
      </c>
      <c r="F667" s="24">
        <v>0.09</v>
      </c>
      <c r="G667" s="25">
        <f t="shared" si="74"/>
        <v>0</v>
      </c>
      <c r="H667" s="26">
        <f t="shared" si="75"/>
        <v>85551.374999999985</v>
      </c>
      <c r="I667" s="52"/>
      <c r="J667" s="52"/>
      <c r="K667" s="53">
        <f t="shared" si="76"/>
        <v>0</v>
      </c>
    </row>
    <row r="668" spans="1:11" s="3" customFormat="1" ht="15" customHeight="1">
      <c r="A668" s="19">
        <v>10</v>
      </c>
      <c r="B668" s="31" t="s">
        <v>26</v>
      </c>
      <c r="C668" s="32"/>
      <c r="D668" s="22">
        <v>112188</v>
      </c>
      <c r="E668" s="23">
        <f t="shared" si="73"/>
        <v>0</v>
      </c>
      <c r="F668" s="24">
        <v>0.09</v>
      </c>
      <c r="G668" s="25">
        <f t="shared" si="74"/>
        <v>0</v>
      </c>
      <c r="H668" s="26">
        <f t="shared" si="75"/>
        <v>92810.072727272724</v>
      </c>
      <c r="I668" s="52"/>
      <c r="J668" s="52"/>
      <c r="K668" s="53">
        <f t="shared" si="76"/>
        <v>0</v>
      </c>
    </row>
    <row r="669" spans="1:11" s="3" customFormat="1" ht="15" customHeight="1">
      <c r="A669" s="19">
        <v>11</v>
      </c>
      <c r="B669" s="20" t="s">
        <v>27</v>
      </c>
      <c r="C669" s="32"/>
      <c r="D669" s="22">
        <v>55200</v>
      </c>
      <c r="E669" s="23">
        <f t="shared" si="73"/>
        <v>0</v>
      </c>
      <c r="F669" s="24">
        <v>0.09</v>
      </c>
      <c r="G669" s="25">
        <f t="shared" si="74"/>
        <v>0</v>
      </c>
      <c r="H669" s="26">
        <f t="shared" si="75"/>
        <v>45665.454545454544</v>
      </c>
      <c r="I669" s="52"/>
      <c r="J669" s="52"/>
      <c r="K669" s="53">
        <f t="shared" si="76"/>
        <v>0</v>
      </c>
    </row>
    <row r="670" spans="1:11" s="3" customFormat="1" ht="15" customHeight="1">
      <c r="A670" s="19">
        <v>12</v>
      </c>
      <c r="B670" s="20" t="s">
        <v>28</v>
      </c>
      <c r="C670" s="32"/>
      <c r="D670" s="22">
        <v>50600</v>
      </c>
      <c r="E670" s="23">
        <f t="shared" si="73"/>
        <v>0</v>
      </c>
      <c r="F670" s="24">
        <v>0.09</v>
      </c>
      <c r="G670" s="25">
        <f t="shared" si="74"/>
        <v>0</v>
      </c>
      <c r="H670" s="26">
        <f t="shared" si="75"/>
        <v>41859.999999999993</v>
      </c>
      <c r="I670" s="52"/>
      <c r="J670" s="52"/>
      <c r="K670" s="53">
        <f t="shared" si="76"/>
        <v>0</v>
      </c>
    </row>
    <row r="671" spans="1:11" s="3" customFormat="1" ht="15" customHeight="1">
      <c r="A671" s="19">
        <v>13</v>
      </c>
      <c r="B671" s="20" t="s">
        <v>29</v>
      </c>
      <c r="C671" s="32">
        <v>5</v>
      </c>
      <c r="D671" s="33">
        <v>65340</v>
      </c>
      <c r="E671" s="23">
        <f t="shared" si="73"/>
        <v>326700</v>
      </c>
      <c r="F671" s="24">
        <v>0.09</v>
      </c>
      <c r="G671" s="25">
        <f t="shared" si="74"/>
        <v>297297</v>
      </c>
      <c r="H671" s="26">
        <f t="shared" si="75"/>
        <v>54053.999999999993</v>
      </c>
      <c r="I671" s="52"/>
      <c r="J671" s="52"/>
      <c r="K671" s="53">
        <f t="shared" si="76"/>
        <v>270269.99999999994</v>
      </c>
    </row>
    <row r="672" spans="1:11" s="3" customFormat="1" ht="15" customHeight="1">
      <c r="A672" s="19">
        <v>14</v>
      </c>
      <c r="B672" s="20" t="s">
        <v>30</v>
      </c>
      <c r="C672" s="32">
        <v>5</v>
      </c>
      <c r="D672" s="33">
        <v>67155</v>
      </c>
      <c r="E672" s="23">
        <f t="shared" si="73"/>
        <v>335775</v>
      </c>
      <c r="F672" s="24">
        <v>0.09</v>
      </c>
      <c r="G672" s="25">
        <f t="shared" si="74"/>
        <v>305555.25</v>
      </c>
      <c r="H672" s="26">
        <f t="shared" si="75"/>
        <v>55555.499999999993</v>
      </c>
      <c r="I672" s="52"/>
      <c r="J672" s="52"/>
      <c r="K672" s="53">
        <f t="shared" si="76"/>
        <v>277777.49999999994</v>
      </c>
    </row>
    <row r="673" spans="1:11" s="3" customFormat="1" ht="15" customHeight="1">
      <c r="A673" s="19">
        <v>15</v>
      </c>
      <c r="B673" s="20" t="s">
        <v>31</v>
      </c>
      <c r="C673" s="32">
        <v>5</v>
      </c>
      <c r="D673" s="33">
        <v>78045</v>
      </c>
      <c r="E673" s="23">
        <f t="shared" si="73"/>
        <v>390225</v>
      </c>
      <c r="F673" s="24">
        <v>0.09</v>
      </c>
      <c r="G673" s="25">
        <f t="shared" si="74"/>
        <v>355104.75</v>
      </c>
      <c r="H673" s="26">
        <f t="shared" si="75"/>
        <v>64564.5</v>
      </c>
      <c r="I673" s="52"/>
      <c r="J673" s="52"/>
      <c r="K673" s="53">
        <f t="shared" si="76"/>
        <v>322822.5</v>
      </c>
    </row>
    <row r="674" spans="1:11" s="3" customFormat="1" ht="15" customHeight="1">
      <c r="A674" s="19">
        <v>16</v>
      </c>
      <c r="B674" s="20" t="s">
        <v>32</v>
      </c>
      <c r="C674" s="32">
        <v>5</v>
      </c>
      <c r="D674" s="33">
        <v>81675</v>
      </c>
      <c r="E674" s="23">
        <f t="shared" si="73"/>
        <v>408375</v>
      </c>
      <c r="F674" s="24">
        <v>0.09</v>
      </c>
      <c r="G674" s="25">
        <f t="shared" si="74"/>
        <v>371621.25</v>
      </c>
      <c r="H674" s="26">
        <f t="shared" si="75"/>
        <v>67567.5</v>
      </c>
      <c r="I674" s="52"/>
      <c r="J674" s="52"/>
      <c r="K674" s="53">
        <f t="shared" si="76"/>
        <v>337837.5</v>
      </c>
    </row>
    <row r="675" spans="1:11" s="66" customFormat="1" ht="15" customHeight="1">
      <c r="A675" s="79">
        <v>17</v>
      </c>
      <c r="B675" s="20" t="s">
        <v>33</v>
      </c>
      <c r="C675" s="32">
        <v>5</v>
      </c>
      <c r="D675" s="34">
        <v>115940</v>
      </c>
      <c r="E675" s="80">
        <f t="shared" si="73"/>
        <v>579700</v>
      </c>
      <c r="F675" s="81">
        <v>0.09</v>
      </c>
      <c r="G675" s="25">
        <f t="shared" si="74"/>
        <v>527527</v>
      </c>
      <c r="H675" s="82">
        <f t="shared" si="75"/>
        <v>95913.999999999985</v>
      </c>
      <c r="I675" s="85"/>
      <c r="J675" s="85"/>
      <c r="K675" s="86">
        <f t="shared" si="76"/>
        <v>479569.99999999994</v>
      </c>
    </row>
    <row r="676" spans="1:11" s="65" customFormat="1" ht="15" customHeight="1">
      <c r="A676" s="72">
        <v>18</v>
      </c>
      <c r="B676" s="73" t="s">
        <v>34</v>
      </c>
      <c r="C676" s="87">
        <v>5</v>
      </c>
      <c r="D676" s="88">
        <v>99825</v>
      </c>
      <c r="E676" s="76">
        <f t="shared" si="73"/>
        <v>499125</v>
      </c>
      <c r="F676" s="77">
        <v>0.09</v>
      </c>
      <c r="G676" s="78">
        <f t="shared" si="74"/>
        <v>454203.75</v>
      </c>
      <c r="H676" s="63">
        <f t="shared" si="75"/>
        <v>82582.499999999985</v>
      </c>
      <c r="I676" s="83">
        <f>H676*0.85</f>
        <v>70195.124999999985</v>
      </c>
      <c r="J676" s="83"/>
      <c r="K676" s="84">
        <f>I676*C676</f>
        <v>350975.62499999994</v>
      </c>
    </row>
    <row r="677" spans="1:11" s="4" customFormat="1" ht="15" customHeight="1">
      <c r="A677" s="35"/>
      <c r="B677" s="36" t="s">
        <v>35</v>
      </c>
      <c r="C677" s="37">
        <f>SUM(C659:C676)</f>
        <v>44</v>
      </c>
      <c r="D677" s="37"/>
      <c r="E677" s="38">
        <f>SUM(E659:E676)</f>
        <v>4061198</v>
      </c>
      <c r="F677" s="38"/>
      <c r="G677" s="39">
        <f>SUM(G659:G676)</f>
        <v>3695690.18</v>
      </c>
      <c r="H677" s="40"/>
      <c r="I677" s="68"/>
      <c r="J677" s="68"/>
      <c r="K677" s="40">
        <f>SUM(K659:K676)</f>
        <v>3268514.3813636363</v>
      </c>
    </row>
    <row r="678" spans="1:11" s="5" customFormat="1" ht="19.5" customHeight="1">
      <c r="A678" s="41"/>
      <c r="B678" s="42"/>
      <c r="C678" s="43"/>
      <c r="D678" s="43"/>
      <c r="E678" s="44"/>
      <c r="F678" s="44"/>
      <c r="G678" s="45"/>
      <c r="I678" s="69"/>
      <c r="J678" s="69"/>
      <c r="K678" s="70">
        <f>K677*0.1</f>
        <v>326851.43813636363</v>
      </c>
    </row>
    <row r="679" spans="1:11" s="6" customFormat="1" ht="24" customHeight="1">
      <c r="A679" s="311"/>
      <c r="B679" s="311"/>
      <c r="C679" s="312"/>
      <c r="D679" s="312"/>
      <c r="E679" s="46"/>
      <c r="F679" s="46"/>
      <c r="G679" s="47"/>
      <c r="I679" s="71"/>
      <c r="J679" s="71"/>
      <c r="K679" s="195">
        <f>SUM(K677:K678)</f>
        <v>3595365.8195000002</v>
      </c>
    </row>
    <row r="680" spans="1:11" ht="31.5">
      <c r="A680" s="311" t="s">
        <v>36</v>
      </c>
      <c r="B680" s="311"/>
      <c r="C680" s="312" t="s">
        <v>37</v>
      </c>
      <c r="D680" s="312"/>
      <c r="E680" s="46"/>
      <c r="F680" s="46"/>
      <c r="G680" s="47" t="s">
        <v>38</v>
      </c>
      <c r="H680" s="6"/>
    </row>
    <row r="681" spans="1:11">
      <c r="B681" s="61" t="s">
        <v>54</v>
      </c>
      <c r="C681" s="89" t="s">
        <v>55</v>
      </c>
      <c r="D681" s="61"/>
      <c r="E681" s="61" t="s">
        <v>42</v>
      </c>
    </row>
    <row r="682" spans="1:11">
      <c r="B682" s="61" t="s">
        <v>56</v>
      </c>
      <c r="C682" s="89" t="s">
        <v>55</v>
      </c>
      <c r="D682" s="61"/>
      <c r="E682" s="61" t="s">
        <v>42</v>
      </c>
    </row>
    <row r="686" spans="1:11" s="1" customFormat="1" ht="16.5" customHeight="1">
      <c r="A686" s="314" t="s">
        <v>0</v>
      </c>
      <c r="B686" s="314"/>
      <c r="C686" s="314"/>
      <c r="D686" s="314"/>
      <c r="E686" s="314"/>
      <c r="F686" s="314"/>
      <c r="G686" s="314"/>
      <c r="I686" s="62"/>
      <c r="J686" s="62"/>
    </row>
    <row r="687" spans="1:11" s="1" customFormat="1" ht="17.25" customHeight="1">
      <c r="A687" s="314" t="s">
        <v>1</v>
      </c>
      <c r="B687" s="314"/>
      <c r="C687" s="314"/>
      <c r="D687" s="314"/>
      <c r="E687" s="314"/>
      <c r="F687" s="314"/>
      <c r="G687" s="314"/>
      <c r="I687" s="58" t="s">
        <v>59</v>
      </c>
      <c r="J687" s="58"/>
    </row>
    <row r="688" spans="1:11" s="1" customFormat="1" ht="15" customHeight="1">
      <c r="A688" s="314" t="s">
        <v>2</v>
      </c>
      <c r="B688" s="314"/>
      <c r="C688" s="314"/>
      <c r="D688" s="314"/>
      <c r="E688" s="314"/>
      <c r="F688" s="314"/>
      <c r="G688" s="314"/>
      <c r="I688" s="48"/>
      <c r="J688" s="48"/>
    </row>
    <row r="689" spans="1:11" s="1" customFormat="1" ht="15" customHeight="1">
      <c r="A689" s="314" t="s">
        <v>3</v>
      </c>
      <c r="B689" s="314"/>
      <c r="C689" s="314"/>
      <c r="D689" s="314"/>
      <c r="E689" s="314"/>
      <c r="F689" s="314"/>
      <c r="G689" s="314"/>
      <c r="I689" s="48"/>
      <c r="J689" s="48"/>
    </row>
    <row r="690" spans="1:11" s="1" customFormat="1" ht="15" customHeight="1">
      <c r="A690" s="315" t="s">
        <v>4</v>
      </c>
      <c r="B690" s="315"/>
      <c r="C690" s="315"/>
      <c r="D690" s="315"/>
      <c r="E690" s="315"/>
      <c r="F690" s="315"/>
      <c r="G690" s="315"/>
      <c r="I690" s="48"/>
      <c r="J690" s="48"/>
    </row>
    <row r="691" spans="1:11" s="2" customFormat="1" ht="15" customHeight="1">
      <c r="A691" s="7"/>
      <c r="B691" s="7"/>
      <c r="C691" s="316" t="s">
        <v>44</v>
      </c>
      <c r="D691" s="316"/>
      <c r="E691" s="316"/>
      <c r="F691" s="316"/>
      <c r="G691" s="316"/>
      <c r="I691" s="49"/>
      <c r="J691" s="49"/>
    </row>
    <row r="692" spans="1:11" s="1" customFormat="1" ht="15" customHeight="1">
      <c r="A692" s="8" t="s">
        <v>60</v>
      </c>
      <c r="B692" s="9"/>
      <c r="C692" s="10"/>
      <c r="D692" s="317"/>
      <c r="E692" s="317"/>
      <c r="F692" s="317"/>
      <c r="G692" s="317"/>
      <c r="H692" s="11"/>
      <c r="I692" s="48"/>
      <c r="J692" s="48"/>
    </row>
    <row r="693" spans="1:11" s="1" customFormat="1" ht="15" customHeight="1">
      <c r="A693" s="8" t="s">
        <v>7</v>
      </c>
      <c r="B693" s="318" t="s">
        <v>82</v>
      </c>
      <c r="C693" s="318"/>
      <c r="D693" s="318"/>
      <c r="E693" s="318"/>
      <c r="F693" s="8"/>
      <c r="G693" s="12"/>
      <c r="H693" s="8"/>
      <c r="I693" s="59"/>
      <c r="J693" s="59"/>
      <c r="K693" s="51"/>
    </row>
    <row r="694" spans="1:11" s="1" customFormat="1" ht="15" customHeight="1">
      <c r="A694" s="8" t="s">
        <v>8</v>
      </c>
      <c r="B694" s="319"/>
      <c r="C694" s="319"/>
      <c r="D694" s="319"/>
      <c r="E694" s="319"/>
      <c r="F694" s="14"/>
      <c r="G694" s="15" t="s">
        <v>9</v>
      </c>
      <c r="H694" s="13" t="s">
        <v>41</v>
      </c>
      <c r="I694" s="50"/>
      <c r="J694" s="50"/>
    </row>
    <row r="695" spans="1:11" s="1" customFormat="1" ht="15" customHeight="1">
      <c r="A695" s="16" t="s">
        <v>10</v>
      </c>
      <c r="B695" s="16" t="s">
        <v>11</v>
      </c>
      <c r="C695" s="16" t="s">
        <v>12</v>
      </c>
      <c r="D695" s="17" t="s">
        <v>13</v>
      </c>
      <c r="E695" s="18" t="s">
        <v>14</v>
      </c>
      <c r="F695" s="18" t="s">
        <v>15</v>
      </c>
      <c r="G695" s="16" t="s">
        <v>16</v>
      </c>
      <c r="I695" s="48" t="s">
        <v>46</v>
      </c>
      <c r="J695" s="48"/>
    </row>
    <row r="696" spans="1:11" s="3" customFormat="1" ht="15" customHeight="1">
      <c r="A696" s="19">
        <v>1</v>
      </c>
      <c r="B696" s="20" t="s">
        <v>17</v>
      </c>
      <c r="C696" s="21">
        <v>4</v>
      </c>
      <c r="D696" s="22">
        <v>80775</v>
      </c>
      <c r="E696" s="23">
        <f>D696*C696</f>
        <v>323100</v>
      </c>
      <c r="F696" s="24">
        <v>0.09</v>
      </c>
      <c r="G696" s="25">
        <f>E696-E696*F696</f>
        <v>294021</v>
      </c>
      <c r="H696" s="26">
        <f>D696/1.1*0.91</f>
        <v>66822.954545454544</v>
      </c>
      <c r="I696" s="52"/>
      <c r="J696" s="52"/>
      <c r="K696" s="53">
        <f>H696*C696</f>
        <v>267291.81818181818</v>
      </c>
    </row>
    <row r="697" spans="1:11" s="3" customFormat="1" ht="15" customHeight="1">
      <c r="A697" s="19">
        <v>2</v>
      </c>
      <c r="B697" s="20" t="s">
        <v>18</v>
      </c>
      <c r="C697" s="27">
        <v>3</v>
      </c>
      <c r="D697" s="22">
        <v>130973</v>
      </c>
      <c r="E697" s="23">
        <f t="shared" ref="E697:E713" si="77">D697*C697</f>
        <v>392919</v>
      </c>
      <c r="F697" s="24">
        <v>0.09</v>
      </c>
      <c r="G697" s="25">
        <f t="shared" ref="G697:G713" si="78">E697-E697*F697</f>
        <v>357556.29</v>
      </c>
      <c r="H697" s="26">
        <f t="shared" ref="H697:H713" si="79">D697/1.1*0.91</f>
        <v>108350.39090909091</v>
      </c>
      <c r="I697" s="52"/>
      <c r="J697" s="52"/>
      <c r="K697" s="53">
        <f>H697*C697</f>
        <v>325051.17272727273</v>
      </c>
    </row>
    <row r="698" spans="1:11" s="3" customFormat="1" ht="15" customHeight="1">
      <c r="A698" s="19">
        <v>3</v>
      </c>
      <c r="B698" s="20" t="s">
        <v>19</v>
      </c>
      <c r="C698" s="30">
        <v>3</v>
      </c>
      <c r="D698" s="22">
        <v>61155</v>
      </c>
      <c r="E698" s="23">
        <f t="shared" si="77"/>
        <v>183465</v>
      </c>
      <c r="F698" s="24">
        <v>0.09</v>
      </c>
      <c r="G698" s="25">
        <f t="shared" si="78"/>
        <v>166953.15</v>
      </c>
      <c r="H698" s="26">
        <f t="shared" si="79"/>
        <v>50591.86363636364</v>
      </c>
      <c r="I698" s="52"/>
      <c r="J698" s="52"/>
      <c r="K698" s="53">
        <f>H698*C698</f>
        <v>151775.59090909091</v>
      </c>
    </row>
    <row r="699" spans="1:11" s="65" customFormat="1" ht="15" customHeight="1">
      <c r="A699" s="72">
        <v>4</v>
      </c>
      <c r="B699" s="73" t="s">
        <v>20</v>
      </c>
      <c r="C699" s="90">
        <v>3</v>
      </c>
      <c r="D699" s="75">
        <v>117926</v>
      </c>
      <c r="E699" s="76">
        <f t="shared" si="77"/>
        <v>353778</v>
      </c>
      <c r="F699" s="77">
        <v>0.09</v>
      </c>
      <c r="G699" s="78">
        <f t="shared" si="78"/>
        <v>321937.98</v>
      </c>
      <c r="H699" s="63">
        <f t="shared" si="79"/>
        <v>97556.963636363624</v>
      </c>
      <c r="I699" s="83">
        <f>H699*0.85</f>
        <v>82923.419090909083</v>
      </c>
      <c r="J699" s="83"/>
      <c r="K699" s="84">
        <f>I699*C699</f>
        <v>248770.25727272726</v>
      </c>
    </row>
    <row r="700" spans="1:11" s="3" customFormat="1" ht="15" customHeight="1">
      <c r="A700" s="19">
        <v>5</v>
      </c>
      <c r="B700" s="20" t="s">
        <v>21</v>
      </c>
      <c r="C700" s="27">
        <v>3</v>
      </c>
      <c r="D700" s="22">
        <v>122163</v>
      </c>
      <c r="E700" s="23">
        <f t="shared" si="77"/>
        <v>366489</v>
      </c>
      <c r="F700" s="24">
        <v>0.09</v>
      </c>
      <c r="G700" s="25">
        <f t="shared" si="78"/>
        <v>333504.99</v>
      </c>
      <c r="H700" s="26">
        <f t="shared" si="79"/>
        <v>101062.11818181818</v>
      </c>
      <c r="I700" s="52"/>
      <c r="J700" s="52"/>
      <c r="K700" s="53">
        <f t="shared" ref="K700:K712" si="80">H700*C700</f>
        <v>303186.35454545455</v>
      </c>
    </row>
    <row r="701" spans="1:11" s="3" customFormat="1" ht="15" customHeight="1">
      <c r="A701" s="19">
        <v>6</v>
      </c>
      <c r="B701" s="20" t="s">
        <v>22</v>
      </c>
      <c r="C701" s="21"/>
      <c r="D701" s="22">
        <v>96566</v>
      </c>
      <c r="E701" s="23">
        <f t="shared" si="77"/>
        <v>0</v>
      </c>
      <c r="F701" s="24">
        <v>0.09</v>
      </c>
      <c r="G701" s="25">
        <f t="shared" si="78"/>
        <v>0</v>
      </c>
      <c r="H701" s="26">
        <f t="shared" si="79"/>
        <v>79886.418181818182</v>
      </c>
      <c r="I701" s="52"/>
      <c r="J701" s="52"/>
      <c r="K701" s="53">
        <f t="shared" si="80"/>
        <v>0</v>
      </c>
    </row>
    <row r="702" spans="1:11" s="3" customFormat="1" ht="15" customHeight="1">
      <c r="A702" s="19">
        <v>7</v>
      </c>
      <c r="B702" s="20" t="s">
        <v>23</v>
      </c>
      <c r="C702" s="30"/>
      <c r="D702" s="22">
        <v>144014</v>
      </c>
      <c r="E702" s="23">
        <f t="shared" si="77"/>
        <v>0</v>
      </c>
      <c r="F702" s="24">
        <v>0.09</v>
      </c>
      <c r="G702" s="25">
        <f t="shared" si="78"/>
        <v>0</v>
      </c>
      <c r="H702" s="26">
        <f t="shared" si="79"/>
        <v>119138.85454545454</v>
      </c>
      <c r="I702" s="52"/>
      <c r="J702" s="52"/>
      <c r="K702" s="53">
        <f t="shared" si="80"/>
        <v>0</v>
      </c>
    </row>
    <row r="703" spans="1:11" s="3" customFormat="1" ht="15" customHeight="1">
      <c r="A703" s="19">
        <v>8</v>
      </c>
      <c r="B703" s="20" t="s">
        <v>24</v>
      </c>
      <c r="C703" s="21"/>
      <c r="D703" s="22">
        <v>237245</v>
      </c>
      <c r="E703" s="23">
        <f t="shared" si="77"/>
        <v>0</v>
      </c>
      <c r="F703" s="24">
        <v>0.09</v>
      </c>
      <c r="G703" s="25">
        <f t="shared" si="78"/>
        <v>0</v>
      </c>
      <c r="H703" s="26">
        <f t="shared" si="79"/>
        <v>196266.31818181818</v>
      </c>
      <c r="I703" s="52"/>
      <c r="J703" s="52"/>
      <c r="K703" s="53">
        <f t="shared" si="80"/>
        <v>0</v>
      </c>
    </row>
    <row r="704" spans="1:11" s="3" customFormat="1" ht="15" customHeight="1">
      <c r="A704" s="19">
        <v>9</v>
      </c>
      <c r="B704" s="31" t="s">
        <v>25</v>
      </c>
      <c r="C704" s="21"/>
      <c r="D704" s="22">
        <v>103413.75</v>
      </c>
      <c r="E704" s="23">
        <f t="shared" si="77"/>
        <v>0</v>
      </c>
      <c r="F704" s="24">
        <v>0.09</v>
      </c>
      <c r="G704" s="25">
        <f t="shared" si="78"/>
        <v>0</v>
      </c>
      <c r="H704" s="26">
        <f t="shared" si="79"/>
        <v>85551.374999999985</v>
      </c>
      <c r="I704" s="52"/>
      <c r="J704" s="52"/>
      <c r="K704" s="53">
        <f t="shared" si="80"/>
        <v>0</v>
      </c>
    </row>
    <row r="705" spans="1:11" s="3" customFormat="1" ht="15" customHeight="1">
      <c r="A705" s="19">
        <v>10</v>
      </c>
      <c r="B705" s="31" t="s">
        <v>26</v>
      </c>
      <c r="C705" s="32"/>
      <c r="D705" s="22">
        <v>112188</v>
      </c>
      <c r="E705" s="23">
        <f t="shared" si="77"/>
        <v>0</v>
      </c>
      <c r="F705" s="24">
        <v>0.09</v>
      </c>
      <c r="G705" s="25">
        <f t="shared" si="78"/>
        <v>0</v>
      </c>
      <c r="H705" s="26">
        <f t="shared" si="79"/>
        <v>92810.072727272724</v>
      </c>
      <c r="I705" s="52"/>
      <c r="J705" s="52"/>
      <c r="K705" s="53">
        <f t="shared" si="80"/>
        <v>0</v>
      </c>
    </row>
    <row r="706" spans="1:11" s="3" customFormat="1" ht="15" customHeight="1">
      <c r="A706" s="19">
        <v>11</v>
      </c>
      <c r="B706" s="20" t="s">
        <v>27</v>
      </c>
      <c r="C706" s="32"/>
      <c r="D706" s="22">
        <v>55200</v>
      </c>
      <c r="E706" s="23">
        <f t="shared" si="77"/>
        <v>0</v>
      </c>
      <c r="F706" s="24">
        <v>0.09</v>
      </c>
      <c r="G706" s="25">
        <f t="shared" si="78"/>
        <v>0</v>
      </c>
      <c r="H706" s="26">
        <f t="shared" si="79"/>
        <v>45665.454545454544</v>
      </c>
      <c r="I706" s="52"/>
      <c r="J706" s="52"/>
      <c r="K706" s="53">
        <f t="shared" si="80"/>
        <v>0</v>
      </c>
    </row>
    <row r="707" spans="1:11" s="3" customFormat="1" ht="15" customHeight="1">
      <c r="A707" s="19">
        <v>12</v>
      </c>
      <c r="B707" s="20" t="s">
        <v>28</v>
      </c>
      <c r="C707" s="32"/>
      <c r="D707" s="22">
        <v>50600</v>
      </c>
      <c r="E707" s="23">
        <f t="shared" si="77"/>
        <v>0</v>
      </c>
      <c r="F707" s="24">
        <v>0.09</v>
      </c>
      <c r="G707" s="25">
        <f t="shared" si="78"/>
        <v>0</v>
      </c>
      <c r="H707" s="26">
        <f t="shared" si="79"/>
        <v>41859.999999999993</v>
      </c>
      <c r="I707" s="52"/>
      <c r="J707" s="52"/>
      <c r="K707" s="53">
        <f t="shared" si="80"/>
        <v>0</v>
      </c>
    </row>
    <row r="708" spans="1:11" s="3" customFormat="1" ht="15" customHeight="1">
      <c r="A708" s="19">
        <v>13</v>
      </c>
      <c r="B708" s="20" t="s">
        <v>29</v>
      </c>
      <c r="C708" s="32">
        <v>5</v>
      </c>
      <c r="D708" s="33">
        <v>65340</v>
      </c>
      <c r="E708" s="23">
        <f t="shared" si="77"/>
        <v>326700</v>
      </c>
      <c r="F708" s="24">
        <v>0.09</v>
      </c>
      <c r="G708" s="25">
        <f t="shared" si="78"/>
        <v>297297</v>
      </c>
      <c r="H708" s="26">
        <f t="shared" si="79"/>
        <v>54053.999999999993</v>
      </c>
      <c r="I708" s="52"/>
      <c r="J708" s="52"/>
      <c r="K708" s="53">
        <f t="shared" si="80"/>
        <v>270269.99999999994</v>
      </c>
    </row>
    <row r="709" spans="1:11" s="3" customFormat="1" ht="15" customHeight="1">
      <c r="A709" s="19">
        <v>14</v>
      </c>
      <c r="B709" s="20" t="s">
        <v>30</v>
      </c>
      <c r="C709" s="32">
        <v>5</v>
      </c>
      <c r="D709" s="33">
        <v>67155</v>
      </c>
      <c r="E709" s="23">
        <f t="shared" si="77"/>
        <v>335775</v>
      </c>
      <c r="F709" s="24">
        <v>0.09</v>
      </c>
      <c r="G709" s="25">
        <f t="shared" si="78"/>
        <v>305555.25</v>
      </c>
      <c r="H709" s="26">
        <f t="shared" si="79"/>
        <v>55555.499999999993</v>
      </c>
      <c r="I709" s="52"/>
      <c r="J709" s="52"/>
      <c r="K709" s="53">
        <f t="shared" si="80"/>
        <v>277777.49999999994</v>
      </c>
    </row>
    <row r="710" spans="1:11" s="3" customFormat="1" ht="15" customHeight="1">
      <c r="A710" s="19">
        <v>15</v>
      </c>
      <c r="B710" s="20" t="s">
        <v>31</v>
      </c>
      <c r="C710" s="32">
        <v>5</v>
      </c>
      <c r="D710" s="33">
        <v>78045</v>
      </c>
      <c r="E710" s="23">
        <f t="shared" si="77"/>
        <v>390225</v>
      </c>
      <c r="F710" s="24">
        <v>0.09</v>
      </c>
      <c r="G710" s="25">
        <f t="shared" si="78"/>
        <v>355104.75</v>
      </c>
      <c r="H710" s="26">
        <f t="shared" si="79"/>
        <v>64564.5</v>
      </c>
      <c r="I710" s="52"/>
      <c r="J710" s="52"/>
      <c r="K710" s="53">
        <f t="shared" si="80"/>
        <v>322822.5</v>
      </c>
    </row>
    <row r="711" spans="1:11" s="3" customFormat="1" ht="15" customHeight="1">
      <c r="A711" s="19">
        <v>16</v>
      </c>
      <c r="B711" s="20" t="s">
        <v>32</v>
      </c>
      <c r="C711" s="32">
        <v>5</v>
      </c>
      <c r="D711" s="33">
        <v>81675</v>
      </c>
      <c r="E711" s="23">
        <f t="shared" si="77"/>
        <v>408375</v>
      </c>
      <c r="F711" s="24">
        <v>0.09</v>
      </c>
      <c r="G711" s="25">
        <f t="shared" si="78"/>
        <v>371621.25</v>
      </c>
      <c r="H711" s="26">
        <f t="shared" si="79"/>
        <v>67567.5</v>
      </c>
      <c r="I711" s="52"/>
      <c r="J711" s="52"/>
      <c r="K711" s="53">
        <f t="shared" si="80"/>
        <v>337837.5</v>
      </c>
    </row>
    <row r="712" spans="1:11" s="66" customFormat="1" ht="15" customHeight="1">
      <c r="A712" s="79">
        <v>17</v>
      </c>
      <c r="B712" s="20" t="s">
        <v>33</v>
      </c>
      <c r="C712" s="32">
        <v>5</v>
      </c>
      <c r="D712" s="34">
        <v>115940</v>
      </c>
      <c r="E712" s="80">
        <f t="shared" si="77"/>
        <v>579700</v>
      </c>
      <c r="F712" s="81">
        <v>0.09</v>
      </c>
      <c r="G712" s="25">
        <f t="shared" si="78"/>
        <v>527527</v>
      </c>
      <c r="H712" s="82">
        <f t="shared" si="79"/>
        <v>95913.999999999985</v>
      </c>
      <c r="I712" s="85"/>
      <c r="J712" s="85"/>
      <c r="K712" s="86">
        <f t="shared" si="80"/>
        <v>479569.99999999994</v>
      </c>
    </row>
    <row r="713" spans="1:11" s="65" customFormat="1" ht="15" customHeight="1">
      <c r="A713" s="72">
        <v>18</v>
      </c>
      <c r="B713" s="73" t="s">
        <v>34</v>
      </c>
      <c r="C713" s="87">
        <v>5</v>
      </c>
      <c r="D713" s="88">
        <v>99825</v>
      </c>
      <c r="E713" s="76">
        <f t="shared" si="77"/>
        <v>499125</v>
      </c>
      <c r="F713" s="77">
        <v>0.09</v>
      </c>
      <c r="G713" s="78">
        <f t="shared" si="78"/>
        <v>454203.75</v>
      </c>
      <c r="H713" s="63">
        <f t="shared" si="79"/>
        <v>82582.499999999985</v>
      </c>
      <c r="I713" s="83">
        <f>H713*0.85</f>
        <v>70195.124999999985</v>
      </c>
      <c r="J713" s="83"/>
      <c r="K713" s="84">
        <f>I713*C713</f>
        <v>350975.62499999994</v>
      </c>
    </row>
    <row r="714" spans="1:11" s="4" customFormat="1" ht="15" customHeight="1">
      <c r="A714" s="35"/>
      <c r="B714" s="36" t="s">
        <v>35</v>
      </c>
      <c r="C714" s="37">
        <f>SUM(C696:C713)</f>
        <v>46</v>
      </c>
      <c r="D714" s="37"/>
      <c r="E714" s="38">
        <f>SUM(E696:E713)</f>
        <v>4159651</v>
      </c>
      <c r="F714" s="38"/>
      <c r="G714" s="39">
        <f>SUM(G696:G713)</f>
        <v>3785282.41</v>
      </c>
      <c r="H714" s="40"/>
      <c r="I714" s="68"/>
      <c r="J714" s="68"/>
      <c r="K714" s="40">
        <f>SUM(K696:K713)</f>
        <v>3335328.3186363634</v>
      </c>
    </row>
    <row r="715" spans="1:11" s="5" customFormat="1" ht="19.5" customHeight="1">
      <c r="A715" s="41"/>
      <c r="B715" s="42"/>
      <c r="C715" s="43"/>
      <c r="D715" s="43"/>
      <c r="E715" s="44"/>
      <c r="F715" s="44"/>
      <c r="G715" s="45"/>
      <c r="I715" s="69"/>
      <c r="J715" s="69"/>
      <c r="K715" s="70">
        <f>K714*0.1</f>
        <v>333532.83186363638</v>
      </c>
    </row>
    <row r="716" spans="1:11" s="6" customFormat="1" ht="24" customHeight="1">
      <c r="A716" s="311"/>
      <c r="B716" s="311"/>
      <c r="C716" s="312"/>
      <c r="D716" s="312"/>
      <c r="E716" s="46"/>
      <c r="F716" s="46"/>
      <c r="G716" s="47"/>
      <c r="I716" s="71"/>
      <c r="J716" s="71"/>
      <c r="K716" s="195">
        <f>SUM(K714:K715)</f>
        <v>3668861.1504999995</v>
      </c>
    </row>
    <row r="717" spans="1:11" ht="31.5">
      <c r="A717" s="311" t="s">
        <v>36</v>
      </c>
      <c r="B717" s="311"/>
      <c r="C717" s="312" t="s">
        <v>37</v>
      </c>
      <c r="D717" s="312"/>
      <c r="E717" s="46"/>
      <c r="F717" s="46"/>
      <c r="G717" s="47" t="s">
        <v>38</v>
      </c>
      <c r="H717" s="6"/>
    </row>
    <row r="718" spans="1:11">
      <c r="B718" s="61" t="s">
        <v>54</v>
      </c>
      <c r="C718" s="89" t="s">
        <v>55</v>
      </c>
      <c r="D718" s="61"/>
      <c r="E718" s="61" t="s">
        <v>42</v>
      </c>
    </row>
    <row r="719" spans="1:11">
      <c r="B719" s="61" t="s">
        <v>56</v>
      </c>
      <c r="C719" s="89" t="s">
        <v>55</v>
      </c>
      <c r="D719" s="61"/>
      <c r="E719" s="61" t="s">
        <v>42</v>
      </c>
    </row>
    <row r="722" spans="1:11" s="1" customFormat="1" ht="16.5" customHeight="1">
      <c r="A722" s="314" t="s">
        <v>0</v>
      </c>
      <c r="B722" s="314"/>
      <c r="C722" s="314"/>
      <c r="D722" s="314"/>
      <c r="E722" s="314"/>
      <c r="F722" s="314"/>
      <c r="G722" s="314"/>
      <c r="I722" s="62"/>
      <c r="J722" s="62"/>
    </row>
    <row r="723" spans="1:11" s="1" customFormat="1" ht="17.25" customHeight="1">
      <c r="A723" s="314" t="s">
        <v>1</v>
      </c>
      <c r="B723" s="314"/>
      <c r="C723" s="314"/>
      <c r="D723" s="314"/>
      <c r="E723" s="314"/>
      <c r="F723" s="314"/>
      <c r="G723" s="314"/>
      <c r="I723" s="58" t="s">
        <v>59</v>
      </c>
      <c r="J723" s="58"/>
    </row>
    <row r="724" spans="1:11" s="1" customFormat="1" ht="15" customHeight="1">
      <c r="A724" s="314" t="s">
        <v>2</v>
      </c>
      <c r="B724" s="314"/>
      <c r="C724" s="314"/>
      <c r="D724" s="314"/>
      <c r="E724" s="314"/>
      <c r="F724" s="314"/>
      <c r="G724" s="314"/>
      <c r="I724" s="48"/>
      <c r="J724" s="48"/>
    </row>
    <row r="725" spans="1:11" s="1" customFormat="1" ht="15" customHeight="1">
      <c r="A725" s="314" t="s">
        <v>3</v>
      </c>
      <c r="B725" s="314"/>
      <c r="C725" s="314"/>
      <c r="D725" s="314"/>
      <c r="E725" s="314"/>
      <c r="F725" s="314"/>
      <c r="G725" s="314"/>
      <c r="I725" s="48"/>
      <c r="J725" s="48"/>
    </row>
    <row r="726" spans="1:11" s="1" customFormat="1" ht="15" customHeight="1">
      <c r="A726" s="315" t="s">
        <v>4</v>
      </c>
      <c r="B726" s="315"/>
      <c r="C726" s="315"/>
      <c r="D726" s="315"/>
      <c r="E726" s="315"/>
      <c r="F726" s="315"/>
      <c r="G726" s="315"/>
      <c r="I726" s="48"/>
      <c r="J726" s="48"/>
    </row>
    <row r="727" spans="1:11" s="2" customFormat="1" ht="15" customHeight="1">
      <c r="A727" s="7"/>
      <c r="B727" s="7"/>
      <c r="C727" s="316" t="s">
        <v>44</v>
      </c>
      <c r="D727" s="316"/>
      <c r="E727" s="316"/>
      <c r="F727" s="316"/>
      <c r="G727" s="316"/>
      <c r="I727" s="49"/>
      <c r="J727" s="49"/>
    </row>
    <row r="728" spans="1:11" s="1" customFormat="1" ht="15" customHeight="1">
      <c r="A728" s="8" t="s">
        <v>60</v>
      </c>
      <c r="B728" s="9"/>
      <c r="C728" s="10"/>
      <c r="D728" s="317"/>
      <c r="E728" s="317"/>
      <c r="F728" s="317"/>
      <c r="G728" s="317"/>
      <c r="H728" s="11"/>
      <c r="I728" s="48"/>
      <c r="J728" s="48"/>
    </row>
    <row r="729" spans="1:11" s="1" customFormat="1" ht="15" customHeight="1">
      <c r="A729" s="8" t="s">
        <v>7</v>
      </c>
      <c r="B729" s="318" t="s">
        <v>83</v>
      </c>
      <c r="C729" s="318"/>
      <c r="D729" s="318"/>
      <c r="E729" s="318"/>
      <c r="F729" s="8"/>
      <c r="G729" s="12"/>
      <c r="H729" s="8"/>
      <c r="I729" s="59"/>
      <c r="J729" s="59"/>
      <c r="K729" s="51"/>
    </row>
    <row r="730" spans="1:11" s="1" customFormat="1" ht="15" customHeight="1">
      <c r="A730" s="8" t="s">
        <v>8</v>
      </c>
      <c r="B730" s="319"/>
      <c r="C730" s="319"/>
      <c r="D730" s="319"/>
      <c r="E730" s="319"/>
      <c r="F730" s="14"/>
      <c r="G730" s="15" t="s">
        <v>9</v>
      </c>
      <c r="H730" s="13" t="s">
        <v>41</v>
      </c>
      <c r="I730" s="50"/>
      <c r="J730" s="50"/>
    </row>
    <row r="731" spans="1:11" s="1" customFormat="1" ht="15" customHeight="1">
      <c r="A731" s="16" t="s">
        <v>10</v>
      </c>
      <c r="B731" s="16" t="s">
        <v>11</v>
      </c>
      <c r="C731" s="16" t="s">
        <v>12</v>
      </c>
      <c r="D731" s="17" t="s">
        <v>13</v>
      </c>
      <c r="E731" s="18" t="s">
        <v>14</v>
      </c>
      <c r="F731" s="18" t="s">
        <v>15</v>
      </c>
      <c r="G731" s="16" t="s">
        <v>16</v>
      </c>
      <c r="I731" s="48" t="s">
        <v>46</v>
      </c>
      <c r="J731" s="48"/>
    </row>
    <row r="732" spans="1:11" s="3" customFormat="1" ht="15" customHeight="1">
      <c r="A732" s="19">
        <v>1</v>
      </c>
      <c r="B732" s="20" t="s">
        <v>17</v>
      </c>
      <c r="C732" s="21"/>
      <c r="D732" s="22">
        <v>80775</v>
      </c>
      <c r="E732" s="23">
        <f>D732*C732</f>
        <v>0</v>
      </c>
      <c r="F732" s="24">
        <v>0.09</v>
      </c>
      <c r="G732" s="25">
        <f>E732-E732*F732</f>
        <v>0</v>
      </c>
      <c r="H732" s="26">
        <f>D732/1.1*0.91</f>
        <v>66822.954545454544</v>
      </c>
      <c r="I732" s="52"/>
      <c r="J732" s="52"/>
      <c r="K732" s="53">
        <f t="shared" ref="K732:K748" si="81">H732*C732</f>
        <v>0</v>
      </c>
    </row>
    <row r="733" spans="1:11" s="3" customFormat="1" ht="15" customHeight="1">
      <c r="A733" s="19">
        <v>2</v>
      </c>
      <c r="B733" s="20" t="s">
        <v>18</v>
      </c>
      <c r="C733" s="27"/>
      <c r="D733" s="22">
        <v>130973</v>
      </c>
      <c r="E733" s="23">
        <f t="shared" ref="E733:E749" si="82">D733*C733</f>
        <v>0</v>
      </c>
      <c r="F733" s="24">
        <v>0.09</v>
      </c>
      <c r="G733" s="25">
        <f t="shared" ref="G733:G749" si="83">E733-E733*F733</f>
        <v>0</v>
      </c>
      <c r="H733" s="26">
        <f t="shared" ref="H733:H749" si="84">D733/1.1*0.91</f>
        <v>108350.39090909091</v>
      </c>
      <c r="I733" s="52"/>
      <c r="J733" s="52"/>
      <c r="K733" s="53">
        <f t="shared" si="81"/>
        <v>0</v>
      </c>
    </row>
    <row r="734" spans="1:11" s="3" customFormat="1" ht="15" customHeight="1">
      <c r="A734" s="19">
        <v>3</v>
      </c>
      <c r="B734" s="20" t="s">
        <v>19</v>
      </c>
      <c r="C734" s="30"/>
      <c r="D734" s="22">
        <v>61155</v>
      </c>
      <c r="E734" s="23">
        <f t="shared" si="82"/>
        <v>0</v>
      </c>
      <c r="F734" s="24">
        <v>0.09</v>
      </c>
      <c r="G734" s="25">
        <f t="shared" si="83"/>
        <v>0</v>
      </c>
      <c r="H734" s="26">
        <f t="shared" si="84"/>
        <v>50591.86363636364</v>
      </c>
      <c r="I734" s="52"/>
      <c r="J734" s="52"/>
      <c r="K734" s="53">
        <f t="shared" si="81"/>
        <v>0</v>
      </c>
    </row>
    <row r="735" spans="1:11" s="65" customFormat="1" ht="15" customHeight="1">
      <c r="A735" s="72">
        <v>4</v>
      </c>
      <c r="B735" s="73" t="s">
        <v>20</v>
      </c>
      <c r="C735" s="90"/>
      <c r="D735" s="75">
        <v>117926</v>
      </c>
      <c r="E735" s="76">
        <f t="shared" si="82"/>
        <v>0</v>
      </c>
      <c r="F735" s="77">
        <v>0.09</v>
      </c>
      <c r="G735" s="78">
        <f t="shared" si="83"/>
        <v>0</v>
      </c>
      <c r="H735" s="63">
        <f t="shared" si="84"/>
        <v>97556.963636363624</v>
      </c>
      <c r="I735" s="83">
        <f>H735*0.85</f>
        <v>82923.419090909083</v>
      </c>
      <c r="J735" s="83"/>
      <c r="K735" s="84">
        <f t="shared" si="81"/>
        <v>0</v>
      </c>
    </row>
    <row r="736" spans="1:11" s="3" customFormat="1" ht="15" customHeight="1">
      <c r="A736" s="19">
        <v>5</v>
      </c>
      <c r="B736" s="20" t="s">
        <v>21</v>
      </c>
      <c r="C736" s="27"/>
      <c r="D736" s="22">
        <v>122163</v>
      </c>
      <c r="E736" s="23">
        <f t="shared" si="82"/>
        <v>0</v>
      </c>
      <c r="F736" s="24">
        <v>0.09</v>
      </c>
      <c r="G736" s="25">
        <f t="shared" si="83"/>
        <v>0</v>
      </c>
      <c r="H736" s="26">
        <f t="shared" si="84"/>
        <v>101062.11818181818</v>
      </c>
      <c r="I736" s="52"/>
      <c r="J736" s="52"/>
      <c r="K736" s="53">
        <f t="shared" si="81"/>
        <v>0</v>
      </c>
    </row>
    <row r="737" spans="1:11" s="3" customFormat="1" ht="15" customHeight="1">
      <c r="A737" s="19">
        <v>6</v>
      </c>
      <c r="B737" s="20" t="s">
        <v>22</v>
      </c>
      <c r="C737" s="21"/>
      <c r="D737" s="22">
        <v>96566</v>
      </c>
      <c r="E737" s="23">
        <f t="shared" si="82"/>
        <v>0</v>
      </c>
      <c r="F737" s="24">
        <v>0.09</v>
      </c>
      <c r="G737" s="25">
        <f t="shared" si="83"/>
        <v>0</v>
      </c>
      <c r="H737" s="26">
        <f t="shared" si="84"/>
        <v>79886.418181818182</v>
      </c>
      <c r="I737" s="52"/>
      <c r="J737" s="52"/>
      <c r="K737" s="53">
        <f t="shared" si="81"/>
        <v>0</v>
      </c>
    </row>
    <row r="738" spans="1:11" s="3" customFormat="1" ht="15" customHeight="1">
      <c r="A738" s="19">
        <v>7</v>
      </c>
      <c r="B738" s="20" t="s">
        <v>23</v>
      </c>
      <c r="C738" s="30"/>
      <c r="D738" s="22">
        <v>144014</v>
      </c>
      <c r="E738" s="23">
        <f t="shared" si="82"/>
        <v>0</v>
      </c>
      <c r="F738" s="24">
        <v>0.09</v>
      </c>
      <c r="G738" s="25">
        <f t="shared" si="83"/>
        <v>0</v>
      </c>
      <c r="H738" s="26">
        <f t="shared" si="84"/>
        <v>119138.85454545454</v>
      </c>
      <c r="I738" s="52"/>
      <c r="J738" s="52"/>
      <c r="K738" s="53">
        <f t="shared" si="81"/>
        <v>0</v>
      </c>
    </row>
    <row r="739" spans="1:11" s="3" customFormat="1" ht="15" customHeight="1">
      <c r="A739" s="19">
        <v>8</v>
      </c>
      <c r="B739" s="20" t="s">
        <v>24</v>
      </c>
      <c r="C739" s="21"/>
      <c r="D739" s="22">
        <v>237245</v>
      </c>
      <c r="E739" s="23">
        <f t="shared" si="82"/>
        <v>0</v>
      </c>
      <c r="F739" s="24">
        <v>0.09</v>
      </c>
      <c r="G739" s="25">
        <f t="shared" si="83"/>
        <v>0</v>
      </c>
      <c r="H739" s="26">
        <f t="shared" si="84"/>
        <v>196266.31818181818</v>
      </c>
      <c r="I739" s="52"/>
      <c r="J739" s="52"/>
      <c r="K739" s="53">
        <f t="shared" si="81"/>
        <v>0</v>
      </c>
    </row>
    <row r="740" spans="1:11" s="3" customFormat="1" ht="15" customHeight="1">
      <c r="A740" s="19">
        <v>9</v>
      </c>
      <c r="B740" s="31" t="s">
        <v>25</v>
      </c>
      <c r="C740" s="21"/>
      <c r="D740" s="22">
        <v>103413.75</v>
      </c>
      <c r="E740" s="23">
        <f t="shared" si="82"/>
        <v>0</v>
      </c>
      <c r="F740" s="24">
        <v>0.09</v>
      </c>
      <c r="G740" s="25">
        <f t="shared" si="83"/>
        <v>0</v>
      </c>
      <c r="H740" s="26">
        <f t="shared" si="84"/>
        <v>85551.374999999985</v>
      </c>
      <c r="I740" s="52"/>
      <c r="J740" s="52"/>
      <c r="K740" s="53">
        <f t="shared" si="81"/>
        <v>0</v>
      </c>
    </row>
    <row r="741" spans="1:11" s="3" customFormat="1" ht="15" customHeight="1">
      <c r="A741" s="19">
        <v>10</v>
      </c>
      <c r="B741" s="31" t="s">
        <v>26</v>
      </c>
      <c r="C741" s="32"/>
      <c r="D741" s="22">
        <v>112188</v>
      </c>
      <c r="E741" s="23">
        <f t="shared" si="82"/>
        <v>0</v>
      </c>
      <c r="F741" s="24">
        <v>0.09</v>
      </c>
      <c r="G741" s="25">
        <f t="shared" si="83"/>
        <v>0</v>
      </c>
      <c r="H741" s="26">
        <f t="shared" si="84"/>
        <v>92810.072727272724</v>
      </c>
      <c r="I741" s="52"/>
      <c r="J741" s="52"/>
      <c r="K741" s="53">
        <f t="shared" si="81"/>
        <v>0</v>
      </c>
    </row>
    <row r="742" spans="1:11" s="3" customFormat="1" ht="15" customHeight="1">
      <c r="A742" s="19">
        <v>11</v>
      </c>
      <c r="B742" s="20" t="s">
        <v>27</v>
      </c>
      <c r="C742" s="32"/>
      <c r="D742" s="22">
        <v>55200</v>
      </c>
      <c r="E742" s="23">
        <f t="shared" si="82"/>
        <v>0</v>
      </c>
      <c r="F742" s="24">
        <v>0.09</v>
      </c>
      <c r="G742" s="25">
        <f t="shared" si="83"/>
        <v>0</v>
      </c>
      <c r="H742" s="26">
        <f t="shared" si="84"/>
        <v>45665.454545454544</v>
      </c>
      <c r="I742" s="52"/>
      <c r="J742" s="52"/>
      <c r="K742" s="53">
        <f t="shared" si="81"/>
        <v>0</v>
      </c>
    </row>
    <row r="743" spans="1:11" s="3" customFormat="1" ht="15" customHeight="1">
      <c r="A743" s="19">
        <v>12</v>
      </c>
      <c r="B743" s="20" t="s">
        <v>28</v>
      </c>
      <c r="C743" s="32"/>
      <c r="D743" s="22">
        <v>50600</v>
      </c>
      <c r="E743" s="23">
        <f t="shared" si="82"/>
        <v>0</v>
      </c>
      <c r="F743" s="24">
        <v>0.09</v>
      </c>
      <c r="G743" s="25">
        <f t="shared" si="83"/>
        <v>0</v>
      </c>
      <c r="H743" s="26">
        <f t="shared" si="84"/>
        <v>41859.999999999993</v>
      </c>
      <c r="I743" s="52"/>
      <c r="J743" s="52"/>
      <c r="K743" s="53">
        <f t="shared" si="81"/>
        <v>0</v>
      </c>
    </row>
    <row r="744" spans="1:11" s="3" customFormat="1" ht="15" customHeight="1">
      <c r="A744" s="19">
        <v>13</v>
      </c>
      <c r="B744" s="20" t="s">
        <v>29</v>
      </c>
      <c r="C744" s="32">
        <v>5</v>
      </c>
      <c r="D744" s="33">
        <v>65340</v>
      </c>
      <c r="E744" s="23">
        <f t="shared" si="82"/>
        <v>326700</v>
      </c>
      <c r="F744" s="24">
        <v>0.09</v>
      </c>
      <c r="G744" s="25">
        <f t="shared" si="83"/>
        <v>297297</v>
      </c>
      <c r="H744" s="26">
        <f t="shared" si="84"/>
        <v>54053.999999999993</v>
      </c>
      <c r="I744" s="52"/>
      <c r="J744" s="52"/>
      <c r="K744" s="53">
        <f t="shared" si="81"/>
        <v>270269.99999999994</v>
      </c>
    </row>
    <row r="745" spans="1:11" s="3" customFormat="1" ht="15" customHeight="1">
      <c r="A745" s="19">
        <v>14</v>
      </c>
      <c r="B745" s="20" t="s">
        <v>30</v>
      </c>
      <c r="C745" s="32">
        <v>5</v>
      </c>
      <c r="D745" s="33">
        <v>67155</v>
      </c>
      <c r="E745" s="23">
        <f t="shared" si="82"/>
        <v>335775</v>
      </c>
      <c r="F745" s="24">
        <v>0.09</v>
      </c>
      <c r="G745" s="25">
        <f t="shared" si="83"/>
        <v>305555.25</v>
      </c>
      <c r="H745" s="26">
        <f t="shared" si="84"/>
        <v>55555.499999999993</v>
      </c>
      <c r="I745" s="52"/>
      <c r="J745" s="52"/>
      <c r="K745" s="53">
        <f t="shared" si="81"/>
        <v>277777.49999999994</v>
      </c>
    </row>
    <row r="746" spans="1:11" s="3" customFormat="1" ht="15" customHeight="1">
      <c r="A746" s="19">
        <v>15</v>
      </c>
      <c r="B746" s="20" t="s">
        <v>31</v>
      </c>
      <c r="C746" s="32">
        <v>5</v>
      </c>
      <c r="D746" s="33">
        <v>78045</v>
      </c>
      <c r="E746" s="23">
        <f t="shared" si="82"/>
        <v>390225</v>
      </c>
      <c r="F746" s="24">
        <v>0.09</v>
      </c>
      <c r="G746" s="25">
        <f t="shared" si="83"/>
        <v>355104.75</v>
      </c>
      <c r="H746" s="26">
        <f t="shared" si="84"/>
        <v>64564.5</v>
      </c>
      <c r="I746" s="52"/>
      <c r="J746" s="52"/>
      <c r="K746" s="53">
        <f t="shared" si="81"/>
        <v>322822.5</v>
      </c>
    </row>
    <row r="747" spans="1:11" s="3" customFormat="1" ht="15" customHeight="1">
      <c r="A747" s="19">
        <v>16</v>
      </c>
      <c r="B747" s="20" t="s">
        <v>32</v>
      </c>
      <c r="C747" s="32">
        <v>5</v>
      </c>
      <c r="D747" s="33">
        <v>81675</v>
      </c>
      <c r="E747" s="23">
        <f t="shared" si="82"/>
        <v>408375</v>
      </c>
      <c r="F747" s="24">
        <v>0.09</v>
      </c>
      <c r="G747" s="25">
        <f t="shared" si="83"/>
        <v>371621.25</v>
      </c>
      <c r="H747" s="26">
        <f t="shared" si="84"/>
        <v>67567.5</v>
      </c>
      <c r="I747" s="52"/>
      <c r="J747" s="52"/>
      <c r="K747" s="53">
        <f t="shared" si="81"/>
        <v>337837.5</v>
      </c>
    </row>
    <row r="748" spans="1:11" s="66" customFormat="1" ht="15" customHeight="1">
      <c r="A748" s="79">
        <v>17</v>
      </c>
      <c r="B748" s="20" t="s">
        <v>33</v>
      </c>
      <c r="C748" s="32">
        <v>5</v>
      </c>
      <c r="D748" s="34">
        <v>115940</v>
      </c>
      <c r="E748" s="80">
        <f t="shared" si="82"/>
        <v>579700</v>
      </c>
      <c r="F748" s="81">
        <v>0.09</v>
      </c>
      <c r="G748" s="25">
        <f t="shared" si="83"/>
        <v>527527</v>
      </c>
      <c r="H748" s="82">
        <f t="shared" si="84"/>
        <v>95913.999999999985</v>
      </c>
      <c r="I748" s="85"/>
      <c r="J748" s="85"/>
      <c r="K748" s="86">
        <f t="shared" si="81"/>
        <v>479569.99999999994</v>
      </c>
    </row>
    <row r="749" spans="1:11" s="65" customFormat="1" ht="15" customHeight="1">
      <c r="A749" s="72">
        <v>18</v>
      </c>
      <c r="B749" s="73" t="s">
        <v>34</v>
      </c>
      <c r="C749" s="87">
        <v>5</v>
      </c>
      <c r="D749" s="88">
        <v>99825</v>
      </c>
      <c r="E749" s="76">
        <f t="shared" si="82"/>
        <v>499125</v>
      </c>
      <c r="F749" s="77">
        <v>0.09</v>
      </c>
      <c r="G749" s="78">
        <f t="shared" si="83"/>
        <v>454203.75</v>
      </c>
      <c r="H749" s="63">
        <f t="shared" si="84"/>
        <v>82582.499999999985</v>
      </c>
      <c r="I749" s="83">
        <f>H749*0.85</f>
        <v>70195.124999999985</v>
      </c>
      <c r="J749" s="83"/>
      <c r="K749" s="84">
        <f>I749*C749</f>
        <v>350975.62499999994</v>
      </c>
    </row>
    <row r="750" spans="1:11" s="4" customFormat="1" ht="15" customHeight="1">
      <c r="A750" s="35"/>
      <c r="B750" s="36" t="s">
        <v>35</v>
      </c>
      <c r="C750" s="37">
        <f>SUM(C732:C749)</f>
        <v>30</v>
      </c>
      <c r="D750" s="37"/>
      <c r="E750" s="38">
        <f>SUM(E732:E749)</f>
        <v>2539900</v>
      </c>
      <c r="F750" s="38"/>
      <c r="G750" s="39">
        <f>SUM(G732:G749)</f>
        <v>2311309</v>
      </c>
      <c r="H750" s="40"/>
      <c r="I750" s="68"/>
      <c r="J750" s="68"/>
      <c r="K750" s="40">
        <f>SUM(K732:K749)</f>
        <v>2039253.125</v>
      </c>
    </row>
    <row r="751" spans="1:11" s="5" customFormat="1" ht="19.5" customHeight="1">
      <c r="A751" s="41"/>
      <c r="B751" s="42"/>
      <c r="C751" s="43"/>
      <c r="D751" s="43"/>
      <c r="E751" s="44"/>
      <c r="F751" s="44"/>
      <c r="G751" s="45"/>
      <c r="I751" s="69"/>
      <c r="J751" s="69"/>
      <c r="K751" s="70">
        <f>K750*0.1</f>
        <v>203925.3125</v>
      </c>
    </row>
    <row r="752" spans="1:11" s="6" customFormat="1" ht="24" customHeight="1">
      <c r="A752" s="311"/>
      <c r="B752" s="311"/>
      <c r="C752" s="312"/>
      <c r="D752" s="312"/>
      <c r="E752" s="46"/>
      <c r="F752" s="46"/>
      <c r="G752" s="47"/>
      <c r="I752" s="71"/>
      <c r="J752" s="71"/>
      <c r="K752" s="195">
        <f>SUM(K750:K751)</f>
        <v>2243178.4375</v>
      </c>
    </row>
    <row r="753" spans="1:11" ht="31.5">
      <c r="A753" s="311" t="s">
        <v>36</v>
      </c>
      <c r="B753" s="311"/>
      <c r="C753" s="312" t="s">
        <v>37</v>
      </c>
      <c r="D753" s="312"/>
      <c r="E753" s="46"/>
      <c r="F753" s="46"/>
      <c r="G753" s="47" t="s">
        <v>38</v>
      </c>
      <c r="H753" s="6"/>
    </row>
    <row r="754" spans="1:11">
      <c r="B754" s="61" t="s">
        <v>54</v>
      </c>
      <c r="C754" s="89" t="s">
        <v>55</v>
      </c>
      <c r="D754" s="61"/>
      <c r="E754" s="61" t="s">
        <v>42</v>
      </c>
    </row>
    <row r="755" spans="1:11">
      <c r="B755" s="61" t="s">
        <v>56</v>
      </c>
      <c r="C755" s="89" t="s">
        <v>55</v>
      </c>
      <c r="D755" s="61"/>
      <c r="E755" s="61" t="s">
        <v>42</v>
      </c>
    </row>
    <row r="759" spans="1:11" s="1" customFormat="1" ht="16.5" customHeight="1">
      <c r="A759" s="314" t="s">
        <v>0</v>
      </c>
      <c r="B759" s="314"/>
      <c r="C759" s="314"/>
      <c r="D759" s="314"/>
      <c r="E759" s="314"/>
      <c r="F759" s="314"/>
      <c r="G759" s="314"/>
      <c r="I759" s="62"/>
      <c r="J759" s="62"/>
    </row>
    <row r="760" spans="1:11" s="1" customFormat="1" ht="17.25" customHeight="1">
      <c r="A760" s="314" t="s">
        <v>1</v>
      </c>
      <c r="B760" s="314"/>
      <c r="C760" s="314"/>
      <c r="D760" s="314"/>
      <c r="E760" s="314"/>
      <c r="F760" s="314"/>
      <c r="G760" s="314"/>
      <c r="I760" s="58" t="s">
        <v>59</v>
      </c>
      <c r="J760" s="58"/>
    </row>
    <row r="761" spans="1:11" s="1" customFormat="1" ht="15" customHeight="1">
      <c r="A761" s="314" t="s">
        <v>2</v>
      </c>
      <c r="B761" s="314"/>
      <c r="C761" s="314"/>
      <c r="D761" s="314"/>
      <c r="E761" s="314"/>
      <c r="F761" s="314"/>
      <c r="G761" s="314"/>
      <c r="I761" s="48"/>
      <c r="J761" s="48"/>
    </row>
    <row r="762" spans="1:11" s="1" customFormat="1" ht="15" customHeight="1">
      <c r="A762" s="314" t="s">
        <v>3</v>
      </c>
      <c r="B762" s="314"/>
      <c r="C762" s="314"/>
      <c r="D762" s="314"/>
      <c r="E762" s="314"/>
      <c r="F762" s="314"/>
      <c r="G762" s="314"/>
      <c r="I762" s="48"/>
      <c r="J762" s="48"/>
    </row>
    <row r="763" spans="1:11" s="1" customFormat="1" ht="15" customHeight="1">
      <c r="A763" s="315" t="s">
        <v>4</v>
      </c>
      <c r="B763" s="315"/>
      <c r="C763" s="315"/>
      <c r="D763" s="315"/>
      <c r="E763" s="315"/>
      <c r="F763" s="315"/>
      <c r="G763" s="315"/>
      <c r="I763" s="48"/>
      <c r="J763" s="48"/>
    </row>
    <row r="764" spans="1:11" s="2" customFormat="1" ht="15" customHeight="1">
      <c r="A764" s="7"/>
      <c r="B764" s="7"/>
      <c r="C764" s="316" t="s">
        <v>44</v>
      </c>
      <c r="D764" s="316"/>
      <c r="E764" s="316"/>
      <c r="F764" s="316"/>
      <c r="G764" s="316"/>
      <c r="I764" s="49"/>
      <c r="J764" s="49"/>
    </row>
    <row r="765" spans="1:11" s="1" customFormat="1" ht="15" customHeight="1">
      <c r="A765" s="8" t="s">
        <v>60</v>
      </c>
      <c r="B765" s="9"/>
      <c r="C765" s="10"/>
      <c r="D765" s="317"/>
      <c r="E765" s="317"/>
      <c r="F765" s="317"/>
      <c r="G765" s="317"/>
      <c r="H765" s="11"/>
      <c r="I765" s="48"/>
      <c r="J765" s="48"/>
    </row>
    <row r="766" spans="1:11" s="1" customFormat="1" ht="15" customHeight="1">
      <c r="A766" s="8" t="s">
        <v>7</v>
      </c>
      <c r="B766" s="318" t="s">
        <v>84</v>
      </c>
      <c r="C766" s="318"/>
      <c r="D766" s="318"/>
      <c r="E766" s="318"/>
      <c r="F766" s="8"/>
      <c r="G766" s="12"/>
      <c r="H766" s="8"/>
      <c r="I766" s="59"/>
      <c r="J766" s="59"/>
      <c r="K766" s="51"/>
    </row>
    <row r="767" spans="1:11" s="1" customFormat="1" ht="15" customHeight="1">
      <c r="A767" s="8" t="s">
        <v>8</v>
      </c>
      <c r="B767" s="319"/>
      <c r="C767" s="319"/>
      <c r="D767" s="319"/>
      <c r="E767" s="319"/>
      <c r="F767" s="14"/>
      <c r="G767" s="15" t="s">
        <v>9</v>
      </c>
      <c r="H767" s="13" t="s">
        <v>41</v>
      </c>
      <c r="I767" s="50"/>
      <c r="J767" s="50"/>
    </row>
    <row r="768" spans="1:11" s="1" customFormat="1" ht="15" customHeight="1">
      <c r="A768" s="16" t="s">
        <v>10</v>
      </c>
      <c r="B768" s="16" t="s">
        <v>11</v>
      </c>
      <c r="C768" s="16" t="s">
        <v>12</v>
      </c>
      <c r="D768" s="17" t="s">
        <v>13</v>
      </c>
      <c r="E768" s="18" t="s">
        <v>14</v>
      </c>
      <c r="F768" s="18" t="s">
        <v>15</v>
      </c>
      <c r="G768" s="16" t="s">
        <v>16</v>
      </c>
      <c r="I768" s="48" t="s">
        <v>46</v>
      </c>
      <c r="J768" s="48"/>
    </row>
    <row r="769" spans="1:11" s="3" customFormat="1" ht="15" customHeight="1">
      <c r="A769" s="19">
        <v>1</v>
      </c>
      <c r="B769" s="20" t="s">
        <v>17</v>
      </c>
      <c r="C769" s="21">
        <v>10</v>
      </c>
      <c r="D769" s="22">
        <v>80775</v>
      </c>
      <c r="E769" s="23">
        <f>D769*C769</f>
        <v>807750</v>
      </c>
      <c r="F769" s="24">
        <v>0.09</v>
      </c>
      <c r="G769" s="25">
        <f>E769-E769*F769</f>
        <v>735052.5</v>
      </c>
      <c r="H769" s="26">
        <f>D769/1.1*0.91</f>
        <v>66822.954545454544</v>
      </c>
      <c r="I769" s="52"/>
      <c r="J769" s="52"/>
      <c r="K769" s="53">
        <f>H769*C769</f>
        <v>668229.54545454541</v>
      </c>
    </row>
    <row r="770" spans="1:11" s="3" customFormat="1" ht="15" customHeight="1">
      <c r="A770" s="19">
        <v>2</v>
      </c>
      <c r="B770" s="20" t="s">
        <v>18</v>
      </c>
      <c r="C770" s="27">
        <v>8</v>
      </c>
      <c r="D770" s="22">
        <v>130973</v>
      </c>
      <c r="E770" s="23">
        <f t="shared" ref="E770:E786" si="85">D770*C770</f>
        <v>1047784</v>
      </c>
      <c r="F770" s="24">
        <v>0.09</v>
      </c>
      <c r="G770" s="25">
        <f t="shared" ref="G770:G786" si="86">E770-E770*F770</f>
        <v>953483.44</v>
      </c>
      <c r="H770" s="26">
        <f t="shared" ref="H770:H786" si="87">D770/1.1*0.91</f>
        <v>108350.39090909091</v>
      </c>
      <c r="I770" s="52"/>
      <c r="J770" s="52"/>
      <c r="K770" s="53">
        <f>H770*C770</f>
        <v>866803.12727272732</v>
      </c>
    </row>
    <row r="771" spans="1:11" s="3" customFormat="1" ht="15" customHeight="1">
      <c r="A771" s="19">
        <v>3</v>
      </c>
      <c r="B771" s="20" t="s">
        <v>19</v>
      </c>
      <c r="C771" s="30">
        <v>2</v>
      </c>
      <c r="D771" s="22">
        <v>61155</v>
      </c>
      <c r="E771" s="23">
        <f t="shared" si="85"/>
        <v>122310</v>
      </c>
      <c r="F771" s="24">
        <v>0.09</v>
      </c>
      <c r="G771" s="25">
        <f t="shared" si="86"/>
        <v>111302.1</v>
      </c>
      <c r="H771" s="26">
        <f t="shared" si="87"/>
        <v>50591.86363636364</v>
      </c>
      <c r="I771" s="52"/>
      <c r="J771" s="52"/>
      <c r="K771" s="53">
        <f>H771*C771</f>
        <v>101183.72727272728</v>
      </c>
    </row>
    <row r="772" spans="1:11" s="65" customFormat="1" ht="15" customHeight="1">
      <c r="A772" s="72">
        <v>4</v>
      </c>
      <c r="B772" s="73" t="s">
        <v>20</v>
      </c>
      <c r="C772" s="90">
        <v>5</v>
      </c>
      <c r="D772" s="75">
        <v>117926</v>
      </c>
      <c r="E772" s="76">
        <f t="shared" si="85"/>
        <v>589630</v>
      </c>
      <c r="F772" s="77">
        <v>0.09</v>
      </c>
      <c r="G772" s="78">
        <f t="shared" si="86"/>
        <v>536563.30000000005</v>
      </c>
      <c r="H772" s="63">
        <f t="shared" si="87"/>
        <v>97556.963636363624</v>
      </c>
      <c r="I772" s="83">
        <f>H772*0.85</f>
        <v>82923.419090909083</v>
      </c>
      <c r="J772" s="83"/>
      <c r="K772" s="84">
        <f>I772*C772</f>
        <v>414617.0954545454</v>
      </c>
    </row>
    <row r="773" spans="1:11" s="3" customFormat="1" ht="15" customHeight="1">
      <c r="A773" s="19">
        <v>5</v>
      </c>
      <c r="B773" s="20" t="s">
        <v>21</v>
      </c>
      <c r="C773" s="27">
        <v>8</v>
      </c>
      <c r="D773" s="22">
        <v>122163</v>
      </c>
      <c r="E773" s="23">
        <f t="shared" si="85"/>
        <v>977304</v>
      </c>
      <c r="F773" s="24">
        <v>0.09</v>
      </c>
      <c r="G773" s="25">
        <f t="shared" si="86"/>
        <v>889346.64</v>
      </c>
      <c r="H773" s="26">
        <f t="shared" si="87"/>
        <v>101062.11818181818</v>
      </c>
      <c r="I773" s="52"/>
      <c r="J773" s="52"/>
      <c r="K773" s="53">
        <f t="shared" ref="K773:K785" si="88">H773*C773</f>
        <v>808496.94545454544</v>
      </c>
    </row>
    <row r="774" spans="1:11" s="3" customFormat="1" ht="15" customHeight="1">
      <c r="A774" s="19">
        <v>6</v>
      </c>
      <c r="B774" s="20" t="s">
        <v>22</v>
      </c>
      <c r="C774" s="21"/>
      <c r="D774" s="22">
        <v>96566</v>
      </c>
      <c r="E774" s="23">
        <f t="shared" si="85"/>
        <v>0</v>
      </c>
      <c r="F774" s="24">
        <v>0.09</v>
      </c>
      <c r="G774" s="25">
        <f t="shared" si="86"/>
        <v>0</v>
      </c>
      <c r="H774" s="26">
        <f t="shared" si="87"/>
        <v>79886.418181818182</v>
      </c>
      <c r="I774" s="52"/>
      <c r="J774" s="52"/>
      <c r="K774" s="53">
        <f t="shared" si="88"/>
        <v>0</v>
      </c>
    </row>
    <row r="775" spans="1:11" s="3" customFormat="1" ht="15" customHeight="1">
      <c r="A775" s="19">
        <v>7</v>
      </c>
      <c r="B775" s="20" t="s">
        <v>23</v>
      </c>
      <c r="C775" s="30"/>
      <c r="D775" s="22">
        <v>144014</v>
      </c>
      <c r="E775" s="23">
        <f t="shared" si="85"/>
        <v>0</v>
      </c>
      <c r="F775" s="24">
        <v>0.09</v>
      </c>
      <c r="G775" s="25">
        <f t="shared" si="86"/>
        <v>0</v>
      </c>
      <c r="H775" s="26">
        <f t="shared" si="87"/>
        <v>119138.85454545454</v>
      </c>
      <c r="I775" s="52"/>
      <c r="J775" s="52"/>
      <c r="K775" s="53">
        <f t="shared" si="88"/>
        <v>0</v>
      </c>
    </row>
    <row r="776" spans="1:11" s="3" customFormat="1" ht="15" customHeight="1">
      <c r="A776" s="19">
        <v>8</v>
      </c>
      <c r="B776" s="20" t="s">
        <v>24</v>
      </c>
      <c r="C776" s="21"/>
      <c r="D776" s="22">
        <v>237245</v>
      </c>
      <c r="E776" s="23">
        <f t="shared" si="85"/>
        <v>0</v>
      </c>
      <c r="F776" s="24">
        <v>0.09</v>
      </c>
      <c r="G776" s="25">
        <f t="shared" si="86"/>
        <v>0</v>
      </c>
      <c r="H776" s="26">
        <f t="shared" si="87"/>
        <v>196266.31818181818</v>
      </c>
      <c r="I776" s="52"/>
      <c r="J776" s="52"/>
      <c r="K776" s="53">
        <f t="shared" si="88"/>
        <v>0</v>
      </c>
    </row>
    <row r="777" spans="1:11" s="3" customFormat="1" ht="15" customHeight="1">
      <c r="A777" s="19">
        <v>9</v>
      </c>
      <c r="B777" s="31" t="s">
        <v>25</v>
      </c>
      <c r="C777" s="21"/>
      <c r="D777" s="22">
        <v>103413.75</v>
      </c>
      <c r="E777" s="23">
        <f t="shared" si="85"/>
        <v>0</v>
      </c>
      <c r="F777" s="24">
        <v>0.09</v>
      </c>
      <c r="G777" s="25">
        <f t="shared" si="86"/>
        <v>0</v>
      </c>
      <c r="H777" s="26">
        <f t="shared" si="87"/>
        <v>85551.374999999985</v>
      </c>
      <c r="I777" s="52"/>
      <c r="J777" s="52"/>
      <c r="K777" s="53">
        <f t="shared" si="88"/>
        <v>0</v>
      </c>
    </row>
    <row r="778" spans="1:11" s="3" customFormat="1" ht="15" customHeight="1">
      <c r="A778" s="19">
        <v>10</v>
      </c>
      <c r="B778" s="31" t="s">
        <v>26</v>
      </c>
      <c r="C778" s="32"/>
      <c r="D778" s="22">
        <v>112188</v>
      </c>
      <c r="E778" s="23">
        <f t="shared" si="85"/>
        <v>0</v>
      </c>
      <c r="F778" s="24">
        <v>0.09</v>
      </c>
      <c r="G778" s="25">
        <f t="shared" si="86"/>
        <v>0</v>
      </c>
      <c r="H778" s="26">
        <f t="shared" si="87"/>
        <v>92810.072727272724</v>
      </c>
      <c r="I778" s="52"/>
      <c r="J778" s="52"/>
      <c r="K778" s="53">
        <f t="shared" si="88"/>
        <v>0</v>
      </c>
    </row>
    <row r="779" spans="1:11" s="3" customFormat="1" ht="15" customHeight="1">
      <c r="A779" s="19">
        <v>11</v>
      </c>
      <c r="B779" s="20" t="s">
        <v>27</v>
      </c>
      <c r="C779" s="32">
        <v>2</v>
      </c>
      <c r="D779" s="22">
        <v>55200</v>
      </c>
      <c r="E779" s="23">
        <f t="shared" si="85"/>
        <v>110400</v>
      </c>
      <c r="F779" s="24">
        <v>0.09</v>
      </c>
      <c r="G779" s="25">
        <f t="shared" si="86"/>
        <v>100464</v>
      </c>
      <c r="H779" s="26">
        <f t="shared" si="87"/>
        <v>45665.454545454544</v>
      </c>
      <c r="I779" s="52"/>
      <c r="J779" s="52"/>
      <c r="K779" s="53">
        <f t="shared" si="88"/>
        <v>91330.909090909088</v>
      </c>
    </row>
    <row r="780" spans="1:11" s="3" customFormat="1" ht="15" customHeight="1">
      <c r="A780" s="19">
        <v>12</v>
      </c>
      <c r="B780" s="20" t="s">
        <v>28</v>
      </c>
      <c r="C780" s="32"/>
      <c r="D780" s="22">
        <v>50600</v>
      </c>
      <c r="E780" s="23">
        <f t="shared" si="85"/>
        <v>0</v>
      </c>
      <c r="F780" s="24">
        <v>0.09</v>
      </c>
      <c r="G780" s="25">
        <f t="shared" si="86"/>
        <v>0</v>
      </c>
      <c r="H780" s="26">
        <f t="shared" si="87"/>
        <v>41859.999999999993</v>
      </c>
      <c r="I780" s="52"/>
      <c r="J780" s="52"/>
      <c r="K780" s="53">
        <f t="shared" si="88"/>
        <v>0</v>
      </c>
    </row>
    <row r="781" spans="1:11" s="3" customFormat="1" ht="15" customHeight="1">
      <c r="A781" s="19">
        <v>13</v>
      </c>
      <c r="B781" s="20" t="s">
        <v>29</v>
      </c>
      <c r="C781" s="32">
        <v>5</v>
      </c>
      <c r="D781" s="33">
        <v>65340</v>
      </c>
      <c r="E781" s="23">
        <f t="shared" si="85"/>
        <v>326700</v>
      </c>
      <c r="F781" s="24">
        <v>0.09</v>
      </c>
      <c r="G781" s="25">
        <f t="shared" si="86"/>
        <v>297297</v>
      </c>
      <c r="H781" s="26">
        <f t="shared" si="87"/>
        <v>54053.999999999993</v>
      </c>
      <c r="I781" s="52"/>
      <c r="J781" s="52"/>
      <c r="K781" s="53">
        <f t="shared" si="88"/>
        <v>270269.99999999994</v>
      </c>
    </row>
    <row r="782" spans="1:11" s="3" customFormat="1" ht="15" customHeight="1">
      <c r="A782" s="19">
        <v>14</v>
      </c>
      <c r="B782" s="20" t="s">
        <v>30</v>
      </c>
      <c r="C782" s="32">
        <v>5</v>
      </c>
      <c r="D782" s="33">
        <v>67155</v>
      </c>
      <c r="E782" s="23">
        <f t="shared" si="85"/>
        <v>335775</v>
      </c>
      <c r="F782" s="24">
        <v>0.09</v>
      </c>
      <c r="G782" s="25">
        <f t="shared" si="86"/>
        <v>305555.25</v>
      </c>
      <c r="H782" s="26">
        <f t="shared" si="87"/>
        <v>55555.499999999993</v>
      </c>
      <c r="I782" s="52"/>
      <c r="J782" s="52"/>
      <c r="K782" s="53">
        <f t="shared" si="88"/>
        <v>277777.49999999994</v>
      </c>
    </row>
    <row r="783" spans="1:11" s="3" customFormat="1" ht="15" customHeight="1">
      <c r="A783" s="19">
        <v>15</v>
      </c>
      <c r="B783" s="20" t="s">
        <v>31</v>
      </c>
      <c r="C783" s="32">
        <v>5</v>
      </c>
      <c r="D783" s="33">
        <v>78045</v>
      </c>
      <c r="E783" s="23">
        <f t="shared" si="85"/>
        <v>390225</v>
      </c>
      <c r="F783" s="24">
        <v>0.09</v>
      </c>
      <c r="G783" s="25">
        <f t="shared" si="86"/>
        <v>355104.75</v>
      </c>
      <c r="H783" s="26">
        <f t="shared" si="87"/>
        <v>64564.5</v>
      </c>
      <c r="I783" s="52"/>
      <c r="J783" s="52"/>
      <c r="K783" s="53">
        <f t="shared" si="88"/>
        <v>322822.5</v>
      </c>
    </row>
    <row r="784" spans="1:11" s="3" customFormat="1" ht="15" customHeight="1">
      <c r="A784" s="19">
        <v>16</v>
      </c>
      <c r="B784" s="20" t="s">
        <v>32</v>
      </c>
      <c r="C784" s="32">
        <v>5</v>
      </c>
      <c r="D784" s="33">
        <v>81675</v>
      </c>
      <c r="E784" s="23">
        <f t="shared" si="85"/>
        <v>408375</v>
      </c>
      <c r="F784" s="24">
        <v>0.09</v>
      </c>
      <c r="G784" s="25">
        <f t="shared" si="86"/>
        <v>371621.25</v>
      </c>
      <c r="H784" s="26">
        <f t="shared" si="87"/>
        <v>67567.5</v>
      </c>
      <c r="I784" s="52"/>
      <c r="J784" s="52"/>
      <c r="K784" s="53">
        <f t="shared" si="88"/>
        <v>337837.5</v>
      </c>
    </row>
    <row r="785" spans="1:11" s="66" customFormat="1" ht="15" customHeight="1">
      <c r="A785" s="79">
        <v>17</v>
      </c>
      <c r="B785" s="20" t="s">
        <v>33</v>
      </c>
      <c r="C785" s="32">
        <v>5</v>
      </c>
      <c r="D785" s="34">
        <v>115940</v>
      </c>
      <c r="E785" s="80">
        <f t="shared" si="85"/>
        <v>579700</v>
      </c>
      <c r="F785" s="81">
        <v>0.09</v>
      </c>
      <c r="G785" s="25">
        <f t="shared" si="86"/>
        <v>527527</v>
      </c>
      <c r="H785" s="82">
        <f t="shared" si="87"/>
        <v>95913.999999999985</v>
      </c>
      <c r="I785" s="85"/>
      <c r="J785" s="85"/>
      <c r="K785" s="86">
        <f t="shared" si="88"/>
        <v>479569.99999999994</v>
      </c>
    </row>
    <row r="786" spans="1:11" s="65" customFormat="1" ht="15" customHeight="1">
      <c r="A786" s="72">
        <v>18</v>
      </c>
      <c r="B786" s="73" t="s">
        <v>34</v>
      </c>
      <c r="C786" s="87">
        <v>5</v>
      </c>
      <c r="D786" s="88">
        <v>99825</v>
      </c>
      <c r="E786" s="76">
        <f t="shared" si="85"/>
        <v>499125</v>
      </c>
      <c r="F786" s="77">
        <v>0.09</v>
      </c>
      <c r="G786" s="78">
        <f t="shared" si="86"/>
        <v>454203.75</v>
      </c>
      <c r="H786" s="63">
        <f t="shared" si="87"/>
        <v>82582.499999999985</v>
      </c>
      <c r="I786" s="83">
        <f>H786*0.85</f>
        <v>70195.124999999985</v>
      </c>
      <c r="J786" s="83"/>
      <c r="K786" s="84">
        <f>I786*C786</f>
        <v>350975.62499999994</v>
      </c>
    </row>
    <row r="787" spans="1:11" s="4" customFormat="1" ht="15" customHeight="1">
      <c r="A787" s="35"/>
      <c r="B787" s="36" t="s">
        <v>35</v>
      </c>
      <c r="C787" s="37">
        <f>SUM(C769:C786)</f>
        <v>65</v>
      </c>
      <c r="D787" s="37"/>
      <c r="E787" s="38">
        <f>SUM(E769:E786)</f>
        <v>6195078</v>
      </c>
      <c r="F787" s="38"/>
      <c r="G787" s="39">
        <f>SUM(G769:G786)</f>
        <v>5637520.9800000004</v>
      </c>
      <c r="H787" s="40"/>
      <c r="I787" s="68"/>
      <c r="J787" s="68"/>
      <c r="K787" s="40">
        <f>SUM(K769:K786)</f>
        <v>4989914.4749999996</v>
      </c>
    </row>
    <row r="788" spans="1:11" s="5" customFormat="1" ht="19.5" customHeight="1">
      <c r="A788" s="41"/>
      <c r="B788" s="42"/>
      <c r="C788" s="43"/>
      <c r="D788" s="43"/>
      <c r="E788" s="44"/>
      <c r="F788" s="44"/>
      <c r="G788" s="45"/>
      <c r="I788" s="69"/>
      <c r="J788" s="69"/>
      <c r="K788" s="70">
        <f>K787*0.1</f>
        <v>498991.44750000001</v>
      </c>
    </row>
    <row r="789" spans="1:11" s="6" customFormat="1" ht="24" customHeight="1">
      <c r="A789" s="311"/>
      <c r="B789" s="311"/>
      <c r="C789" s="312"/>
      <c r="D789" s="312"/>
      <c r="E789" s="46"/>
      <c r="F789" s="46"/>
      <c r="G789" s="47"/>
      <c r="I789" s="71"/>
      <c r="J789" s="71"/>
      <c r="K789" s="195">
        <f>SUM(K787:K788)</f>
        <v>5488905.9224999994</v>
      </c>
    </row>
    <row r="790" spans="1:11" ht="31.5">
      <c r="A790" s="311" t="s">
        <v>36</v>
      </c>
      <c r="B790" s="311"/>
      <c r="C790" s="312" t="s">
        <v>37</v>
      </c>
      <c r="D790" s="312"/>
      <c r="E790" s="46"/>
      <c r="F790" s="46"/>
      <c r="G790" s="47" t="s">
        <v>38</v>
      </c>
      <c r="H790" s="6"/>
    </row>
    <row r="791" spans="1:11">
      <c r="B791" s="61" t="s">
        <v>54</v>
      </c>
      <c r="C791" s="89" t="s">
        <v>55</v>
      </c>
      <c r="D791" s="61"/>
      <c r="E791" s="61" t="s">
        <v>42</v>
      </c>
    </row>
    <row r="792" spans="1:11">
      <c r="B792" s="61" t="s">
        <v>56</v>
      </c>
      <c r="C792" s="89" t="s">
        <v>55</v>
      </c>
      <c r="D792" s="61"/>
      <c r="E792" s="61" t="s">
        <v>42</v>
      </c>
    </row>
    <row r="796" spans="1:11" s="1" customFormat="1" ht="16.5" customHeight="1">
      <c r="A796" s="314" t="s">
        <v>0</v>
      </c>
      <c r="B796" s="314"/>
      <c r="C796" s="314"/>
      <c r="D796" s="314"/>
      <c r="E796" s="314"/>
      <c r="F796" s="314"/>
      <c r="G796" s="314"/>
      <c r="I796" s="62"/>
      <c r="J796" s="62"/>
    </row>
    <row r="797" spans="1:11" s="1" customFormat="1" ht="17.25" customHeight="1">
      <c r="A797" s="314" t="s">
        <v>1</v>
      </c>
      <c r="B797" s="314"/>
      <c r="C797" s="314"/>
      <c r="D797" s="314"/>
      <c r="E797" s="314"/>
      <c r="F797" s="314"/>
      <c r="G797" s="314"/>
      <c r="I797" s="58" t="s">
        <v>59</v>
      </c>
      <c r="J797" s="58"/>
    </row>
    <row r="798" spans="1:11" s="1" customFormat="1" ht="15" customHeight="1">
      <c r="A798" s="314" t="s">
        <v>2</v>
      </c>
      <c r="B798" s="314"/>
      <c r="C798" s="314"/>
      <c r="D798" s="314"/>
      <c r="E798" s="314"/>
      <c r="F798" s="314"/>
      <c r="G798" s="314"/>
      <c r="I798" s="48"/>
      <c r="J798" s="48"/>
    </row>
    <row r="799" spans="1:11" s="1" customFormat="1" ht="15" customHeight="1">
      <c r="A799" s="314" t="s">
        <v>3</v>
      </c>
      <c r="B799" s="314"/>
      <c r="C799" s="314"/>
      <c r="D799" s="314"/>
      <c r="E799" s="314"/>
      <c r="F799" s="314"/>
      <c r="G799" s="314"/>
      <c r="I799" s="48"/>
      <c r="J799" s="48"/>
    </row>
    <row r="800" spans="1:11" s="1" customFormat="1" ht="15" customHeight="1">
      <c r="A800" s="315" t="s">
        <v>4</v>
      </c>
      <c r="B800" s="315"/>
      <c r="C800" s="315"/>
      <c r="D800" s="315"/>
      <c r="E800" s="315"/>
      <c r="F800" s="315"/>
      <c r="G800" s="315"/>
      <c r="I800" s="48"/>
      <c r="J800" s="48"/>
    </row>
    <row r="801" spans="1:11" s="2" customFormat="1" ht="15" customHeight="1">
      <c r="A801" s="7"/>
      <c r="B801" s="7"/>
      <c r="C801" s="316" t="s">
        <v>44</v>
      </c>
      <c r="D801" s="316"/>
      <c r="E801" s="316"/>
      <c r="F801" s="316"/>
      <c r="G801" s="316"/>
      <c r="I801" s="49"/>
      <c r="J801" s="49"/>
    </row>
    <row r="802" spans="1:11" s="1" customFormat="1" ht="15" customHeight="1">
      <c r="A802" s="8" t="s">
        <v>60</v>
      </c>
      <c r="B802" s="9"/>
      <c r="C802" s="10"/>
      <c r="D802" s="317"/>
      <c r="E802" s="317"/>
      <c r="F802" s="317"/>
      <c r="G802" s="317"/>
      <c r="H802" s="11"/>
      <c r="I802" s="48"/>
      <c r="J802" s="48"/>
    </row>
    <row r="803" spans="1:11" s="1" customFormat="1" ht="15" customHeight="1">
      <c r="A803" s="8" t="s">
        <v>7</v>
      </c>
      <c r="B803" s="318" t="s">
        <v>85</v>
      </c>
      <c r="C803" s="318"/>
      <c r="D803" s="318"/>
      <c r="E803" s="318"/>
      <c r="F803" s="8"/>
      <c r="G803" s="12"/>
      <c r="H803" s="8"/>
      <c r="I803" s="59"/>
      <c r="J803" s="59"/>
      <c r="K803" s="51"/>
    </row>
    <row r="804" spans="1:11" s="1" customFormat="1" ht="15" customHeight="1">
      <c r="A804" s="8" t="s">
        <v>8</v>
      </c>
      <c r="B804" s="319"/>
      <c r="C804" s="319"/>
      <c r="D804" s="319"/>
      <c r="E804" s="319"/>
      <c r="F804" s="14"/>
      <c r="G804" s="15" t="s">
        <v>9</v>
      </c>
      <c r="H804" s="13" t="s">
        <v>41</v>
      </c>
      <c r="I804" s="50"/>
      <c r="J804" s="50"/>
    </row>
    <row r="805" spans="1:11" s="1" customFormat="1" ht="15" customHeight="1">
      <c r="A805" s="16" t="s">
        <v>10</v>
      </c>
      <c r="B805" s="16" t="s">
        <v>11</v>
      </c>
      <c r="C805" s="16" t="s">
        <v>12</v>
      </c>
      <c r="D805" s="17" t="s">
        <v>13</v>
      </c>
      <c r="E805" s="18" t="s">
        <v>14</v>
      </c>
      <c r="F805" s="18" t="s">
        <v>15</v>
      </c>
      <c r="G805" s="16" t="s">
        <v>16</v>
      </c>
      <c r="I805" s="48" t="s">
        <v>46</v>
      </c>
      <c r="J805" s="48"/>
    </row>
    <row r="806" spans="1:11" s="3" customFormat="1" ht="15" customHeight="1">
      <c r="A806" s="19">
        <v>1</v>
      </c>
      <c r="B806" s="20" t="s">
        <v>17</v>
      </c>
      <c r="C806" s="21"/>
      <c r="D806" s="22">
        <v>80775</v>
      </c>
      <c r="E806" s="23">
        <f>D806*C806</f>
        <v>0</v>
      </c>
      <c r="F806" s="24">
        <v>0.09</v>
      </c>
      <c r="G806" s="25">
        <f>E806-E806*F806</f>
        <v>0</v>
      </c>
      <c r="H806" s="26">
        <f>D806/1.1*0.91</f>
        <v>66822.954545454544</v>
      </c>
      <c r="I806" s="52"/>
      <c r="J806" s="52"/>
      <c r="K806" s="53">
        <f>H806*C806</f>
        <v>0</v>
      </c>
    </row>
    <row r="807" spans="1:11" s="3" customFormat="1" ht="15" customHeight="1">
      <c r="A807" s="19">
        <v>2</v>
      </c>
      <c r="B807" s="20" t="s">
        <v>18</v>
      </c>
      <c r="C807" s="27"/>
      <c r="D807" s="22">
        <v>130973</v>
      </c>
      <c r="E807" s="23">
        <f t="shared" ref="E807:E823" si="89">D807*C807</f>
        <v>0</v>
      </c>
      <c r="F807" s="24">
        <v>0.09</v>
      </c>
      <c r="G807" s="25">
        <f t="shared" ref="G807:G823" si="90">E807-E807*F807</f>
        <v>0</v>
      </c>
      <c r="H807" s="26">
        <f t="shared" ref="H807:H823" si="91">D807/1.1*0.91</f>
        <v>108350.39090909091</v>
      </c>
      <c r="I807" s="52"/>
      <c r="J807" s="52"/>
      <c r="K807" s="53">
        <f>H807*C807</f>
        <v>0</v>
      </c>
    </row>
    <row r="808" spans="1:11" s="3" customFormat="1" ht="15" customHeight="1">
      <c r="A808" s="19">
        <v>3</v>
      </c>
      <c r="B808" s="20" t="s">
        <v>19</v>
      </c>
      <c r="C808" s="30"/>
      <c r="D808" s="22">
        <v>61155</v>
      </c>
      <c r="E808" s="23">
        <f t="shared" si="89"/>
        <v>0</v>
      </c>
      <c r="F808" s="24">
        <v>0.09</v>
      </c>
      <c r="G808" s="25">
        <f t="shared" si="90"/>
        <v>0</v>
      </c>
      <c r="H808" s="26">
        <f t="shared" si="91"/>
        <v>50591.86363636364</v>
      </c>
      <c r="I808" s="52"/>
      <c r="J808" s="52"/>
      <c r="K808" s="53">
        <f>H808*C808</f>
        <v>0</v>
      </c>
    </row>
    <row r="809" spans="1:11" s="65" customFormat="1" ht="15" customHeight="1">
      <c r="A809" s="72">
        <v>4</v>
      </c>
      <c r="B809" s="73" t="s">
        <v>20</v>
      </c>
      <c r="C809" s="90">
        <v>3</v>
      </c>
      <c r="D809" s="75">
        <v>117926</v>
      </c>
      <c r="E809" s="76">
        <f t="shared" si="89"/>
        <v>353778</v>
      </c>
      <c r="F809" s="77">
        <v>0.09</v>
      </c>
      <c r="G809" s="78">
        <f t="shared" si="90"/>
        <v>321937.98</v>
      </c>
      <c r="H809" s="63">
        <f t="shared" si="91"/>
        <v>97556.963636363624</v>
      </c>
      <c r="I809" s="83">
        <f>H809*0.85</f>
        <v>82923.419090909083</v>
      </c>
      <c r="J809" s="83"/>
      <c r="K809" s="84">
        <f>I809*C809</f>
        <v>248770.25727272726</v>
      </c>
    </row>
    <row r="810" spans="1:11" s="3" customFormat="1" ht="15" customHeight="1">
      <c r="A810" s="19">
        <v>5</v>
      </c>
      <c r="B810" s="20" t="s">
        <v>21</v>
      </c>
      <c r="C810" s="27"/>
      <c r="D810" s="22">
        <v>122163</v>
      </c>
      <c r="E810" s="23">
        <f t="shared" si="89"/>
        <v>0</v>
      </c>
      <c r="F810" s="24">
        <v>0.09</v>
      </c>
      <c r="G810" s="25">
        <f t="shared" si="90"/>
        <v>0</v>
      </c>
      <c r="H810" s="26">
        <f t="shared" si="91"/>
        <v>101062.11818181818</v>
      </c>
      <c r="I810" s="52"/>
      <c r="J810" s="52"/>
      <c r="K810" s="53">
        <f t="shared" ref="K810:K822" si="92">H810*C810</f>
        <v>0</v>
      </c>
    </row>
    <row r="811" spans="1:11" s="3" customFormat="1" ht="15" customHeight="1">
      <c r="A811" s="19">
        <v>6</v>
      </c>
      <c r="B811" s="20" t="s">
        <v>22</v>
      </c>
      <c r="C811" s="21"/>
      <c r="D811" s="22">
        <v>96566</v>
      </c>
      <c r="E811" s="23">
        <f t="shared" si="89"/>
        <v>0</v>
      </c>
      <c r="F811" s="24">
        <v>0.09</v>
      </c>
      <c r="G811" s="25">
        <f t="shared" si="90"/>
        <v>0</v>
      </c>
      <c r="H811" s="26">
        <f t="shared" si="91"/>
        <v>79886.418181818182</v>
      </c>
      <c r="I811" s="52"/>
      <c r="J811" s="52"/>
      <c r="K811" s="53">
        <f t="shared" si="92"/>
        <v>0</v>
      </c>
    </row>
    <row r="812" spans="1:11" s="3" customFormat="1" ht="15" customHeight="1">
      <c r="A812" s="19">
        <v>7</v>
      </c>
      <c r="B812" s="20" t="s">
        <v>23</v>
      </c>
      <c r="C812" s="30"/>
      <c r="D812" s="22">
        <v>144014</v>
      </c>
      <c r="E812" s="23">
        <f t="shared" si="89"/>
        <v>0</v>
      </c>
      <c r="F812" s="24">
        <v>0.09</v>
      </c>
      <c r="G812" s="25">
        <f t="shared" si="90"/>
        <v>0</v>
      </c>
      <c r="H812" s="26">
        <f t="shared" si="91"/>
        <v>119138.85454545454</v>
      </c>
      <c r="I812" s="52"/>
      <c r="J812" s="52"/>
      <c r="K812" s="53">
        <f t="shared" si="92"/>
        <v>0</v>
      </c>
    </row>
    <row r="813" spans="1:11" s="3" customFormat="1" ht="15" customHeight="1">
      <c r="A813" s="19">
        <v>8</v>
      </c>
      <c r="B813" s="20" t="s">
        <v>24</v>
      </c>
      <c r="C813" s="21"/>
      <c r="D813" s="22">
        <v>237245</v>
      </c>
      <c r="E813" s="23">
        <f t="shared" si="89"/>
        <v>0</v>
      </c>
      <c r="F813" s="24">
        <v>0.09</v>
      </c>
      <c r="G813" s="25">
        <f t="shared" si="90"/>
        <v>0</v>
      </c>
      <c r="H813" s="26">
        <f t="shared" si="91"/>
        <v>196266.31818181818</v>
      </c>
      <c r="I813" s="52"/>
      <c r="J813" s="52"/>
      <c r="K813" s="53">
        <f t="shared" si="92"/>
        <v>0</v>
      </c>
    </row>
    <row r="814" spans="1:11" s="3" customFormat="1" ht="15" customHeight="1">
      <c r="A814" s="19">
        <v>9</v>
      </c>
      <c r="B814" s="31" t="s">
        <v>25</v>
      </c>
      <c r="C814" s="21"/>
      <c r="D814" s="22">
        <v>103413.75</v>
      </c>
      <c r="E814" s="23">
        <f t="shared" si="89"/>
        <v>0</v>
      </c>
      <c r="F814" s="24">
        <v>0.09</v>
      </c>
      <c r="G814" s="25">
        <f t="shared" si="90"/>
        <v>0</v>
      </c>
      <c r="H814" s="26">
        <f t="shared" si="91"/>
        <v>85551.374999999985</v>
      </c>
      <c r="I814" s="52"/>
      <c r="J814" s="52"/>
      <c r="K814" s="53">
        <f t="shared" si="92"/>
        <v>0</v>
      </c>
    </row>
    <row r="815" spans="1:11" s="3" customFormat="1" ht="15" customHeight="1">
      <c r="A815" s="19">
        <v>10</v>
      </c>
      <c r="B815" s="31" t="s">
        <v>26</v>
      </c>
      <c r="C815" s="32"/>
      <c r="D815" s="22">
        <v>112188</v>
      </c>
      <c r="E815" s="23">
        <f t="shared" si="89"/>
        <v>0</v>
      </c>
      <c r="F815" s="24">
        <v>0.09</v>
      </c>
      <c r="G815" s="25">
        <f t="shared" si="90"/>
        <v>0</v>
      </c>
      <c r="H815" s="26">
        <f t="shared" si="91"/>
        <v>92810.072727272724</v>
      </c>
      <c r="I815" s="52"/>
      <c r="J815" s="52"/>
      <c r="K815" s="53">
        <f t="shared" si="92"/>
        <v>0</v>
      </c>
    </row>
    <row r="816" spans="1:11" s="3" customFormat="1" ht="15" customHeight="1">
      <c r="A816" s="19">
        <v>11</v>
      </c>
      <c r="B816" s="20" t="s">
        <v>27</v>
      </c>
      <c r="C816" s="32">
        <v>3</v>
      </c>
      <c r="D816" s="22">
        <v>55200</v>
      </c>
      <c r="E816" s="23">
        <f t="shared" si="89"/>
        <v>165600</v>
      </c>
      <c r="F816" s="24">
        <v>0.09</v>
      </c>
      <c r="G816" s="25">
        <f t="shared" si="90"/>
        <v>150696</v>
      </c>
      <c r="H816" s="26">
        <f t="shared" si="91"/>
        <v>45665.454545454544</v>
      </c>
      <c r="I816" s="52"/>
      <c r="J816" s="52"/>
      <c r="K816" s="53">
        <f t="shared" si="92"/>
        <v>136996.36363636365</v>
      </c>
    </row>
    <row r="817" spans="1:11" s="3" customFormat="1" ht="15" customHeight="1">
      <c r="A817" s="19">
        <v>12</v>
      </c>
      <c r="B817" s="20" t="s">
        <v>28</v>
      </c>
      <c r="C817" s="32"/>
      <c r="D817" s="22">
        <v>50600</v>
      </c>
      <c r="E817" s="23">
        <f t="shared" si="89"/>
        <v>0</v>
      </c>
      <c r="F817" s="24">
        <v>0.09</v>
      </c>
      <c r="G817" s="25">
        <f t="shared" si="90"/>
        <v>0</v>
      </c>
      <c r="H817" s="26">
        <f t="shared" si="91"/>
        <v>41859.999999999993</v>
      </c>
      <c r="I817" s="52"/>
      <c r="J817" s="52"/>
      <c r="K817" s="53">
        <f t="shared" si="92"/>
        <v>0</v>
      </c>
    </row>
    <row r="818" spans="1:11" s="3" customFormat="1" ht="15" customHeight="1">
      <c r="A818" s="19">
        <v>13</v>
      </c>
      <c r="B818" s="20" t="s">
        <v>29</v>
      </c>
      <c r="C818" s="32">
        <v>5</v>
      </c>
      <c r="D818" s="33">
        <v>65340</v>
      </c>
      <c r="E818" s="23">
        <f t="shared" si="89"/>
        <v>326700</v>
      </c>
      <c r="F818" s="24">
        <v>0.09</v>
      </c>
      <c r="G818" s="25">
        <f t="shared" si="90"/>
        <v>297297</v>
      </c>
      <c r="H818" s="26">
        <f t="shared" si="91"/>
        <v>54053.999999999993</v>
      </c>
      <c r="I818" s="52"/>
      <c r="J818" s="52"/>
      <c r="K818" s="53">
        <f t="shared" si="92"/>
        <v>270269.99999999994</v>
      </c>
    </row>
    <row r="819" spans="1:11" s="3" customFormat="1" ht="15" customHeight="1">
      <c r="A819" s="19">
        <v>14</v>
      </c>
      <c r="B819" s="20" t="s">
        <v>30</v>
      </c>
      <c r="C819" s="32">
        <v>5</v>
      </c>
      <c r="D819" s="33">
        <v>67155</v>
      </c>
      <c r="E819" s="23">
        <f t="shared" si="89"/>
        <v>335775</v>
      </c>
      <c r="F819" s="24">
        <v>0.09</v>
      </c>
      <c r="G819" s="25">
        <f t="shared" si="90"/>
        <v>305555.25</v>
      </c>
      <c r="H819" s="26">
        <f t="shared" si="91"/>
        <v>55555.499999999993</v>
      </c>
      <c r="I819" s="52"/>
      <c r="J819" s="52"/>
      <c r="K819" s="53">
        <f t="shared" si="92"/>
        <v>277777.49999999994</v>
      </c>
    </row>
    <row r="820" spans="1:11" s="3" customFormat="1" ht="15" customHeight="1">
      <c r="A820" s="19">
        <v>15</v>
      </c>
      <c r="B820" s="20" t="s">
        <v>31</v>
      </c>
      <c r="C820" s="32">
        <v>5</v>
      </c>
      <c r="D820" s="33">
        <v>78045</v>
      </c>
      <c r="E820" s="23">
        <f t="shared" si="89"/>
        <v>390225</v>
      </c>
      <c r="F820" s="24">
        <v>0.09</v>
      </c>
      <c r="G820" s="25">
        <f t="shared" si="90"/>
        <v>355104.75</v>
      </c>
      <c r="H820" s="26">
        <f t="shared" si="91"/>
        <v>64564.5</v>
      </c>
      <c r="I820" s="52"/>
      <c r="J820" s="52"/>
      <c r="K820" s="53">
        <f t="shared" si="92"/>
        <v>322822.5</v>
      </c>
    </row>
    <row r="821" spans="1:11" s="3" customFormat="1" ht="15" customHeight="1">
      <c r="A821" s="19">
        <v>16</v>
      </c>
      <c r="B821" s="20" t="s">
        <v>32</v>
      </c>
      <c r="C821" s="32">
        <v>5</v>
      </c>
      <c r="D821" s="33">
        <v>81675</v>
      </c>
      <c r="E821" s="23">
        <f t="shared" si="89"/>
        <v>408375</v>
      </c>
      <c r="F821" s="24">
        <v>0.09</v>
      </c>
      <c r="G821" s="25">
        <f t="shared" si="90"/>
        <v>371621.25</v>
      </c>
      <c r="H821" s="26">
        <f t="shared" si="91"/>
        <v>67567.5</v>
      </c>
      <c r="I821" s="52"/>
      <c r="J821" s="52"/>
      <c r="K821" s="53">
        <f t="shared" si="92"/>
        <v>337837.5</v>
      </c>
    </row>
    <row r="822" spans="1:11" s="66" customFormat="1" ht="15" customHeight="1">
      <c r="A822" s="79">
        <v>17</v>
      </c>
      <c r="B822" s="20" t="s">
        <v>33</v>
      </c>
      <c r="C822" s="32">
        <v>5</v>
      </c>
      <c r="D822" s="34">
        <v>115940</v>
      </c>
      <c r="E822" s="80">
        <f t="shared" si="89"/>
        <v>579700</v>
      </c>
      <c r="F822" s="81">
        <v>0.09</v>
      </c>
      <c r="G822" s="25">
        <f t="shared" si="90"/>
        <v>527527</v>
      </c>
      <c r="H822" s="82">
        <f t="shared" si="91"/>
        <v>95913.999999999985</v>
      </c>
      <c r="I822" s="85"/>
      <c r="J822" s="85"/>
      <c r="K822" s="86">
        <f t="shared" si="92"/>
        <v>479569.99999999994</v>
      </c>
    </row>
    <row r="823" spans="1:11" s="65" customFormat="1" ht="15" customHeight="1">
      <c r="A823" s="72">
        <v>18</v>
      </c>
      <c r="B823" s="73" t="s">
        <v>34</v>
      </c>
      <c r="C823" s="87">
        <v>5</v>
      </c>
      <c r="D823" s="88">
        <v>99825</v>
      </c>
      <c r="E823" s="76">
        <f t="shared" si="89"/>
        <v>499125</v>
      </c>
      <c r="F823" s="77">
        <v>0.09</v>
      </c>
      <c r="G823" s="78">
        <f t="shared" si="90"/>
        <v>454203.75</v>
      </c>
      <c r="H823" s="63">
        <f t="shared" si="91"/>
        <v>82582.499999999985</v>
      </c>
      <c r="I823" s="83">
        <f>H823*0.85</f>
        <v>70195.124999999985</v>
      </c>
      <c r="J823" s="83"/>
      <c r="K823" s="84">
        <f>I823*C823</f>
        <v>350975.62499999994</v>
      </c>
    </row>
    <row r="824" spans="1:11" s="4" customFormat="1" ht="15" customHeight="1">
      <c r="A824" s="35"/>
      <c r="B824" s="36" t="s">
        <v>35</v>
      </c>
      <c r="C824" s="37">
        <f>SUM(C806:C823)</f>
        <v>36</v>
      </c>
      <c r="D824" s="37"/>
      <c r="E824" s="38">
        <f>SUM(E806:E823)</f>
        <v>3059278</v>
      </c>
      <c r="F824" s="38"/>
      <c r="G824" s="39">
        <f>SUM(G806:G823)</f>
        <v>2783942.98</v>
      </c>
      <c r="H824" s="40"/>
      <c r="I824" s="68"/>
      <c r="J824" s="68"/>
      <c r="K824" s="40">
        <f>SUM(K806:K823)</f>
        <v>2425019.7459090906</v>
      </c>
    </row>
    <row r="825" spans="1:11" s="5" customFormat="1" ht="19.5" customHeight="1">
      <c r="A825" s="41"/>
      <c r="B825" s="42"/>
      <c r="C825" s="43"/>
      <c r="D825" s="43"/>
      <c r="E825" s="44"/>
      <c r="F825" s="44"/>
      <c r="G825" s="45"/>
      <c r="I825" s="69"/>
      <c r="J825" s="69"/>
      <c r="K825" s="70">
        <f>K824*0.1</f>
        <v>242501.97459090909</v>
      </c>
    </row>
    <row r="826" spans="1:11" s="6" customFormat="1" ht="24" customHeight="1">
      <c r="A826" s="311"/>
      <c r="B826" s="311"/>
      <c r="C826" s="312"/>
      <c r="D826" s="312"/>
      <c r="E826" s="46"/>
      <c r="F826" s="46"/>
      <c r="G826" s="47"/>
      <c r="I826" s="71"/>
      <c r="J826" s="71"/>
      <c r="K826" s="195">
        <f>SUM(K824:K825)</f>
        <v>2667521.7204999998</v>
      </c>
    </row>
    <row r="827" spans="1:11" ht="31.5">
      <c r="A827" s="311" t="s">
        <v>36</v>
      </c>
      <c r="B827" s="311"/>
      <c r="C827" s="312" t="s">
        <v>37</v>
      </c>
      <c r="D827" s="312"/>
      <c r="E827" s="46"/>
      <c r="F827" s="46"/>
      <c r="G827" s="47" t="s">
        <v>38</v>
      </c>
      <c r="H827" s="6"/>
    </row>
    <row r="828" spans="1:11">
      <c r="B828" s="61" t="s">
        <v>54</v>
      </c>
      <c r="C828" s="89" t="s">
        <v>55</v>
      </c>
      <c r="D828" s="61"/>
      <c r="E828" s="61" t="s">
        <v>42</v>
      </c>
    </row>
    <row r="829" spans="1:11">
      <c r="B829" s="61" t="s">
        <v>56</v>
      </c>
      <c r="C829" s="89" t="s">
        <v>55</v>
      </c>
      <c r="D829" s="61"/>
      <c r="E829" s="61" t="s">
        <v>42</v>
      </c>
    </row>
    <row r="832" spans="1:11" s="1" customFormat="1" ht="16.5" customHeight="1">
      <c r="A832" s="314" t="s">
        <v>0</v>
      </c>
      <c r="B832" s="314"/>
      <c r="C832" s="314"/>
      <c r="D832" s="314"/>
      <c r="E832" s="314"/>
      <c r="F832" s="314"/>
      <c r="G832" s="314"/>
      <c r="I832" s="62"/>
      <c r="J832" s="62"/>
    </row>
    <row r="833" spans="1:11" s="1" customFormat="1" ht="17.25" customHeight="1">
      <c r="A833" s="314" t="s">
        <v>1</v>
      </c>
      <c r="B833" s="314"/>
      <c r="C833" s="314"/>
      <c r="D833" s="314"/>
      <c r="E833" s="314"/>
      <c r="F833" s="314"/>
      <c r="G833" s="314"/>
      <c r="I833" s="58" t="s">
        <v>59</v>
      </c>
      <c r="J833" s="58"/>
    </row>
    <row r="834" spans="1:11" s="1" customFormat="1" ht="15" customHeight="1">
      <c r="A834" s="314" t="s">
        <v>2</v>
      </c>
      <c r="B834" s="314"/>
      <c r="C834" s="314"/>
      <c r="D834" s="314"/>
      <c r="E834" s="314"/>
      <c r="F834" s="314"/>
      <c r="G834" s="314"/>
      <c r="I834" s="48"/>
      <c r="J834" s="48"/>
    </row>
    <row r="835" spans="1:11" s="1" customFormat="1" ht="15" customHeight="1">
      <c r="A835" s="314" t="s">
        <v>3</v>
      </c>
      <c r="B835" s="314"/>
      <c r="C835" s="314"/>
      <c r="D835" s="314"/>
      <c r="E835" s="314"/>
      <c r="F835" s="314"/>
      <c r="G835" s="314"/>
      <c r="I835" s="48"/>
      <c r="J835" s="48"/>
    </row>
    <row r="836" spans="1:11" s="1" customFormat="1" ht="15" customHeight="1">
      <c r="A836" s="315" t="s">
        <v>4</v>
      </c>
      <c r="B836" s="315"/>
      <c r="C836" s="315"/>
      <c r="D836" s="315"/>
      <c r="E836" s="315"/>
      <c r="F836" s="315"/>
      <c r="G836" s="315"/>
      <c r="I836" s="48"/>
      <c r="J836" s="48"/>
    </row>
    <row r="837" spans="1:11" s="2" customFormat="1" ht="15" customHeight="1">
      <c r="A837" s="7"/>
      <c r="B837" s="7"/>
      <c r="C837" s="316" t="s">
        <v>44</v>
      </c>
      <c r="D837" s="316"/>
      <c r="E837" s="316"/>
      <c r="F837" s="316"/>
      <c r="G837" s="316"/>
      <c r="I837" s="49"/>
      <c r="J837" s="49"/>
    </row>
    <row r="838" spans="1:11" s="1" customFormat="1" ht="15" customHeight="1">
      <c r="A838" s="8" t="s">
        <v>60</v>
      </c>
      <c r="B838" s="9"/>
      <c r="C838" s="10"/>
      <c r="D838" s="317"/>
      <c r="E838" s="317"/>
      <c r="F838" s="317"/>
      <c r="G838" s="317"/>
      <c r="H838" s="11"/>
      <c r="I838" s="48"/>
      <c r="J838" s="48"/>
    </row>
    <row r="839" spans="1:11" s="1" customFormat="1" ht="15" customHeight="1">
      <c r="A839" s="8" t="s">
        <v>7</v>
      </c>
      <c r="B839" s="318" t="s">
        <v>86</v>
      </c>
      <c r="C839" s="318"/>
      <c r="D839" s="318"/>
      <c r="E839" s="318"/>
      <c r="F839" s="8"/>
      <c r="G839" s="12"/>
      <c r="H839" s="8"/>
      <c r="I839" s="59"/>
      <c r="J839" s="59"/>
      <c r="K839" s="51"/>
    </row>
    <row r="840" spans="1:11" s="1" customFormat="1" ht="15" customHeight="1">
      <c r="A840" s="8" t="s">
        <v>8</v>
      </c>
      <c r="B840" s="319"/>
      <c r="C840" s="319"/>
      <c r="D840" s="319"/>
      <c r="E840" s="319"/>
      <c r="F840" s="14"/>
      <c r="G840" s="15" t="s">
        <v>9</v>
      </c>
      <c r="H840" s="13" t="s">
        <v>41</v>
      </c>
      <c r="I840" s="50"/>
      <c r="J840" s="50"/>
    </row>
    <row r="841" spans="1:11" s="1" customFormat="1" ht="15" customHeight="1">
      <c r="A841" s="16" t="s">
        <v>10</v>
      </c>
      <c r="B841" s="16" t="s">
        <v>11</v>
      </c>
      <c r="C841" s="16" t="s">
        <v>12</v>
      </c>
      <c r="D841" s="17" t="s">
        <v>13</v>
      </c>
      <c r="E841" s="18" t="s">
        <v>14</v>
      </c>
      <c r="F841" s="18" t="s">
        <v>15</v>
      </c>
      <c r="G841" s="16" t="s">
        <v>16</v>
      </c>
      <c r="I841" s="48" t="s">
        <v>46</v>
      </c>
      <c r="J841" s="48"/>
    </row>
    <row r="842" spans="1:11" s="3" customFormat="1" ht="15" customHeight="1">
      <c r="A842" s="19">
        <v>1</v>
      </c>
      <c r="B842" s="20" t="s">
        <v>17</v>
      </c>
      <c r="C842" s="21">
        <v>3</v>
      </c>
      <c r="D842" s="22">
        <v>80775</v>
      </c>
      <c r="E842" s="23">
        <f>D842*C842</f>
        <v>242325</v>
      </c>
      <c r="F842" s="24">
        <v>0.09</v>
      </c>
      <c r="G842" s="25">
        <f>E842-E842*F842</f>
        <v>220515.75</v>
      </c>
      <c r="H842" s="26">
        <f>D842/1.1*0.91</f>
        <v>66822.954545454544</v>
      </c>
      <c r="I842" s="52"/>
      <c r="J842" s="52"/>
      <c r="K842" s="53">
        <f t="shared" ref="K842:K858" si="93">H842*C842</f>
        <v>200468.86363636365</v>
      </c>
    </row>
    <row r="843" spans="1:11" s="3" customFormat="1" ht="15" customHeight="1">
      <c r="A843" s="19">
        <v>2</v>
      </c>
      <c r="B843" s="20" t="s">
        <v>18</v>
      </c>
      <c r="C843" s="27"/>
      <c r="D843" s="22">
        <v>130973</v>
      </c>
      <c r="E843" s="23">
        <f t="shared" ref="E843:E859" si="94">D843*C843</f>
        <v>0</v>
      </c>
      <c r="F843" s="24">
        <v>0.09</v>
      </c>
      <c r="G843" s="25">
        <f t="shared" ref="G843:G859" si="95">E843-E843*F843</f>
        <v>0</v>
      </c>
      <c r="H843" s="26">
        <f t="shared" ref="H843:H859" si="96">D843/1.1*0.91</f>
        <v>108350.39090909091</v>
      </c>
      <c r="I843" s="52"/>
      <c r="J843" s="52"/>
      <c r="K843" s="53">
        <f t="shared" si="93"/>
        <v>0</v>
      </c>
    </row>
    <row r="844" spans="1:11" s="3" customFormat="1" ht="15" customHeight="1">
      <c r="A844" s="19">
        <v>3</v>
      </c>
      <c r="B844" s="20" t="s">
        <v>19</v>
      </c>
      <c r="C844" s="30"/>
      <c r="D844" s="22">
        <v>61155</v>
      </c>
      <c r="E844" s="23">
        <f t="shared" si="94"/>
        <v>0</v>
      </c>
      <c r="F844" s="24">
        <v>0.09</v>
      </c>
      <c r="G844" s="25">
        <f t="shared" si="95"/>
        <v>0</v>
      </c>
      <c r="H844" s="26">
        <f t="shared" si="96"/>
        <v>50591.86363636364</v>
      </c>
      <c r="I844" s="52"/>
      <c r="J844" s="52"/>
      <c r="K844" s="53">
        <f t="shared" si="93"/>
        <v>0</v>
      </c>
    </row>
    <row r="845" spans="1:11" s="65" customFormat="1" ht="15" customHeight="1">
      <c r="A845" s="72">
        <v>4</v>
      </c>
      <c r="B845" s="73" t="s">
        <v>20</v>
      </c>
      <c r="C845" s="90"/>
      <c r="D845" s="75">
        <v>117926</v>
      </c>
      <c r="E845" s="76">
        <f t="shared" si="94"/>
        <v>0</v>
      </c>
      <c r="F845" s="77">
        <v>0.09</v>
      </c>
      <c r="G845" s="78">
        <f t="shared" si="95"/>
        <v>0</v>
      </c>
      <c r="H845" s="63">
        <f t="shared" si="96"/>
        <v>97556.963636363624</v>
      </c>
      <c r="I845" s="83">
        <f>H845*0.85</f>
        <v>82923.419090909083</v>
      </c>
      <c r="J845" s="83"/>
      <c r="K845" s="84">
        <f t="shared" si="93"/>
        <v>0</v>
      </c>
    </row>
    <row r="846" spans="1:11" s="3" customFormat="1" ht="15" customHeight="1">
      <c r="A846" s="19">
        <v>5</v>
      </c>
      <c r="B846" s="20" t="s">
        <v>21</v>
      </c>
      <c r="C846" s="27">
        <v>3</v>
      </c>
      <c r="D846" s="22">
        <v>122163</v>
      </c>
      <c r="E846" s="23">
        <f t="shared" si="94"/>
        <v>366489</v>
      </c>
      <c r="F846" s="24">
        <v>0.09</v>
      </c>
      <c r="G846" s="25">
        <f t="shared" si="95"/>
        <v>333504.99</v>
      </c>
      <c r="H846" s="26">
        <f t="shared" si="96"/>
        <v>101062.11818181818</v>
      </c>
      <c r="I846" s="52"/>
      <c r="J846" s="52"/>
      <c r="K846" s="53">
        <f t="shared" si="93"/>
        <v>303186.35454545455</v>
      </c>
    </row>
    <row r="847" spans="1:11" s="3" customFormat="1" ht="15" customHeight="1">
      <c r="A847" s="19">
        <v>6</v>
      </c>
      <c r="B847" s="20" t="s">
        <v>22</v>
      </c>
      <c r="C847" s="21"/>
      <c r="D847" s="22">
        <v>96566</v>
      </c>
      <c r="E847" s="23">
        <f t="shared" si="94"/>
        <v>0</v>
      </c>
      <c r="F847" s="24">
        <v>0.09</v>
      </c>
      <c r="G847" s="25">
        <f t="shared" si="95"/>
        <v>0</v>
      </c>
      <c r="H847" s="26">
        <f t="shared" si="96"/>
        <v>79886.418181818182</v>
      </c>
      <c r="I847" s="52"/>
      <c r="J847" s="52"/>
      <c r="K847" s="53">
        <f t="shared" si="93"/>
        <v>0</v>
      </c>
    </row>
    <row r="848" spans="1:11" s="3" customFormat="1" ht="15" customHeight="1">
      <c r="A848" s="19">
        <v>7</v>
      </c>
      <c r="B848" s="20" t="s">
        <v>23</v>
      </c>
      <c r="C848" s="30"/>
      <c r="D848" s="22">
        <v>144014</v>
      </c>
      <c r="E848" s="23">
        <f t="shared" si="94"/>
        <v>0</v>
      </c>
      <c r="F848" s="24">
        <v>0.09</v>
      </c>
      <c r="G848" s="25">
        <f t="shared" si="95"/>
        <v>0</v>
      </c>
      <c r="H848" s="26">
        <f t="shared" si="96"/>
        <v>119138.85454545454</v>
      </c>
      <c r="I848" s="52"/>
      <c r="J848" s="52"/>
      <c r="K848" s="53">
        <f t="shared" si="93"/>
        <v>0</v>
      </c>
    </row>
    <row r="849" spans="1:11" s="3" customFormat="1" ht="15" customHeight="1">
      <c r="A849" s="19">
        <v>8</v>
      </c>
      <c r="B849" s="20" t="s">
        <v>24</v>
      </c>
      <c r="C849" s="21"/>
      <c r="D849" s="22">
        <v>237245</v>
      </c>
      <c r="E849" s="23">
        <f t="shared" si="94"/>
        <v>0</v>
      </c>
      <c r="F849" s="24">
        <v>0.09</v>
      </c>
      <c r="G849" s="25">
        <f t="shared" si="95"/>
        <v>0</v>
      </c>
      <c r="H849" s="26">
        <f t="shared" si="96"/>
        <v>196266.31818181818</v>
      </c>
      <c r="I849" s="52"/>
      <c r="J849" s="52"/>
      <c r="K849" s="53">
        <f t="shared" si="93"/>
        <v>0</v>
      </c>
    </row>
    <row r="850" spans="1:11" s="3" customFormat="1" ht="15" customHeight="1">
      <c r="A850" s="19">
        <v>9</v>
      </c>
      <c r="B850" s="31" t="s">
        <v>25</v>
      </c>
      <c r="C850" s="21"/>
      <c r="D850" s="22">
        <v>103413.75</v>
      </c>
      <c r="E850" s="23">
        <f t="shared" si="94"/>
        <v>0</v>
      </c>
      <c r="F850" s="24">
        <v>0.09</v>
      </c>
      <c r="G850" s="25">
        <f t="shared" si="95"/>
        <v>0</v>
      </c>
      <c r="H850" s="26">
        <f t="shared" si="96"/>
        <v>85551.374999999985</v>
      </c>
      <c r="I850" s="52"/>
      <c r="J850" s="52"/>
      <c r="K850" s="53">
        <f t="shared" si="93"/>
        <v>0</v>
      </c>
    </row>
    <row r="851" spans="1:11" s="3" customFormat="1" ht="15" customHeight="1">
      <c r="A851" s="19">
        <v>10</v>
      </c>
      <c r="B851" s="31" t="s">
        <v>26</v>
      </c>
      <c r="C851" s="32"/>
      <c r="D851" s="22">
        <v>112188</v>
      </c>
      <c r="E851" s="23">
        <f t="shared" si="94"/>
        <v>0</v>
      </c>
      <c r="F851" s="24">
        <v>0.09</v>
      </c>
      <c r="G851" s="25">
        <f t="shared" si="95"/>
        <v>0</v>
      </c>
      <c r="H851" s="26">
        <f t="shared" si="96"/>
        <v>92810.072727272724</v>
      </c>
      <c r="I851" s="52"/>
      <c r="J851" s="52"/>
      <c r="K851" s="53">
        <f t="shared" si="93"/>
        <v>0</v>
      </c>
    </row>
    <row r="852" spans="1:11" s="3" customFormat="1" ht="15" customHeight="1">
      <c r="A852" s="19">
        <v>11</v>
      </c>
      <c r="B852" s="20" t="s">
        <v>27</v>
      </c>
      <c r="C852" s="32"/>
      <c r="D852" s="22">
        <v>55200</v>
      </c>
      <c r="E852" s="23">
        <f t="shared" si="94"/>
        <v>0</v>
      </c>
      <c r="F852" s="24">
        <v>0.09</v>
      </c>
      <c r="G852" s="25">
        <f t="shared" si="95"/>
        <v>0</v>
      </c>
      <c r="H852" s="26">
        <f t="shared" si="96"/>
        <v>45665.454545454544</v>
      </c>
      <c r="I852" s="52"/>
      <c r="J852" s="52"/>
      <c r="K852" s="53">
        <f t="shared" si="93"/>
        <v>0</v>
      </c>
    </row>
    <row r="853" spans="1:11" s="3" customFormat="1" ht="15" customHeight="1">
      <c r="A853" s="19">
        <v>12</v>
      </c>
      <c r="B853" s="20" t="s">
        <v>28</v>
      </c>
      <c r="C853" s="32"/>
      <c r="D853" s="22">
        <v>50600</v>
      </c>
      <c r="E853" s="23">
        <f t="shared" si="94"/>
        <v>0</v>
      </c>
      <c r="F853" s="24">
        <v>0.09</v>
      </c>
      <c r="G853" s="25">
        <f t="shared" si="95"/>
        <v>0</v>
      </c>
      <c r="H853" s="26">
        <f t="shared" si="96"/>
        <v>41859.999999999993</v>
      </c>
      <c r="I853" s="52"/>
      <c r="J853" s="52"/>
      <c r="K853" s="53">
        <f t="shared" si="93"/>
        <v>0</v>
      </c>
    </row>
    <row r="854" spans="1:11" s="3" customFormat="1" ht="15" customHeight="1">
      <c r="A854" s="19">
        <v>13</v>
      </c>
      <c r="B854" s="20" t="s">
        <v>29</v>
      </c>
      <c r="C854" s="32">
        <v>5</v>
      </c>
      <c r="D854" s="33">
        <v>65340</v>
      </c>
      <c r="E854" s="23">
        <f t="shared" si="94"/>
        <v>326700</v>
      </c>
      <c r="F854" s="24">
        <v>0.09</v>
      </c>
      <c r="G854" s="25">
        <f t="shared" si="95"/>
        <v>297297</v>
      </c>
      <c r="H854" s="26">
        <f t="shared" si="96"/>
        <v>54053.999999999993</v>
      </c>
      <c r="I854" s="52"/>
      <c r="J854" s="52"/>
      <c r="K854" s="53">
        <f t="shared" si="93"/>
        <v>270269.99999999994</v>
      </c>
    </row>
    <row r="855" spans="1:11" s="3" customFormat="1" ht="15" customHeight="1">
      <c r="A855" s="19">
        <v>14</v>
      </c>
      <c r="B855" s="20" t="s">
        <v>30</v>
      </c>
      <c r="C855" s="32">
        <v>5</v>
      </c>
      <c r="D855" s="33">
        <v>67155</v>
      </c>
      <c r="E855" s="23">
        <f t="shared" si="94"/>
        <v>335775</v>
      </c>
      <c r="F855" s="24">
        <v>0.09</v>
      </c>
      <c r="G855" s="25">
        <f t="shared" si="95"/>
        <v>305555.25</v>
      </c>
      <c r="H855" s="26">
        <f t="shared" si="96"/>
        <v>55555.499999999993</v>
      </c>
      <c r="I855" s="52"/>
      <c r="J855" s="52"/>
      <c r="K855" s="53">
        <f t="shared" si="93"/>
        <v>277777.49999999994</v>
      </c>
    </row>
    <row r="856" spans="1:11" s="3" customFormat="1" ht="15" customHeight="1">
      <c r="A856" s="19">
        <v>15</v>
      </c>
      <c r="B856" s="20" t="s">
        <v>31</v>
      </c>
      <c r="C856" s="32">
        <v>5</v>
      </c>
      <c r="D856" s="33">
        <v>78045</v>
      </c>
      <c r="E856" s="23">
        <f t="shared" si="94"/>
        <v>390225</v>
      </c>
      <c r="F856" s="24">
        <v>0.09</v>
      </c>
      <c r="G856" s="25">
        <f t="shared" si="95"/>
        <v>355104.75</v>
      </c>
      <c r="H856" s="26">
        <f t="shared" si="96"/>
        <v>64564.5</v>
      </c>
      <c r="I856" s="52"/>
      <c r="J856" s="52"/>
      <c r="K856" s="53">
        <f t="shared" si="93"/>
        <v>322822.5</v>
      </c>
    </row>
    <row r="857" spans="1:11" s="3" customFormat="1" ht="15" customHeight="1">
      <c r="A857" s="19">
        <v>16</v>
      </c>
      <c r="B857" s="20" t="s">
        <v>32</v>
      </c>
      <c r="C857" s="32">
        <v>5</v>
      </c>
      <c r="D857" s="33">
        <v>81675</v>
      </c>
      <c r="E857" s="23">
        <f t="shared" si="94"/>
        <v>408375</v>
      </c>
      <c r="F857" s="24">
        <v>0.09</v>
      </c>
      <c r="G857" s="25">
        <f t="shared" si="95"/>
        <v>371621.25</v>
      </c>
      <c r="H857" s="26">
        <f t="shared" si="96"/>
        <v>67567.5</v>
      </c>
      <c r="I857" s="52"/>
      <c r="J857" s="52"/>
      <c r="K857" s="53">
        <f t="shared" si="93"/>
        <v>337837.5</v>
      </c>
    </row>
    <row r="858" spans="1:11" s="66" customFormat="1" ht="15" customHeight="1">
      <c r="A858" s="79">
        <v>17</v>
      </c>
      <c r="B858" s="20" t="s">
        <v>33</v>
      </c>
      <c r="C858" s="32">
        <v>5</v>
      </c>
      <c r="D858" s="34">
        <v>115940</v>
      </c>
      <c r="E858" s="80">
        <f t="shared" si="94"/>
        <v>579700</v>
      </c>
      <c r="F858" s="81">
        <v>0.09</v>
      </c>
      <c r="G858" s="25">
        <f t="shared" si="95"/>
        <v>527527</v>
      </c>
      <c r="H858" s="82">
        <f t="shared" si="96"/>
        <v>95913.999999999985</v>
      </c>
      <c r="I858" s="85"/>
      <c r="J858" s="85"/>
      <c r="K858" s="86">
        <f t="shared" si="93"/>
        <v>479569.99999999994</v>
      </c>
    </row>
    <row r="859" spans="1:11" s="65" customFormat="1" ht="15" customHeight="1">
      <c r="A859" s="72">
        <v>18</v>
      </c>
      <c r="B859" s="73" t="s">
        <v>34</v>
      </c>
      <c r="C859" s="87">
        <v>5</v>
      </c>
      <c r="D859" s="88">
        <v>99825</v>
      </c>
      <c r="E859" s="76">
        <f t="shared" si="94"/>
        <v>499125</v>
      </c>
      <c r="F859" s="77">
        <v>0.09</v>
      </c>
      <c r="G859" s="78">
        <f t="shared" si="95"/>
        <v>454203.75</v>
      </c>
      <c r="H859" s="63">
        <f t="shared" si="96"/>
        <v>82582.499999999985</v>
      </c>
      <c r="I859" s="83">
        <f>H859*0.85</f>
        <v>70195.124999999985</v>
      </c>
      <c r="J859" s="83"/>
      <c r="K859" s="84">
        <f>I859*C859</f>
        <v>350975.62499999994</v>
      </c>
    </row>
    <row r="860" spans="1:11" s="4" customFormat="1" ht="15" customHeight="1">
      <c r="A860" s="35"/>
      <c r="B860" s="36" t="s">
        <v>35</v>
      </c>
      <c r="C860" s="37">
        <f>SUM(C842:C859)</f>
        <v>36</v>
      </c>
      <c r="D860" s="37"/>
      <c r="E860" s="38">
        <f>SUM(E842:E859)</f>
        <v>3148714</v>
      </c>
      <c r="F860" s="38"/>
      <c r="G860" s="39">
        <f>SUM(G842:G859)</f>
        <v>2865329.74</v>
      </c>
      <c r="H860" s="40"/>
      <c r="I860" s="68"/>
      <c r="J860" s="68"/>
      <c r="K860" s="40">
        <f>SUM(K842:K859)</f>
        <v>2542908.3431818178</v>
      </c>
    </row>
    <row r="861" spans="1:11" s="5" customFormat="1" ht="19.5" customHeight="1">
      <c r="A861" s="41"/>
      <c r="B861" s="42"/>
      <c r="C861" s="43"/>
      <c r="D861" s="43"/>
      <c r="E861" s="44"/>
      <c r="F861" s="44"/>
      <c r="G861" s="45"/>
      <c r="I861" s="69"/>
      <c r="J861" s="69"/>
      <c r="K861" s="70">
        <f>K860*0.1</f>
        <v>254290.83431818179</v>
      </c>
    </row>
    <row r="862" spans="1:11" s="6" customFormat="1" ht="24" customHeight="1">
      <c r="A862" s="311"/>
      <c r="B862" s="311"/>
      <c r="C862" s="312"/>
      <c r="D862" s="312"/>
      <c r="E862" s="46"/>
      <c r="F862" s="46"/>
      <c r="G862" s="47"/>
      <c r="I862" s="71"/>
      <c r="J862" s="71"/>
      <c r="K862" s="195">
        <f>SUM(K860:K861)</f>
        <v>2797199.1774999998</v>
      </c>
    </row>
    <row r="863" spans="1:11" ht="31.5">
      <c r="A863" s="311" t="s">
        <v>36</v>
      </c>
      <c r="B863" s="311"/>
      <c r="C863" s="312" t="s">
        <v>37</v>
      </c>
      <c r="D863" s="312"/>
      <c r="E863" s="46"/>
      <c r="F863" s="46"/>
      <c r="G863" s="47" t="s">
        <v>38</v>
      </c>
      <c r="H863" s="6"/>
    </row>
    <row r="864" spans="1:11">
      <c r="B864" s="61" t="s">
        <v>54</v>
      </c>
      <c r="C864" s="89" t="s">
        <v>55</v>
      </c>
      <c r="D864" s="61"/>
      <c r="E864" s="61" t="s">
        <v>42</v>
      </c>
    </row>
    <row r="865" spans="1:11">
      <c r="B865" s="61" t="s">
        <v>56</v>
      </c>
      <c r="C865" s="89" t="s">
        <v>55</v>
      </c>
      <c r="D865" s="61"/>
      <c r="E865" s="61" t="s">
        <v>42</v>
      </c>
    </row>
    <row r="866" spans="1:11" s="67" customFormat="1">
      <c r="C866" s="91"/>
    </row>
    <row r="867" spans="1:11" s="67" customFormat="1">
      <c r="C867" s="91"/>
    </row>
    <row r="868" spans="1:11" s="67" customFormat="1">
      <c r="C868" s="91"/>
    </row>
    <row r="869" spans="1:11" s="67" customFormat="1">
      <c r="C869" s="91"/>
    </row>
    <row r="870" spans="1:11" s="67" customFormat="1">
      <c r="C870" s="91"/>
    </row>
    <row r="871" spans="1:11" s="67" customFormat="1"/>
    <row r="872" spans="1:11" s="67" customFormat="1"/>
    <row r="873" spans="1:11" s="1" customFormat="1" ht="16.5" customHeight="1">
      <c r="A873" s="314" t="s">
        <v>0</v>
      </c>
      <c r="B873" s="314"/>
      <c r="C873" s="314"/>
      <c r="D873" s="314"/>
      <c r="E873" s="314"/>
      <c r="F873" s="314"/>
      <c r="G873" s="314"/>
      <c r="I873" s="62"/>
      <c r="J873" s="62"/>
    </row>
    <row r="874" spans="1:11" s="1" customFormat="1" ht="17.25" customHeight="1">
      <c r="A874" s="314" t="s">
        <v>1</v>
      </c>
      <c r="B874" s="314"/>
      <c r="C874" s="314"/>
      <c r="D874" s="314"/>
      <c r="E874" s="314"/>
      <c r="F874" s="314"/>
      <c r="G874" s="314"/>
      <c r="I874" s="58" t="s">
        <v>59</v>
      </c>
      <c r="J874" s="58"/>
    </row>
    <row r="875" spans="1:11" s="1" customFormat="1" ht="15" customHeight="1">
      <c r="A875" s="314" t="s">
        <v>2</v>
      </c>
      <c r="B875" s="314"/>
      <c r="C875" s="314"/>
      <c r="D875" s="314"/>
      <c r="E875" s="314"/>
      <c r="F875" s="314"/>
      <c r="G875" s="314"/>
      <c r="I875" s="48"/>
      <c r="J875" s="48"/>
    </row>
    <row r="876" spans="1:11" s="1" customFormat="1" ht="15" customHeight="1">
      <c r="A876" s="314" t="s">
        <v>3</v>
      </c>
      <c r="B876" s="314"/>
      <c r="C876" s="314"/>
      <c r="D876" s="314"/>
      <c r="E876" s="314"/>
      <c r="F876" s="314"/>
      <c r="G876" s="314"/>
      <c r="I876" s="48"/>
      <c r="J876" s="48"/>
    </row>
    <row r="877" spans="1:11" s="1" customFormat="1" ht="15" customHeight="1">
      <c r="A877" s="315" t="s">
        <v>4</v>
      </c>
      <c r="B877" s="315"/>
      <c r="C877" s="315"/>
      <c r="D877" s="315"/>
      <c r="E877" s="315"/>
      <c r="F877" s="315"/>
      <c r="G877" s="315"/>
      <c r="I877" s="48"/>
      <c r="J877" s="48"/>
    </row>
    <row r="878" spans="1:11" s="2" customFormat="1" ht="15" customHeight="1">
      <c r="A878" s="7"/>
      <c r="B878" s="7"/>
      <c r="C878" s="316" t="s">
        <v>44</v>
      </c>
      <c r="D878" s="316"/>
      <c r="E878" s="316"/>
      <c r="F878" s="316"/>
      <c r="G878" s="316"/>
      <c r="I878" s="49"/>
      <c r="J878" s="49"/>
    </row>
    <row r="879" spans="1:11" s="1" customFormat="1" ht="15" customHeight="1">
      <c r="A879" s="8" t="s">
        <v>60</v>
      </c>
      <c r="B879" s="9"/>
      <c r="C879" s="10"/>
      <c r="D879" s="317"/>
      <c r="E879" s="317"/>
      <c r="F879" s="317"/>
      <c r="G879" s="317"/>
      <c r="H879" s="11"/>
      <c r="I879" s="48"/>
      <c r="J879" s="48"/>
    </row>
    <row r="880" spans="1:11" s="1" customFormat="1" ht="15" customHeight="1">
      <c r="A880" s="8" t="s">
        <v>7</v>
      </c>
      <c r="B880" s="318" t="s">
        <v>87</v>
      </c>
      <c r="C880" s="318"/>
      <c r="D880" s="318"/>
      <c r="E880" s="318"/>
      <c r="F880" s="8"/>
      <c r="G880" s="12"/>
      <c r="H880" s="8"/>
      <c r="I880" s="59"/>
      <c r="J880" s="59"/>
      <c r="K880" s="51"/>
    </row>
    <row r="881" spans="1:11" s="1" customFormat="1" ht="15" customHeight="1">
      <c r="A881" s="8" t="s">
        <v>8</v>
      </c>
      <c r="B881" s="319"/>
      <c r="C881" s="319"/>
      <c r="D881" s="319"/>
      <c r="E881" s="319"/>
      <c r="F881" s="14"/>
      <c r="G881" s="15" t="s">
        <v>9</v>
      </c>
      <c r="H881" s="13" t="s">
        <v>41</v>
      </c>
      <c r="I881" s="50"/>
      <c r="J881" s="50"/>
    </row>
    <row r="882" spans="1:11" s="1" customFormat="1" ht="15" customHeight="1">
      <c r="A882" s="16" t="s">
        <v>10</v>
      </c>
      <c r="B882" s="16" t="s">
        <v>11</v>
      </c>
      <c r="C882" s="16" t="s">
        <v>12</v>
      </c>
      <c r="D882" s="17" t="s">
        <v>13</v>
      </c>
      <c r="E882" s="18" t="s">
        <v>14</v>
      </c>
      <c r="F882" s="18" t="s">
        <v>15</v>
      </c>
      <c r="G882" s="16" t="s">
        <v>16</v>
      </c>
      <c r="I882" s="48" t="s">
        <v>46</v>
      </c>
      <c r="J882" s="48"/>
    </row>
    <row r="883" spans="1:11" s="3" customFormat="1" ht="15" customHeight="1">
      <c r="A883" s="19">
        <v>1</v>
      </c>
      <c r="B883" s="20" t="s">
        <v>17</v>
      </c>
      <c r="C883" s="21"/>
      <c r="D883" s="22">
        <v>80775</v>
      </c>
      <c r="E883" s="23">
        <f>D883*C883</f>
        <v>0</v>
      </c>
      <c r="F883" s="24">
        <v>0.09</v>
      </c>
      <c r="G883" s="25">
        <f>E883-E883*F883</f>
        <v>0</v>
      </c>
      <c r="H883" s="26">
        <f>D883/1.1*0.91</f>
        <v>66822.954545454544</v>
      </c>
      <c r="I883" s="52"/>
      <c r="J883" s="52"/>
      <c r="K883" s="53">
        <f>H883*C883</f>
        <v>0</v>
      </c>
    </row>
    <row r="884" spans="1:11" s="3" customFormat="1" ht="15" customHeight="1">
      <c r="A884" s="19">
        <v>2</v>
      </c>
      <c r="B884" s="20" t="s">
        <v>18</v>
      </c>
      <c r="C884" s="27"/>
      <c r="D884" s="22">
        <v>130973</v>
      </c>
      <c r="E884" s="23">
        <f t="shared" ref="E884:E900" si="97">D884*C884</f>
        <v>0</v>
      </c>
      <c r="F884" s="24">
        <v>0.09</v>
      </c>
      <c r="G884" s="25">
        <f t="shared" ref="G884:G900" si="98">E884-E884*F884</f>
        <v>0</v>
      </c>
      <c r="H884" s="26">
        <f t="shared" ref="H884:H900" si="99">D884/1.1*0.91</f>
        <v>108350.39090909091</v>
      </c>
      <c r="I884" s="52"/>
      <c r="J884" s="52"/>
      <c r="K884" s="53">
        <f>H884*C884</f>
        <v>0</v>
      </c>
    </row>
    <row r="885" spans="1:11" s="3" customFormat="1" ht="15" customHeight="1">
      <c r="A885" s="19">
        <v>3</v>
      </c>
      <c r="B885" s="20" t="s">
        <v>19</v>
      </c>
      <c r="C885" s="30"/>
      <c r="D885" s="22">
        <v>61155</v>
      </c>
      <c r="E885" s="23">
        <f t="shared" si="97"/>
        <v>0</v>
      </c>
      <c r="F885" s="24">
        <v>0.09</v>
      </c>
      <c r="G885" s="25">
        <f t="shared" si="98"/>
        <v>0</v>
      </c>
      <c r="H885" s="26">
        <f t="shared" si="99"/>
        <v>50591.86363636364</v>
      </c>
      <c r="I885" s="52"/>
      <c r="J885" s="52"/>
      <c r="K885" s="53">
        <f>H885*C885</f>
        <v>0</v>
      </c>
    </row>
    <row r="886" spans="1:11" s="65" customFormat="1" ht="15" customHeight="1">
      <c r="A886" s="72">
        <v>4</v>
      </c>
      <c r="B886" s="73" t="s">
        <v>20</v>
      </c>
      <c r="C886" s="90">
        <v>0</v>
      </c>
      <c r="D886" s="75">
        <v>117926</v>
      </c>
      <c r="E886" s="76">
        <f t="shared" si="97"/>
        <v>0</v>
      </c>
      <c r="F886" s="77">
        <v>0.09</v>
      </c>
      <c r="G886" s="78">
        <f t="shared" si="98"/>
        <v>0</v>
      </c>
      <c r="H886" s="63">
        <f t="shared" si="99"/>
        <v>97556.963636363624</v>
      </c>
      <c r="I886" s="83">
        <f>H886*0.85</f>
        <v>82923.419090909083</v>
      </c>
      <c r="J886" s="83"/>
      <c r="K886" s="84">
        <f>I886*C886</f>
        <v>0</v>
      </c>
    </row>
    <row r="887" spans="1:11" s="3" customFormat="1" ht="15" customHeight="1">
      <c r="A887" s="19">
        <v>5</v>
      </c>
      <c r="B887" s="20" t="s">
        <v>21</v>
      </c>
      <c r="C887" s="27">
        <v>2</v>
      </c>
      <c r="D887" s="22">
        <v>122163</v>
      </c>
      <c r="E887" s="23">
        <f t="shared" si="97"/>
        <v>244326</v>
      </c>
      <c r="F887" s="24">
        <v>0.09</v>
      </c>
      <c r="G887" s="25">
        <f t="shared" si="98"/>
        <v>222336.66</v>
      </c>
      <c r="H887" s="26">
        <f t="shared" si="99"/>
        <v>101062.11818181818</v>
      </c>
      <c r="I887" s="52"/>
      <c r="J887" s="52"/>
      <c r="K887" s="53">
        <f t="shared" ref="K887:K899" si="100">H887*C887</f>
        <v>202124.23636363636</v>
      </c>
    </row>
    <row r="888" spans="1:11" s="3" customFormat="1" ht="15" customHeight="1">
      <c r="A888" s="19">
        <v>6</v>
      </c>
      <c r="B888" s="20" t="s">
        <v>22</v>
      </c>
      <c r="C888" s="21"/>
      <c r="D888" s="22">
        <v>96566</v>
      </c>
      <c r="E888" s="23">
        <f t="shared" si="97"/>
        <v>0</v>
      </c>
      <c r="F888" s="24">
        <v>0.09</v>
      </c>
      <c r="G888" s="25">
        <f t="shared" si="98"/>
        <v>0</v>
      </c>
      <c r="H888" s="26">
        <f t="shared" si="99"/>
        <v>79886.418181818182</v>
      </c>
      <c r="I888" s="52"/>
      <c r="J888" s="52"/>
      <c r="K888" s="53">
        <f t="shared" si="100"/>
        <v>0</v>
      </c>
    </row>
    <row r="889" spans="1:11" s="3" customFormat="1" ht="15" customHeight="1">
      <c r="A889" s="19">
        <v>7</v>
      </c>
      <c r="B889" s="20" t="s">
        <v>23</v>
      </c>
      <c r="C889" s="30"/>
      <c r="D889" s="22">
        <v>144014</v>
      </c>
      <c r="E889" s="23">
        <f t="shared" si="97"/>
        <v>0</v>
      </c>
      <c r="F889" s="24">
        <v>0.09</v>
      </c>
      <c r="G889" s="25">
        <f t="shared" si="98"/>
        <v>0</v>
      </c>
      <c r="H889" s="26">
        <f t="shared" si="99"/>
        <v>119138.85454545454</v>
      </c>
      <c r="I889" s="52"/>
      <c r="J889" s="52"/>
      <c r="K889" s="53">
        <f t="shared" si="100"/>
        <v>0</v>
      </c>
    </row>
    <row r="890" spans="1:11" s="3" customFormat="1" ht="15" customHeight="1">
      <c r="A890" s="19">
        <v>8</v>
      </c>
      <c r="B890" s="20" t="s">
        <v>24</v>
      </c>
      <c r="C890" s="21"/>
      <c r="D890" s="22">
        <v>237245</v>
      </c>
      <c r="E890" s="23">
        <f t="shared" si="97"/>
        <v>0</v>
      </c>
      <c r="F890" s="24">
        <v>0.09</v>
      </c>
      <c r="G890" s="25">
        <f t="shared" si="98"/>
        <v>0</v>
      </c>
      <c r="H890" s="26">
        <f t="shared" si="99"/>
        <v>196266.31818181818</v>
      </c>
      <c r="I890" s="52"/>
      <c r="J890" s="52"/>
      <c r="K890" s="53">
        <f t="shared" si="100"/>
        <v>0</v>
      </c>
    </row>
    <row r="891" spans="1:11" s="3" customFormat="1" ht="15" customHeight="1">
      <c r="A891" s="19">
        <v>9</v>
      </c>
      <c r="B891" s="31" t="s">
        <v>25</v>
      </c>
      <c r="C891" s="21"/>
      <c r="D891" s="22">
        <v>103413.75</v>
      </c>
      <c r="E891" s="23">
        <f t="shared" si="97"/>
        <v>0</v>
      </c>
      <c r="F891" s="24">
        <v>0.09</v>
      </c>
      <c r="G891" s="25">
        <f t="shared" si="98"/>
        <v>0</v>
      </c>
      <c r="H891" s="26">
        <f t="shared" si="99"/>
        <v>85551.374999999985</v>
      </c>
      <c r="I891" s="52"/>
      <c r="J891" s="52"/>
      <c r="K891" s="53">
        <f t="shared" si="100"/>
        <v>0</v>
      </c>
    </row>
    <row r="892" spans="1:11" s="3" customFormat="1" ht="15" customHeight="1">
      <c r="A892" s="19">
        <v>10</v>
      </c>
      <c r="B892" s="31" t="s">
        <v>26</v>
      </c>
      <c r="C892" s="32"/>
      <c r="D892" s="22">
        <v>112188</v>
      </c>
      <c r="E892" s="23">
        <f t="shared" si="97"/>
        <v>0</v>
      </c>
      <c r="F892" s="24">
        <v>0.09</v>
      </c>
      <c r="G892" s="25">
        <f t="shared" si="98"/>
        <v>0</v>
      </c>
      <c r="H892" s="26">
        <f t="shared" si="99"/>
        <v>92810.072727272724</v>
      </c>
      <c r="I892" s="52"/>
      <c r="J892" s="52"/>
      <c r="K892" s="53">
        <f t="shared" si="100"/>
        <v>0</v>
      </c>
    </row>
    <row r="893" spans="1:11" s="3" customFormat="1" ht="15" customHeight="1">
      <c r="A893" s="19">
        <v>11</v>
      </c>
      <c r="B893" s="20" t="s">
        <v>27</v>
      </c>
      <c r="C893" s="32">
        <v>4</v>
      </c>
      <c r="D893" s="22">
        <v>55200</v>
      </c>
      <c r="E893" s="23">
        <f t="shared" si="97"/>
        <v>220800</v>
      </c>
      <c r="F893" s="24">
        <v>0.09</v>
      </c>
      <c r="G893" s="25">
        <f t="shared" si="98"/>
        <v>200928</v>
      </c>
      <c r="H893" s="26">
        <f t="shared" si="99"/>
        <v>45665.454545454544</v>
      </c>
      <c r="I893" s="52"/>
      <c r="J893" s="52"/>
      <c r="K893" s="53">
        <f t="shared" si="100"/>
        <v>182661.81818181818</v>
      </c>
    </row>
    <row r="894" spans="1:11" s="3" customFormat="1" ht="15" customHeight="1">
      <c r="A894" s="19">
        <v>12</v>
      </c>
      <c r="B894" s="20" t="s">
        <v>28</v>
      </c>
      <c r="C894" s="32"/>
      <c r="D894" s="22">
        <v>50600</v>
      </c>
      <c r="E894" s="23">
        <f t="shared" si="97"/>
        <v>0</v>
      </c>
      <c r="F894" s="24">
        <v>0.09</v>
      </c>
      <c r="G894" s="25">
        <f t="shared" si="98"/>
        <v>0</v>
      </c>
      <c r="H894" s="26">
        <f t="shared" si="99"/>
        <v>41859.999999999993</v>
      </c>
      <c r="I894" s="52"/>
      <c r="J894" s="52"/>
      <c r="K894" s="53">
        <f t="shared" si="100"/>
        <v>0</v>
      </c>
    </row>
    <row r="895" spans="1:11" s="3" customFormat="1" ht="15" customHeight="1">
      <c r="A895" s="19">
        <v>13</v>
      </c>
      <c r="B895" s="20" t="s">
        <v>29</v>
      </c>
      <c r="C895" s="32">
        <v>5</v>
      </c>
      <c r="D895" s="33">
        <v>65340</v>
      </c>
      <c r="E895" s="23">
        <f t="shared" si="97"/>
        <v>326700</v>
      </c>
      <c r="F895" s="24">
        <v>0.09</v>
      </c>
      <c r="G895" s="25">
        <f t="shared" si="98"/>
        <v>297297</v>
      </c>
      <c r="H895" s="26">
        <f t="shared" si="99"/>
        <v>54053.999999999993</v>
      </c>
      <c r="I895" s="52"/>
      <c r="J895" s="52"/>
      <c r="K895" s="53">
        <f t="shared" si="100"/>
        <v>270269.99999999994</v>
      </c>
    </row>
    <row r="896" spans="1:11" s="3" customFormat="1" ht="15" customHeight="1">
      <c r="A896" s="19">
        <v>14</v>
      </c>
      <c r="B896" s="20" t="s">
        <v>30</v>
      </c>
      <c r="C896" s="32">
        <v>5</v>
      </c>
      <c r="D896" s="33">
        <v>67155</v>
      </c>
      <c r="E896" s="23">
        <f t="shared" si="97"/>
        <v>335775</v>
      </c>
      <c r="F896" s="24">
        <v>0.09</v>
      </c>
      <c r="G896" s="25">
        <f t="shared" si="98"/>
        <v>305555.25</v>
      </c>
      <c r="H896" s="26">
        <f t="shared" si="99"/>
        <v>55555.499999999993</v>
      </c>
      <c r="I896" s="52"/>
      <c r="J896" s="52"/>
      <c r="K896" s="53">
        <f t="shared" si="100"/>
        <v>277777.49999999994</v>
      </c>
    </row>
    <row r="897" spans="1:11" s="3" customFormat="1" ht="15" customHeight="1">
      <c r="A897" s="19">
        <v>15</v>
      </c>
      <c r="B897" s="20" t="s">
        <v>31</v>
      </c>
      <c r="C897" s="32">
        <v>5</v>
      </c>
      <c r="D897" s="33">
        <v>78045</v>
      </c>
      <c r="E897" s="23">
        <f t="shared" si="97"/>
        <v>390225</v>
      </c>
      <c r="F897" s="24">
        <v>0.09</v>
      </c>
      <c r="G897" s="25">
        <f t="shared" si="98"/>
        <v>355104.75</v>
      </c>
      <c r="H897" s="26">
        <f t="shared" si="99"/>
        <v>64564.5</v>
      </c>
      <c r="I897" s="52"/>
      <c r="J897" s="52"/>
      <c r="K897" s="53">
        <f t="shared" si="100"/>
        <v>322822.5</v>
      </c>
    </row>
    <row r="898" spans="1:11" s="3" customFormat="1" ht="15" customHeight="1">
      <c r="A898" s="19">
        <v>16</v>
      </c>
      <c r="B898" s="20" t="s">
        <v>32</v>
      </c>
      <c r="C898" s="32">
        <v>5</v>
      </c>
      <c r="D898" s="33">
        <v>81675</v>
      </c>
      <c r="E898" s="23">
        <f t="shared" si="97"/>
        <v>408375</v>
      </c>
      <c r="F898" s="24">
        <v>0.09</v>
      </c>
      <c r="G898" s="25">
        <f t="shared" si="98"/>
        <v>371621.25</v>
      </c>
      <c r="H898" s="26">
        <f t="shared" si="99"/>
        <v>67567.5</v>
      </c>
      <c r="I898" s="52"/>
      <c r="J898" s="52"/>
      <c r="K898" s="53">
        <f t="shared" si="100"/>
        <v>337837.5</v>
      </c>
    </row>
    <row r="899" spans="1:11" s="66" customFormat="1" ht="15" customHeight="1">
      <c r="A899" s="79">
        <v>17</v>
      </c>
      <c r="B899" s="20" t="s">
        <v>33</v>
      </c>
      <c r="C899" s="32">
        <v>5</v>
      </c>
      <c r="D899" s="34">
        <v>115940</v>
      </c>
      <c r="E899" s="80">
        <f t="shared" si="97"/>
        <v>579700</v>
      </c>
      <c r="F899" s="81">
        <v>0.09</v>
      </c>
      <c r="G899" s="25">
        <f t="shared" si="98"/>
        <v>527527</v>
      </c>
      <c r="H899" s="82">
        <f t="shared" si="99"/>
        <v>95913.999999999985</v>
      </c>
      <c r="I899" s="85"/>
      <c r="J899" s="85"/>
      <c r="K899" s="86">
        <f t="shared" si="100"/>
        <v>479569.99999999994</v>
      </c>
    </row>
    <row r="900" spans="1:11" s="65" customFormat="1" ht="15" customHeight="1">
      <c r="A900" s="72">
        <v>18</v>
      </c>
      <c r="B900" s="73" t="s">
        <v>34</v>
      </c>
      <c r="C900" s="87">
        <v>5</v>
      </c>
      <c r="D900" s="88">
        <v>99825</v>
      </c>
      <c r="E900" s="76">
        <f t="shared" si="97"/>
        <v>499125</v>
      </c>
      <c r="F900" s="77">
        <v>0.09</v>
      </c>
      <c r="G900" s="78">
        <f t="shared" si="98"/>
        <v>454203.75</v>
      </c>
      <c r="H900" s="63">
        <f t="shared" si="99"/>
        <v>82582.499999999985</v>
      </c>
      <c r="I900" s="83">
        <f>H900*0.85</f>
        <v>70195.124999999985</v>
      </c>
      <c r="J900" s="83"/>
      <c r="K900" s="84">
        <f>I900*C900</f>
        <v>350975.62499999994</v>
      </c>
    </row>
    <row r="901" spans="1:11" s="4" customFormat="1" ht="15" customHeight="1">
      <c r="A901" s="35"/>
      <c r="B901" s="36" t="s">
        <v>35</v>
      </c>
      <c r="C901" s="37">
        <f>SUM(C883:C900)</f>
        <v>36</v>
      </c>
      <c r="D901" s="37"/>
      <c r="E901" s="38">
        <f>SUM(E883:E900)</f>
        <v>3005026</v>
      </c>
      <c r="F901" s="38"/>
      <c r="G901" s="39">
        <f>SUM(G883:G900)</f>
        <v>2734573.66</v>
      </c>
      <c r="H901" s="40"/>
      <c r="I901" s="68"/>
      <c r="J901" s="68"/>
      <c r="K901" s="40">
        <f>SUM(K883:K900)</f>
        <v>2424039.1795454542</v>
      </c>
    </row>
    <row r="902" spans="1:11" s="5" customFormat="1" ht="19.5" customHeight="1">
      <c r="A902" s="41"/>
      <c r="B902" s="42"/>
      <c r="C902" s="43"/>
      <c r="D902" s="43"/>
      <c r="E902" s="44"/>
      <c r="F902" s="44"/>
      <c r="G902" s="45"/>
      <c r="I902" s="69"/>
      <c r="J902" s="69"/>
      <c r="K902" s="70">
        <f>K901*0.1</f>
        <v>242403.91795454544</v>
      </c>
    </row>
    <row r="903" spans="1:11" s="6" customFormat="1" ht="24" customHeight="1">
      <c r="A903" s="311"/>
      <c r="B903" s="311"/>
      <c r="C903" s="312"/>
      <c r="D903" s="312"/>
      <c r="E903" s="46"/>
      <c r="F903" s="46"/>
      <c r="G903" s="47"/>
      <c r="I903" s="71"/>
      <c r="J903" s="71"/>
      <c r="K903" s="195">
        <f>SUM(K901:K902)</f>
        <v>2666443.0974999997</v>
      </c>
    </row>
    <row r="904" spans="1:11" ht="31.5">
      <c r="A904" s="311" t="s">
        <v>36</v>
      </c>
      <c r="B904" s="311"/>
      <c r="C904" s="312" t="s">
        <v>37</v>
      </c>
      <c r="D904" s="312"/>
      <c r="E904" s="46"/>
      <c r="F904" s="46"/>
      <c r="G904" s="47" t="s">
        <v>38</v>
      </c>
      <c r="H904" s="6"/>
    </row>
    <row r="905" spans="1:11">
      <c r="B905" s="61" t="s">
        <v>54</v>
      </c>
      <c r="C905" s="89" t="s">
        <v>55</v>
      </c>
      <c r="D905" s="61"/>
      <c r="E905" s="61" t="s">
        <v>42</v>
      </c>
    </row>
    <row r="906" spans="1:11">
      <c r="B906" s="61" t="s">
        <v>56</v>
      </c>
      <c r="C906" s="89" t="s">
        <v>55</v>
      </c>
      <c r="D906" s="61"/>
      <c r="E906" s="61" t="s">
        <v>42</v>
      </c>
    </row>
    <row r="909" spans="1:11" s="1" customFormat="1" ht="16.5" customHeight="1">
      <c r="A909" s="314" t="s">
        <v>0</v>
      </c>
      <c r="B909" s="314"/>
      <c r="C909" s="314"/>
      <c r="D909" s="314"/>
      <c r="E909" s="314"/>
      <c r="F909" s="314"/>
      <c r="G909" s="314"/>
      <c r="I909" s="62"/>
      <c r="J909" s="62"/>
    </row>
    <row r="910" spans="1:11" s="1" customFormat="1" ht="17.25" customHeight="1">
      <c r="A910" s="314" t="s">
        <v>1</v>
      </c>
      <c r="B910" s="314"/>
      <c r="C910" s="314"/>
      <c r="D910" s="314"/>
      <c r="E910" s="314"/>
      <c r="F910" s="314"/>
      <c r="G910" s="314"/>
      <c r="I910" s="58" t="s">
        <v>59</v>
      </c>
      <c r="J910" s="58"/>
    </row>
    <row r="911" spans="1:11" s="1" customFormat="1" ht="15" customHeight="1">
      <c r="A911" s="314" t="s">
        <v>2</v>
      </c>
      <c r="B911" s="314"/>
      <c r="C911" s="314"/>
      <c r="D911" s="314"/>
      <c r="E911" s="314"/>
      <c r="F911" s="314"/>
      <c r="G911" s="314"/>
      <c r="I911" s="48"/>
      <c r="J911" s="48"/>
    </row>
    <row r="912" spans="1:11" s="1" customFormat="1" ht="15" customHeight="1">
      <c r="A912" s="314" t="s">
        <v>3</v>
      </c>
      <c r="B912" s="314"/>
      <c r="C912" s="314"/>
      <c r="D912" s="314"/>
      <c r="E912" s="314"/>
      <c r="F912" s="314"/>
      <c r="G912" s="314"/>
      <c r="I912" s="48"/>
      <c r="J912" s="48"/>
    </row>
    <row r="913" spans="1:11" s="1" customFormat="1" ht="15" customHeight="1">
      <c r="A913" s="315" t="s">
        <v>4</v>
      </c>
      <c r="B913" s="315"/>
      <c r="C913" s="315"/>
      <c r="D913" s="315"/>
      <c r="E913" s="315"/>
      <c r="F913" s="315"/>
      <c r="G913" s="315"/>
      <c r="I913" s="48"/>
      <c r="J913" s="48"/>
    </row>
    <row r="914" spans="1:11" s="2" customFormat="1" ht="15" customHeight="1">
      <c r="A914" s="7"/>
      <c r="B914" s="7"/>
      <c r="C914" s="316" t="s">
        <v>50</v>
      </c>
      <c r="D914" s="316"/>
      <c r="E914" s="316"/>
      <c r="F914" s="316"/>
      <c r="G914" s="316"/>
      <c r="I914" s="49"/>
      <c r="J914" s="49"/>
    </row>
    <row r="915" spans="1:11" s="1" customFormat="1" ht="15" customHeight="1">
      <c r="A915" s="8" t="s">
        <v>60</v>
      </c>
      <c r="B915" s="9"/>
      <c r="C915" s="10"/>
      <c r="D915" s="317"/>
      <c r="E915" s="317"/>
      <c r="F915" s="317"/>
      <c r="G915" s="317"/>
      <c r="H915" s="11"/>
      <c r="I915" s="48"/>
      <c r="J915" s="48"/>
    </row>
    <row r="916" spans="1:11" s="1" customFormat="1" ht="15" customHeight="1">
      <c r="A916" s="8" t="s">
        <v>7</v>
      </c>
      <c r="B916" s="318" t="s">
        <v>88</v>
      </c>
      <c r="C916" s="318"/>
      <c r="D916" s="318"/>
      <c r="E916" s="318"/>
      <c r="F916" s="8"/>
      <c r="G916" s="12"/>
      <c r="H916" s="8"/>
      <c r="I916" s="59"/>
      <c r="J916" s="59"/>
      <c r="K916" s="51"/>
    </row>
    <row r="917" spans="1:11" s="1" customFormat="1" ht="15" customHeight="1">
      <c r="A917" s="8" t="s">
        <v>8</v>
      </c>
      <c r="B917" s="319"/>
      <c r="C917" s="319"/>
      <c r="D917" s="319"/>
      <c r="E917" s="319"/>
      <c r="F917" s="14"/>
      <c r="G917" s="15" t="s">
        <v>9</v>
      </c>
      <c r="H917" s="13" t="s">
        <v>41</v>
      </c>
      <c r="I917" s="50"/>
      <c r="J917" s="50"/>
    </row>
    <row r="918" spans="1:11" s="1" customFormat="1" ht="15" customHeight="1">
      <c r="A918" s="16" t="s">
        <v>10</v>
      </c>
      <c r="B918" s="16" t="s">
        <v>11</v>
      </c>
      <c r="C918" s="16" t="s">
        <v>12</v>
      </c>
      <c r="D918" s="17" t="s">
        <v>13</v>
      </c>
      <c r="E918" s="18" t="s">
        <v>14</v>
      </c>
      <c r="F918" s="18" t="s">
        <v>15</v>
      </c>
      <c r="G918" s="16" t="s">
        <v>16</v>
      </c>
      <c r="I918" s="48" t="s">
        <v>46</v>
      </c>
      <c r="J918" s="48"/>
    </row>
    <row r="919" spans="1:11" s="3" customFormat="1" ht="15" customHeight="1">
      <c r="A919" s="19">
        <v>1</v>
      </c>
      <c r="B919" s="20" t="s">
        <v>17</v>
      </c>
      <c r="C919" s="21">
        <v>10</v>
      </c>
      <c r="D919" s="22">
        <v>80775</v>
      </c>
      <c r="E919" s="23">
        <f>D919*C919</f>
        <v>807750</v>
      </c>
      <c r="F919" s="24">
        <v>0.09</v>
      </c>
      <c r="G919" s="25">
        <f>E919-E919*F919</f>
        <v>735052.5</v>
      </c>
      <c r="H919" s="26">
        <f>D919/1.1*0.91</f>
        <v>66822.954545454544</v>
      </c>
      <c r="I919" s="52"/>
      <c r="J919" s="52"/>
      <c r="K919" s="53">
        <f>H919*C919</f>
        <v>668229.54545454541</v>
      </c>
    </row>
    <row r="920" spans="1:11" s="3" customFormat="1" ht="15" customHeight="1">
      <c r="A920" s="19">
        <v>2</v>
      </c>
      <c r="B920" s="20" t="s">
        <v>18</v>
      </c>
      <c r="C920" s="27">
        <v>10</v>
      </c>
      <c r="D920" s="22">
        <v>130973</v>
      </c>
      <c r="E920" s="23">
        <f t="shared" ref="E920:E936" si="101">D920*C920</f>
        <v>1309730</v>
      </c>
      <c r="F920" s="24">
        <v>0.09</v>
      </c>
      <c r="G920" s="25">
        <f t="shared" ref="G920:G936" si="102">E920-E920*F920</f>
        <v>1191854.3</v>
      </c>
      <c r="H920" s="26">
        <f t="shared" ref="H920:H936" si="103">D920/1.1*0.91</f>
        <v>108350.39090909091</v>
      </c>
      <c r="I920" s="52"/>
      <c r="J920" s="52"/>
      <c r="K920" s="53">
        <f>H920*C920</f>
        <v>1083503.9090909092</v>
      </c>
    </row>
    <row r="921" spans="1:11" s="3" customFormat="1" ht="15" customHeight="1">
      <c r="A921" s="19">
        <v>3</v>
      </c>
      <c r="B921" s="20" t="s">
        <v>19</v>
      </c>
      <c r="C921" s="30">
        <v>10</v>
      </c>
      <c r="D921" s="22">
        <v>61155</v>
      </c>
      <c r="E921" s="23">
        <f t="shared" si="101"/>
        <v>611550</v>
      </c>
      <c r="F921" s="24">
        <v>0.09</v>
      </c>
      <c r="G921" s="25">
        <f t="shared" si="102"/>
        <v>556510.5</v>
      </c>
      <c r="H921" s="26">
        <f t="shared" si="103"/>
        <v>50591.86363636364</v>
      </c>
      <c r="I921" s="52"/>
      <c r="J921" s="52"/>
      <c r="K921" s="53">
        <f>H921*C921</f>
        <v>505918.63636363641</v>
      </c>
    </row>
    <row r="922" spans="1:11" s="65" customFormat="1" ht="15" customHeight="1">
      <c r="A922" s="72">
        <v>4</v>
      </c>
      <c r="B922" s="73" t="s">
        <v>20</v>
      </c>
      <c r="C922" s="90">
        <v>10</v>
      </c>
      <c r="D922" s="75">
        <v>117926</v>
      </c>
      <c r="E922" s="76">
        <f t="shared" si="101"/>
        <v>1179260</v>
      </c>
      <c r="F922" s="77">
        <v>0.09</v>
      </c>
      <c r="G922" s="78">
        <f t="shared" si="102"/>
        <v>1073126.6000000001</v>
      </c>
      <c r="H922" s="63">
        <f t="shared" si="103"/>
        <v>97556.963636363624</v>
      </c>
      <c r="I922" s="83">
        <f>H922*0.85</f>
        <v>82923.419090909083</v>
      </c>
      <c r="J922" s="83"/>
      <c r="K922" s="84">
        <f>I922*C922</f>
        <v>829234.1909090908</v>
      </c>
    </row>
    <row r="923" spans="1:11" s="3" customFormat="1" ht="15" customHeight="1">
      <c r="A923" s="19">
        <v>5</v>
      </c>
      <c r="B923" s="20" t="s">
        <v>21</v>
      </c>
      <c r="C923" s="27">
        <v>10</v>
      </c>
      <c r="D923" s="22">
        <v>122163</v>
      </c>
      <c r="E923" s="23">
        <f t="shared" si="101"/>
        <v>1221630</v>
      </c>
      <c r="F923" s="24">
        <v>0.09</v>
      </c>
      <c r="G923" s="25">
        <f t="shared" si="102"/>
        <v>1111683.3</v>
      </c>
      <c r="H923" s="26">
        <f t="shared" si="103"/>
        <v>101062.11818181818</v>
      </c>
      <c r="I923" s="52"/>
      <c r="J923" s="52"/>
      <c r="K923" s="53">
        <f t="shared" ref="K923:K930" si="104">H923*C923</f>
        <v>1010621.1818181818</v>
      </c>
    </row>
    <row r="924" spans="1:11" s="3" customFormat="1" ht="15" customHeight="1">
      <c r="A924" s="19">
        <v>6</v>
      </c>
      <c r="B924" s="20" t="s">
        <v>22</v>
      </c>
      <c r="C924" s="21"/>
      <c r="D924" s="22">
        <v>96566</v>
      </c>
      <c r="E924" s="23">
        <f t="shared" si="101"/>
        <v>0</v>
      </c>
      <c r="F924" s="24">
        <v>0.09</v>
      </c>
      <c r="G924" s="25">
        <f t="shared" si="102"/>
        <v>0</v>
      </c>
      <c r="H924" s="26">
        <f t="shared" si="103"/>
        <v>79886.418181818182</v>
      </c>
      <c r="I924" s="52"/>
      <c r="J924" s="52"/>
      <c r="K924" s="53">
        <f t="shared" si="104"/>
        <v>0</v>
      </c>
    </row>
    <row r="925" spans="1:11" s="3" customFormat="1" ht="15" customHeight="1">
      <c r="A925" s="19">
        <v>7</v>
      </c>
      <c r="B925" s="20" t="s">
        <v>23</v>
      </c>
      <c r="C925" s="30"/>
      <c r="D925" s="22">
        <v>144014</v>
      </c>
      <c r="E925" s="23">
        <f t="shared" si="101"/>
        <v>0</v>
      </c>
      <c r="F925" s="24">
        <v>0.09</v>
      </c>
      <c r="G925" s="25">
        <f t="shared" si="102"/>
        <v>0</v>
      </c>
      <c r="H925" s="26">
        <f t="shared" si="103"/>
        <v>119138.85454545454</v>
      </c>
      <c r="I925" s="52"/>
      <c r="J925" s="52"/>
      <c r="K925" s="53">
        <f t="shared" si="104"/>
        <v>0</v>
      </c>
    </row>
    <row r="926" spans="1:11" s="3" customFormat="1" ht="15" customHeight="1">
      <c r="A926" s="19">
        <v>8</v>
      </c>
      <c r="B926" s="20" t="s">
        <v>24</v>
      </c>
      <c r="C926" s="21"/>
      <c r="D926" s="22">
        <v>237245</v>
      </c>
      <c r="E926" s="23">
        <f t="shared" si="101"/>
        <v>0</v>
      </c>
      <c r="F926" s="24">
        <v>0.09</v>
      </c>
      <c r="G926" s="25">
        <f t="shared" si="102"/>
        <v>0</v>
      </c>
      <c r="H926" s="26">
        <f t="shared" si="103"/>
        <v>196266.31818181818</v>
      </c>
      <c r="I926" s="52"/>
      <c r="J926" s="52"/>
      <c r="K926" s="53">
        <f t="shared" si="104"/>
        <v>0</v>
      </c>
    </row>
    <row r="927" spans="1:11" s="3" customFormat="1" ht="15" customHeight="1">
      <c r="A927" s="19">
        <v>9</v>
      </c>
      <c r="B927" s="31" t="s">
        <v>25</v>
      </c>
      <c r="C927" s="21"/>
      <c r="D927" s="22">
        <v>103413.75</v>
      </c>
      <c r="E927" s="23">
        <f t="shared" si="101"/>
        <v>0</v>
      </c>
      <c r="F927" s="24">
        <v>0.09</v>
      </c>
      <c r="G927" s="25">
        <f t="shared" si="102"/>
        <v>0</v>
      </c>
      <c r="H927" s="26">
        <f t="shared" si="103"/>
        <v>85551.374999999985</v>
      </c>
      <c r="I927" s="52"/>
      <c r="J927" s="52"/>
      <c r="K927" s="53">
        <f t="shared" si="104"/>
        <v>0</v>
      </c>
    </row>
    <row r="928" spans="1:11" s="3" customFormat="1" ht="15" customHeight="1">
      <c r="A928" s="19">
        <v>10</v>
      </c>
      <c r="B928" s="31" t="s">
        <v>26</v>
      </c>
      <c r="C928" s="32"/>
      <c r="D928" s="22">
        <v>112188</v>
      </c>
      <c r="E928" s="23">
        <f t="shared" si="101"/>
        <v>0</v>
      </c>
      <c r="F928" s="24">
        <v>0.09</v>
      </c>
      <c r="G928" s="25">
        <f t="shared" si="102"/>
        <v>0</v>
      </c>
      <c r="H928" s="26">
        <f t="shared" si="103"/>
        <v>92810.072727272724</v>
      </c>
      <c r="I928" s="52"/>
      <c r="J928" s="52"/>
      <c r="K928" s="53">
        <f t="shared" si="104"/>
        <v>0</v>
      </c>
    </row>
    <row r="929" spans="1:11" s="3" customFormat="1" ht="15" customHeight="1">
      <c r="A929" s="19">
        <v>11</v>
      </c>
      <c r="B929" s="20" t="s">
        <v>27</v>
      </c>
      <c r="C929" s="32">
        <v>10</v>
      </c>
      <c r="D929" s="22">
        <v>55200</v>
      </c>
      <c r="E929" s="23">
        <f t="shared" si="101"/>
        <v>552000</v>
      </c>
      <c r="F929" s="24">
        <v>0.09</v>
      </c>
      <c r="G929" s="25">
        <f t="shared" si="102"/>
        <v>502320</v>
      </c>
      <c r="H929" s="26">
        <f t="shared" si="103"/>
        <v>45665.454545454544</v>
      </c>
      <c r="I929" s="52"/>
      <c r="J929" s="52"/>
      <c r="K929" s="53">
        <f t="shared" si="104"/>
        <v>456654.54545454541</v>
      </c>
    </row>
    <row r="930" spans="1:11" s="3" customFormat="1" ht="15" customHeight="1">
      <c r="A930" s="19">
        <v>12</v>
      </c>
      <c r="B930" s="20" t="s">
        <v>28</v>
      </c>
      <c r="C930" s="32">
        <v>10</v>
      </c>
      <c r="D930" s="22">
        <v>50600</v>
      </c>
      <c r="E930" s="23">
        <f t="shared" si="101"/>
        <v>506000</v>
      </c>
      <c r="F930" s="24">
        <v>0.09</v>
      </c>
      <c r="G930" s="25">
        <f t="shared" si="102"/>
        <v>460460</v>
      </c>
      <c r="H930" s="26">
        <f t="shared" si="103"/>
        <v>41859.999999999993</v>
      </c>
      <c r="I930" s="52"/>
      <c r="J930" s="52"/>
      <c r="K930" s="53">
        <f t="shared" si="104"/>
        <v>418599.99999999994</v>
      </c>
    </row>
    <row r="931" spans="1:11" s="3" customFormat="1" ht="15" customHeight="1">
      <c r="A931" s="19">
        <v>13</v>
      </c>
      <c r="B931" s="20" t="s">
        <v>29</v>
      </c>
      <c r="C931" s="32"/>
      <c r="D931" s="33">
        <v>65340</v>
      </c>
      <c r="E931" s="23">
        <f t="shared" si="101"/>
        <v>0</v>
      </c>
      <c r="F931" s="24">
        <v>0.09</v>
      </c>
      <c r="G931" s="25">
        <f t="shared" si="102"/>
        <v>0</v>
      </c>
      <c r="H931" s="26">
        <f t="shared" si="103"/>
        <v>54053.999999999993</v>
      </c>
      <c r="I931" s="52"/>
      <c r="J931" s="52"/>
      <c r="K931" s="53"/>
    </row>
    <row r="932" spans="1:11" s="3" customFormat="1" ht="15" customHeight="1">
      <c r="A932" s="19">
        <v>14</v>
      </c>
      <c r="B932" s="20" t="s">
        <v>30</v>
      </c>
      <c r="C932" s="32"/>
      <c r="D932" s="33">
        <v>67155</v>
      </c>
      <c r="E932" s="23">
        <f t="shared" si="101"/>
        <v>0</v>
      </c>
      <c r="F932" s="24">
        <v>0.09</v>
      </c>
      <c r="G932" s="25">
        <f t="shared" si="102"/>
        <v>0</v>
      </c>
      <c r="H932" s="26">
        <f t="shared" si="103"/>
        <v>55555.499999999993</v>
      </c>
      <c r="I932" s="52"/>
      <c r="J932" s="52"/>
      <c r="K932" s="53"/>
    </row>
    <row r="933" spans="1:11" s="3" customFormat="1" ht="15" customHeight="1">
      <c r="A933" s="19">
        <v>15</v>
      </c>
      <c r="B933" s="20" t="s">
        <v>31</v>
      </c>
      <c r="C933" s="32"/>
      <c r="D933" s="33">
        <v>78045</v>
      </c>
      <c r="E933" s="23">
        <f t="shared" si="101"/>
        <v>0</v>
      </c>
      <c r="F933" s="24">
        <v>0.09</v>
      </c>
      <c r="G933" s="25">
        <f t="shared" si="102"/>
        <v>0</v>
      </c>
      <c r="H933" s="26">
        <f t="shared" si="103"/>
        <v>64564.5</v>
      </c>
      <c r="I933" s="52"/>
      <c r="J933" s="52"/>
      <c r="K933" s="53"/>
    </row>
    <row r="934" spans="1:11" s="3" customFormat="1" ht="15" customHeight="1">
      <c r="A934" s="19">
        <v>16</v>
      </c>
      <c r="B934" s="20" t="s">
        <v>32</v>
      </c>
      <c r="C934" s="32"/>
      <c r="D934" s="33">
        <v>81675</v>
      </c>
      <c r="E934" s="23">
        <f t="shared" si="101"/>
        <v>0</v>
      </c>
      <c r="F934" s="24">
        <v>0.09</v>
      </c>
      <c r="G934" s="25">
        <f t="shared" si="102"/>
        <v>0</v>
      </c>
      <c r="H934" s="26">
        <f t="shared" si="103"/>
        <v>67567.5</v>
      </c>
      <c r="I934" s="52"/>
      <c r="J934" s="52"/>
      <c r="K934" s="53"/>
    </row>
    <row r="935" spans="1:11" s="66" customFormat="1" ht="15" customHeight="1">
      <c r="A935" s="79">
        <v>17</v>
      </c>
      <c r="B935" s="20" t="s">
        <v>33</v>
      </c>
      <c r="C935" s="32"/>
      <c r="D935" s="34">
        <v>115940</v>
      </c>
      <c r="E935" s="80">
        <f t="shared" si="101"/>
        <v>0</v>
      </c>
      <c r="F935" s="81">
        <v>0.09</v>
      </c>
      <c r="G935" s="25">
        <f t="shared" si="102"/>
        <v>0</v>
      </c>
      <c r="H935" s="82">
        <f t="shared" si="103"/>
        <v>95913.999999999985</v>
      </c>
      <c r="I935" s="85"/>
      <c r="J935" s="85"/>
      <c r="K935" s="86"/>
    </row>
    <row r="936" spans="1:11" s="65" customFormat="1" ht="15" customHeight="1">
      <c r="A936" s="72">
        <v>18</v>
      </c>
      <c r="B936" s="73" t="s">
        <v>34</v>
      </c>
      <c r="C936" s="87"/>
      <c r="D936" s="88">
        <v>99825</v>
      </c>
      <c r="E936" s="76">
        <f t="shared" si="101"/>
        <v>0</v>
      </c>
      <c r="F936" s="77">
        <v>0.09</v>
      </c>
      <c r="G936" s="78">
        <f t="shared" si="102"/>
        <v>0</v>
      </c>
      <c r="H936" s="63">
        <f t="shared" si="103"/>
        <v>82582.499999999985</v>
      </c>
      <c r="I936" s="83">
        <f>H936*0.85</f>
        <v>70195.124999999985</v>
      </c>
      <c r="J936" s="83"/>
      <c r="K936" s="84"/>
    </row>
    <row r="937" spans="1:11" s="4" customFormat="1" ht="15" customHeight="1">
      <c r="A937" s="35"/>
      <c r="B937" s="36" t="s">
        <v>35</v>
      </c>
      <c r="C937" s="37">
        <f>SUM(C919:C936)</f>
        <v>70</v>
      </c>
      <c r="D937" s="37"/>
      <c r="E937" s="38">
        <f>SUM(E919:E936)</f>
        <v>6187920</v>
      </c>
      <c r="F937" s="38"/>
      <c r="G937" s="39">
        <f>SUM(G919:G936)</f>
        <v>5631007.2000000002</v>
      </c>
      <c r="H937" s="40"/>
      <c r="I937" s="68"/>
      <c r="J937" s="68"/>
      <c r="K937" s="40">
        <f>SUM(K919:K936)</f>
        <v>4972762.0090909088</v>
      </c>
    </row>
    <row r="938" spans="1:11" s="5" customFormat="1" ht="30.75" customHeight="1">
      <c r="A938" s="41"/>
      <c r="B938" s="42"/>
      <c r="C938" s="43"/>
      <c r="D938" s="43"/>
      <c r="E938" s="44"/>
      <c r="F938" s="44"/>
      <c r="G938" s="45"/>
      <c r="I938" s="69"/>
      <c r="J938" s="69"/>
      <c r="K938" s="70">
        <f>K937*0.1</f>
        <v>497276.20090909093</v>
      </c>
    </row>
    <row r="939" spans="1:11" s="6" customFormat="1" ht="24" customHeight="1">
      <c r="A939" s="311"/>
      <c r="B939" s="311"/>
      <c r="C939" s="312"/>
      <c r="D939" s="312"/>
      <c r="E939" s="46"/>
      <c r="F939" s="46"/>
      <c r="G939" s="47"/>
      <c r="I939" s="71"/>
      <c r="J939" s="71"/>
      <c r="K939" s="195">
        <f>SUM(K937:K938)</f>
        <v>5470038.21</v>
      </c>
    </row>
    <row r="940" spans="1:11" ht="31.5">
      <c r="A940" s="311" t="s">
        <v>36</v>
      </c>
      <c r="B940" s="311"/>
      <c r="C940" s="312" t="s">
        <v>37</v>
      </c>
      <c r="D940" s="312"/>
      <c r="E940" s="46"/>
      <c r="F940" s="46"/>
      <c r="G940" s="47" t="s">
        <v>38</v>
      </c>
      <c r="H940" s="6"/>
    </row>
    <row r="941" spans="1:11">
      <c r="B941" s="61" t="s">
        <v>54</v>
      </c>
      <c r="C941" s="89" t="s">
        <v>55</v>
      </c>
      <c r="D941" s="61"/>
      <c r="E941" s="61" t="s">
        <v>42</v>
      </c>
    </row>
    <row r="942" spans="1:11">
      <c r="B942" s="61" t="s">
        <v>56</v>
      </c>
      <c r="C942" s="89" t="s">
        <v>55</v>
      </c>
      <c r="D942" s="61"/>
      <c r="E942" s="61" t="s">
        <v>42</v>
      </c>
    </row>
    <row r="945" spans="1:11" s="1" customFormat="1" ht="16.5" customHeight="1">
      <c r="A945" s="314" t="s">
        <v>0</v>
      </c>
      <c r="B945" s="314"/>
      <c r="C945" s="314"/>
      <c r="D945" s="314"/>
      <c r="E945" s="314"/>
      <c r="F945" s="314"/>
      <c r="G945" s="314"/>
      <c r="I945" s="62"/>
      <c r="J945" s="62"/>
    </row>
    <row r="946" spans="1:11" s="1" customFormat="1" ht="17.25" customHeight="1">
      <c r="A946" s="314" t="s">
        <v>1</v>
      </c>
      <c r="B946" s="314"/>
      <c r="C946" s="314"/>
      <c r="D946" s="314"/>
      <c r="E946" s="314"/>
      <c r="F946" s="314"/>
      <c r="G946" s="314"/>
      <c r="I946" s="58" t="s">
        <v>59</v>
      </c>
      <c r="J946" s="58"/>
    </row>
    <row r="947" spans="1:11" s="1" customFormat="1" ht="15" customHeight="1">
      <c r="A947" s="314" t="s">
        <v>2</v>
      </c>
      <c r="B947" s="314"/>
      <c r="C947" s="314"/>
      <c r="D947" s="314"/>
      <c r="E947" s="314"/>
      <c r="F947" s="314"/>
      <c r="G947" s="314"/>
      <c r="I947" s="48"/>
      <c r="J947" s="48"/>
    </row>
    <row r="948" spans="1:11" s="1" customFormat="1" ht="15" customHeight="1">
      <c r="A948" s="314" t="s">
        <v>3</v>
      </c>
      <c r="B948" s="314"/>
      <c r="C948" s="314"/>
      <c r="D948" s="314"/>
      <c r="E948" s="314"/>
      <c r="F948" s="314"/>
      <c r="G948" s="314"/>
      <c r="I948" s="48"/>
      <c r="J948" s="48"/>
    </row>
    <row r="949" spans="1:11" s="1" customFormat="1" ht="15" customHeight="1">
      <c r="A949" s="315" t="s">
        <v>4</v>
      </c>
      <c r="B949" s="315"/>
      <c r="C949" s="315"/>
      <c r="D949" s="315"/>
      <c r="E949" s="315"/>
      <c r="F949" s="315"/>
      <c r="G949" s="315"/>
      <c r="I949" s="48"/>
      <c r="J949" s="48"/>
    </row>
    <row r="950" spans="1:11" s="2" customFormat="1" ht="15" customHeight="1">
      <c r="A950" s="7"/>
      <c r="B950" s="7"/>
      <c r="C950" s="316" t="s">
        <v>40</v>
      </c>
      <c r="D950" s="316"/>
      <c r="E950" s="316"/>
      <c r="F950" s="316"/>
      <c r="G950" s="316"/>
      <c r="I950" s="49"/>
      <c r="J950" s="49"/>
    </row>
    <row r="951" spans="1:11" s="1" customFormat="1" ht="15" customHeight="1">
      <c r="A951" s="8" t="s">
        <v>60</v>
      </c>
      <c r="B951" s="9"/>
      <c r="C951" s="10"/>
      <c r="D951" s="317"/>
      <c r="E951" s="317"/>
      <c r="F951" s="317"/>
      <c r="G951" s="317"/>
      <c r="H951" s="11"/>
      <c r="I951" s="48"/>
      <c r="J951" s="48"/>
    </row>
    <row r="952" spans="1:11" s="1" customFormat="1" ht="15" customHeight="1">
      <c r="A952" s="8" t="s">
        <v>7</v>
      </c>
      <c r="B952" s="318" t="s">
        <v>89</v>
      </c>
      <c r="C952" s="318"/>
      <c r="D952" s="318"/>
      <c r="E952" s="318"/>
      <c r="F952" s="8"/>
      <c r="G952" s="12"/>
      <c r="H952" s="8"/>
      <c r="I952" s="59"/>
      <c r="J952" s="59"/>
      <c r="K952" s="51"/>
    </row>
    <row r="953" spans="1:11" s="1" customFormat="1" ht="15" customHeight="1">
      <c r="A953" s="8" t="s">
        <v>8</v>
      </c>
      <c r="B953" s="319"/>
      <c r="C953" s="319"/>
      <c r="D953" s="319"/>
      <c r="E953" s="319"/>
      <c r="F953" s="14"/>
      <c r="G953" s="15" t="s">
        <v>9</v>
      </c>
      <c r="H953" s="13" t="s">
        <v>41</v>
      </c>
      <c r="I953" s="50"/>
      <c r="J953" s="50"/>
    </row>
    <row r="954" spans="1:11" s="1" customFormat="1" ht="15" customHeight="1">
      <c r="A954" s="16" t="s">
        <v>10</v>
      </c>
      <c r="B954" s="16" t="s">
        <v>11</v>
      </c>
      <c r="C954" s="16" t="s">
        <v>12</v>
      </c>
      <c r="D954" s="17" t="s">
        <v>13</v>
      </c>
      <c r="E954" s="18" t="s">
        <v>14</v>
      </c>
      <c r="F954" s="18" t="s">
        <v>15</v>
      </c>
      <c r="G954" s="16" t="s">
        <v>16</v>
      </c>
      <c r="I954" s="48" t="s">
        <v>46</v>
      </c>
      <c r="J954" s="48"/>
    </row>
    <row r="955" spans="1:11" s="3" customFormat="1" ht="15" customHeight="1">
      <c r="A955" s="19">
        <v>1</v>
      </c>
      <c r="B955" s="20" t="s">
        <v>17</v>
      </c>
      <c r="C955" s="21">
        <v>4</v>
      </c>
      <c r="D955" s="22">
        <v>80775</v>
      </c>
      <c r="E955" s="23">
        <f>D955*C955</f>
        <v>323100</v>
      </c>
      <c r="F955" s="24">
        <v>0.09</v>
      </c>
      <c r="G955" s="25">
        <f>E955-E955*F955</f>
        <v>294021</v>
      </c>
      <c r="H955" s="26">
        <f>D955/1.1*0.91</f>
        <v>66822.954545454544</v>
      </c>
      <c r="I955" s="52"/>
      <c r="J955" s="52"/>
      <c r="K955" s="53">
        <f>H955*C955</f>
        <v>267291.81818181818</v>
      </c>
    </row>
    <row r="956" spans="1:11" s="3" customFormat="1" ht="15" customHeight="1">
      <c r="A956" s="19">
        <v>2</v>
      </c>
      <c r="B956" s="20" t="s">
        <v>18</v>
      </c>
      <c r="C956" s="27"/>
      <c r="D956" s="22">
        <v>130973</v>
      </c>
      <c r="E956" s="23">
        <f t="shared" ref="E956:E972" si="105">D956*C956</f>
        <v>0</v>
      </c>
      <c r="F956" s="24">
        <v>0.09</v>
      </c>
      <c r="G956" s="25">
        <f t="shared" ref="G956:G972" si="106">E956-E956*F956</f>
        <v>0</v>
      </c>
      <c r="H956" s="26">
        <f t="shared" ref="H956:H972" si="107">D956/1.1*0.91</f>
        <v>108350.39090909091</v>
      </c>
      <c r="I956" s="52"/>
      <c r="J956" s="52"/>
      <c r="K956" s="53">
        <f>H956*C956</f>
        <v>0</v>
      </c>
    </row>
    <row r="957" spans="1:11" s="3" customFormat="1" ht="15" customHeight="1">
      <c r="A957" s="19">
        <v>3</v>
      </c>
      <c r="B957" s="20" t="s">
        <v>19</v>
      </c>
      <c r="C957" s="30">
        <v>3</v>
      </c>
      <c r="D957" s="22">
        <v>61155</v>
      </c>
      <c r="E957" s="23">
        <f t="shared" si="105"/>
        <v>183465</v>
      </c>
      <c r="F957" s="24">
        <v>0.09</v>
      </c>
      <c r="G957" s="25">
        <f t="shared" si="106"/>
        <v>166953.15</v>
      </c>
      <c r="H957" s="26">
        <f t="shared" si="107"/>
        <v>50591.86363636364</v>
      </c>
      <c r="I957" s="52"/>
      <c r="J957" s="52"/>
      <c r="K957" s="53">
        <f>H957*C957</f>
        <v>151775.59090909091</v>
      </c>
    </row>
    <row r="958" spans="1:11" s="65" customFormat="1" ht="15" customHeight="1">
      <c r="A958" s="72">
        <v>4</v>
      </c>
      <c r="B958" s="73" t="s">
        <v>20</v>
      </c>
      <c r="C958" s="90"/>
      <c r="D958" s="75">
        <v>117926</v>
      </c>
      <c r="E958" s="76">
        <f t="shared" si="105"/>
        <v>0</v>
      </c>
      <c r="F958" s="77">
        <v>0.09</v>
      </c>
      <c r="G958" s="78">
        <f t="shared" si="106"/>
        <v>0</v>
      </c>
      <c r="H958" s="63">
        <f t="shared" si="107"/>
        <v>97556.963636363624</v>
      </c>
      <c r="I958" s="83">
        <f>H958*0.85</f>
        <v>82923.419090909083</v>
      </c>
      <c r="J958" s="83"/>
      <c r="K958" s="84">
        <f>I958*C958</f>
        <v>0</v>
      </c>
    </row>
    <row r="959" spans="1:11" s="3" customFormat="1" ht="15" customHeight="1">
      <c r="A959" s="19">
        <v>5</v>
      </c>
      <c r="B959" s="20" t="s">
        <v>21</v>
      </c>
      <c r="C959" s="27">
        <v>2</v>
      </c>
      <c r="D959" s="22">
        <v>122163</v>
      </c>
      <c r="E959" s="23">
        <f t="shared" si="105"/>
        <v>244326</v>
      </c>
      <c r="F959" s="24">
        <v>0.09</v>
      </c>
      <c r="G959" s="25">
        <f t="shared" si="106"/>
        <v>222336.66</v>
      </c>
      <c r="H959" s="26">
        <f t="shared" si="107"/>
        <v>101062.11818181818</v>
      </c>
      <c r="I959" s="52"/>
      <c r="J959" s="52"/>
      <c r="K959" s="53">
        <f t="shared" ref="K959:K972" si="108">H959*C959</f>
        <v>202124.23636363636</v>
      </c>
    </row>
    <row r="960" spans="1:11" s="3" customFormat="1" ht="15" customHeight="1">
      <c r="A960" s="19">
        <v>6</v>
      </c>
      <c r="B960" s="20" t="s">
        <v>22</v>
      </c>
      <c r="C960" s="21"/>
      <c r="D960" s="22">
        <v>96566</v>
      </c>
      <c r="E960" s="23">
        <f t="shared" si="105"/>
        <v>0</v>
      </c>
      <c r="F960" s="24">
        <v>0.09</v>
      </c>
      <c r="G960" s="25">
        <f t="shared" si="106"/>
        <v>0</v>
      </c>
      <c r="H960" s="26">
        <f t="shared" si="107"/>
        <v>79886.418181818182</v>
      </c>
      <c r="I960" s="52"/>
      <c r="J960" s="52"/>
      <c r="K960" s="53">
        <f t="shared" si="108"/>
        <v>0</v>
      </c>
    </row>
    <row r="961" spans="1:11" s="3" customFormat="1" ht="15" customHeight="1">
      <c r="A961" s="19">
        <v>7</v>
      </c>
      <c r="B961" s="20" t="s">
        <v>23</v>
      </c>
      <c r="C961" s="30"/>
      <c r="D961" s="22">
        <v>144014</v>
      </c>
      <c r="E961" s="23">
        <f t="shared" si="105"/>
        <v>0</v>
      </c>
      <c r="F961" s="24">
        <v>0.09</v>
      </c>
      <c r="G961" s="25">
        <f t="shared" si="106"/>
        <v>0</v>
      </c>
      <c r="H961" s="26">
        <f t="shared" si="107"/>
        <v>119138.85454545454</v>
      </c>
      <c r="I961" s="52"/>
      <c r="J961" s="52"/>
      <c r="K961" s="53">
        <f t="shared" si="108"/>
        <v>0</v>
      </c>
    </row>
    <row r="962" spans="1:11" s="3" customFormat="1" ht="15" customHeight="1">
      <c r="A962" s="19">
        <v>8</v>
      </c>
      <c r="B962" s="20" t="s">
        <v>24</v>
      </c>
      <c r="C962" s="21"/>
      <c r="D962" s="22">
        <v>237245</v>
      </c>
      <c r="E962" s="23">
        <f t="shared" si="105"/>
        <v>0</v>
      </c>
      <c r="F962" s="24">
        <v>0.09</v>
      </c>
      <c r="G962" s="25">
        <f t="shared" si="106"/>
        <v>0</v>
      </c>
      <c r="H962" s="26">
        <f t="shared" si="107"/>
        <v>196266.31818181818</v>
      </c>
      <c r="I962" s="52"/>
      <c r="J962" s="52"/>
      <c r="K962" s="53">
        <f t="shared" si="108"/>
        <v>0</v>
      </c>
    </row>
    <row r="963" spans="1:11" s="3" customFormat="1" ht="15" customHeight="1">
      <c r="A963" s="19">
        <v>9</v>
      </c>
      <c r="B963" s="31" t="s">
        <v>25</v>
      </c>
      <c r="C963" s="21"/>
      <c r="D963" s="22">
        <v>103413.75</v>
      </c>
      <c r="E963" s="23">
        <f t="shared" si="105"/>
        <v>0</v>
      </c>
      <c r="F963" s="24">
        <v>0.09</v>
      </c>
      <c r="G963" s="25">
        <f t="shared" si="106"/>
        <v>0</v>
      </c>
      <c r="H963" s="26">
        <f t="shared" si="107"/>
        <v>85551.374999999985</v>
      </c>
      <c r="I963" s="52"/>
      <c r="J963" s="52"/>
      <c r="K963" s="53">
        <f t="shared" si="108"/>
        <v>0</v>
      </c>
    </row>
    <row r="964" spans="1:11" s="3" customFormat="1" ht="15" customHeight="1">
      <c r="A964" s="19">
        <v>10</v>
      </c>
      <c r="B964" s="31" t="s">
        <v>26</v>
      </c>
      <c r="C964" s="32"/>
      <c r="D964" s="22">
        <v>112188</v>
      </c>
      <c r="E964" s="23">
        <f t="shared" si="105"/>
        <v>0</v>
      </c>
      <c r="F964" s="24">
        <v>0.09</v>
      </c>
      <c r="G964" s="25">
        <f t="shared" si="106"/>
        <v>0</v>
      </c>
      <c r="H964" s="26">
        <f t="shared" si="107"/>
        <v>92810.072727272724</v>
      </c>
      <c r="I964" s="52"/>
      <c r="J964" s="52"/>
      <c r="K964" s="53">
        <f t="shared" si="108"/>
        <v>0</v>
      </c>
    </row>
    <row r="965" spans="1:11" s="3" customFormat="1" ht="15" customHeight="1">
      <c r="A965" s="19">
        <v>11</v>
      </c>
      <c r="B965" s="20" t="s">
        <v>27</v>
      </c>
      <c r="C965" s="32"/>
      <c r="D965" s="22">
        <v>55200</v>
      </c>
      <c r="E965" s="23">
        <f t="shared" si="105"/>
        <v>0</v>
      </c>
      <c r="F965" s="24">
        <v>0.09</v>
      </c>
      <c r="G965" s="25">
        <f t="shared" si="106"/>
        <v>0</v>
      </c>
      <c r="H965" s="26">
        <f t="shared" si="107"/>
        <v>45665.454545454544</v>
      </c>
      <c r="I965" s="52"/>
      <c r="J965" s="52"/>
      <c r="K965" s="53">
        <f t="shared" si="108"/>
        <v>0</v>
      </c>
    </row>
    <row r="966" spans="1:11" s="3" customFormat="1" ht="15" customHeight="1">
      <c r="A966" s="19">
        <v>12</v>
      </c>
      <c r="B966" s="20" t="s">
        <v>28</v>
      </c>
      <c r="C966" s="32"/>
      <c r="D966" s="22">
        <v>50600</v>
      </c>
      <c r="E966" s="23">
        <f t="shared" si="105"/>
        <v>0</v>
      </c>
      <c r="F966" s="24">
        <v>0.09</v>
      </c>
      <c r="G966" s="25">
        <f t="shared" si="106"/>
        <v>0</v>
      </c>
      <c r="H966" s="26">
        <f t="shared" si="107"/>
        <v>41859.999999999993</v>
      </c>
      <c r="I966" s="52"/>
      <c r="J966" s="52"/>
      <c r="K966" s="53">
        <f t="shared" si="108"/>
        <v>0</v>
      </c>
    </row>
    <row r="967" spans="1:11" s="3" customFormat="1" ht="15" customHeight="1">
      <c r="A967" s="19">
        <v>13</v>
      </c>
      <c r="B967" s="20" t="s">
        <v>29</v>
      </c>
      <c r="C967" s="32">
        <v>3</v>
      </c>
      <c r="D967" s="33">
        <v>65340</v>
      </c>
      <c r="E967" s="23">
        <f t="shared" si="105"/>
        <v>196020</v>
      </c>
      <c r="F967" s="24">
        <v>0.09</v>
      </c>
      <c r="G967" s="25">
        <f t="shared" si="106"/>
        <v>178378.2</v>
      </c>
      <c r="H967" s="26">
        <f t="shared" si="107"/>
        <v>54053.999999999993</v>
      </c>
      <c r="I967" s="52"/>
      <c r="J967" s="52"/>
      <c r="K967" s="53">
        <f t="shared" si="108"/>
        <v>162161.99999999997</v>
      </c>
    </row>
    <row r="968" spans="1:11" s="3" customFormat="1" ht="15" customHeight="1">
      <c r="A968" s="19">
        <v>14</v>
      </c>
      <c r="B968" s="20" t="s">
        <v>30</v>
      </c>
      <c r="C968" s="32">
        <v>2</v>
      </c>
      <c r="D968" s="33">
        <v>67155</v>
      </c>
      <c r="E968" s="23">
        <f t="shared" si="105"/>
        <v>134310</v>
      </c>
      <c r="F968" s="24">
        <v>0.09</v>
      </c>
      <c r="G968" s="25">
        <f t="shared" si="106"/>
        <v>122222.1</v>
      </c>
      <c r="H968" s="26">
        <f t="shared" si="107"/>
        <v>55555.499999999993</v>
      </c>
      <c r="I968" s="52"/>
      <c r="J968" s="52"/>
      <c r="K968" s="53">
        <f t="shared" si="108"/>
        <v>111110.99999999999</v>
      </c>
    </row>
    <row r="969" spans="1:11" s="3" customFormat="1" ht="15" customHeight="1">
      <c r="A969" s="19">
        <v>15</v>
      </c>
      <c r="B969" s="20" t="s">
        <v>31</v>
      </c>
      <c r="C969" s="32"/>
      <c r="D969" s="33">
        <v>78045</v>
      </c>
      <c r="E969" s="23">
        <f t="shared" si="105"/>
        <v>0</v>
      </c>
      <c r="F969" s="24">
        <v>0.09</v>
      </c>
      <c r="G969" s="25">
        <f t="shared" si="106"/>
        <v>0</v>
      </c>
      <c r="H969" s="26">
        <f t="shared" si="107"/>
        <v>64564.5</v>
      </c>
      <c r="I969" s="52"/>
      <c r="J969" s="52"/>
      <c r="K969" s="53">
        <f t="shared" si="108"/>
        <v>0</v>
      </c>
    </row>
    <row r="970" spans="1:11" s="3" customFormat="1" ht="15" customHeight="1">
      <c r="A970" s="19">
        <v>16</v>
      </c>
      <c r="B970" s="20" t="s">
        <v>32</v>
      </c>
      <c r="C970" s="32">
        <v>4</v>
      </c>
      <c r="D970" s="33">
        <v>81675</v>
      </c>
      <c r="E970" s="23">
        <f t="shared" si="105"/>
        <v>326700</v>
      </c>
      <c r="F970" s="24">
        <v>0.09</v>
      </c>
      <c r="G970" s="25">
        <f t="shared" si="106"/>
        <v>297297</v>
      </c>
      <c r="H970" s="26">
        <f t="shared" si="107"/>
        <v>67567.5</v>
      </c>
      <c r="I970" s="52"/>
      <c r="J970" s="52"/>
      <c r="K970" s="53">
        <f t="shared" si="108"/>
        <v>270270</v>
      </c>
    </row>
    <row r="971" spans="1:11" s="66" customFormat="1" ht="15" customHeight="1">
      <c r="A971" s="79">
        <v>17</v>
      </c>
      <c r="B971" s="20" t="s">
        <v>33</v>
      </c>
      <c r="C971" s="32"/>
      <c r="D971" s="34">
        <v>115940</v>
      </c>
      <c r="E971" s="80">
        <f t="shared" si="105"/>
        <v>0</v>
      </c>
      <c r="F971" s="81">
        <v>0.09</v>
      </c>
      <c r="G971" s="25">
        <f t="shared" si="106"/>
        <v>0</v>
      </c>
      <c r="H971" s="82">
        <f t="shared" si="107"/>
        <v>95913.999999999985</v>
      </c>
      <c r="I971" s="85"/>
      <c r="J971" s="85"/>
      <c r="K971" s="86">
        <f t="shared" si="108"/>
        <v>0</v>
      </c>
    </row>
    <row r="972" spans="1:11" s="65" customFormat="1" ht="15" customHeight="1">
      <c r="A972" s="72">
        <v>18</v>
      </c>
      <c r="B972" s="73" t="s">
        <v>34</v>
      </c>
      <c r="C972" s="87"/>
      <c r="D972" s="88">
        <v>99825</v>
      </c>
      <c r="E972" s="76">
        <f t="shared" si="105"/>
        <v>0</v>
      </c>
      <c r="F972" s="77">
        <v>0.09</v>
      </c>
      <c r="G972" s="78">
        <f t="shared" si="106"/>
        <v>0</v>
      </c>
      <c r="H972" s="63">
        <f t="shared" si="107"/>
        <v>82582.499999999985</v>
      </c>
      <c r="I972" s="83">
        <f>H972*0.85</f>
        <v>70195.124999999985</v>
      </c>
      <c r="J972" s="83"/>
      <c r="K972" s="84">
        <f t="shared" si="108"/>
        <v>0</v>
      </c>
    </row>
    <row r="973" spans="1:11" s="4" customFormat="1" ht="15" customHeight="1">
      <c r="A973" s="35"/>
      <c r="B973" s="36" t="s">
        <v>35</v>
      </c>
      <c r="C973" s="37">
        <f>SUM(C955:C972)</f>
        <v>18</v>
      </c>
      <c r="D973" s="37"/>
      <c r="E973" s="38">
        <f>SUM(E955:E972)</f>
        <v>1407921</v>
      </c>
      <c r="F973" s="38"/>
      <c r="G973" s="39">
        <f>SUM(G955:G972)</f>
        <v>1281208.1099999999</v>
      </c>
      <c r="H973" s="40"/>
      <c r="I973" s="68"/>
      <c r="J973" s="68"/>
      <c r="K973" s="40">
        <f>SUM(K955:K972)</f>
        <v>1164734.6454545455</v>
      </c>
    </row>
    <row r="974" spans="1:11" s="5" customFormat="1" ht="19.5" customHeight="1">
      <c r="A974" s="41"/>
      <c r="B974" s="42"/>
      <c r="C974" s="43"/>
      <c r="D974" s="43"/>
      <c r="E974" s="44"/>
      <c r="F974" s="44"/>
      <c r="G974" s="45"/>
      <c r="I974" s="69"/>
      <c r="J974" s="69"/>
      <c r="K974" s="70">
        <f>K973*0.1</f>
        <v>116473.46454545455</v>
      </c>
    </row>
    <row r="975" spans="1:11" s="6" customFormat="1" ht="24" customHeight="1">
      <c r="A975" s="311"/>
      <c r="B975" s="311"/>
      <c r="C975" s="312"/>
      <c r="D975" s="312"/>
      <c r="E975" s="46"/>
      <c r="F975" s="46"/>
      <c r="G975" s="47"/>
      <c r="I975" s="71"/>
      <c r="J975" s="71"/>
      <c r="K975" s="195">
        <f>SUM(K973:K974)</f>
        <v>1281208.1100000001</v>
      </c>
    </row>
    <row r="976" spans="1:11" ht="31.5">
      <c r="A976" s="311" t="s">
        <v>36</v>
      </c>
      <c r="B976" s="311"/>
      <c r="C976" s="312" t="s">
        <v>37</v>
      </c>
      <c r="D976" s="312"/>
      <c r="E976" s="46"/>
      <c r="F976" s="46"/>
      <c r="G976" s="47" t="s">
        <v>38</v>
      </c>
      <c r="H976" s="6"/>
    </row>
    <row r="977" spans="1:11">
      <c r="B977" s="61" t="s">
        <v>54</v>
      </c>
      <c r="C977" s="89" t="s">
        <v>55</v>
      </c>
      <c r="D977" s="61"/>
      <c r="E977" s="61" t="s">
        <v>42</v>
      </c>
    </row>
    <row r="978" spans="1:11">
      <c r="B978" s="61" t="s">
        <v>56</v>
      </c>
      <c r="C978" s="89" t="s">
        <v>55</v>
      </c>
      <c r="D978" s="61"/>
      <c r="E978" s="61" t="s">
        <v>42</v>
      </c>
    </row>
    <row r="981" spans="1:11" s="1" customFormat="1" ht="16.5" customHeight="1">
      <c r="A981" s="314" t="s">
        <v>0</v>
      </c>
      <c r="B981" s="314"/>
      <c r="C981" s="314"/>
      <c r="D981" s="314"/>
      <c r="E981" s="314"/>
      <c r="F981" s="314"/>
      <c r="G981" s="314"/>
      <c r="I981" s="62"/>
      <c r="J981" s="62"/>
    </row>
    <row r="982" spans="1:11" s="1" customFormat="1" ht="17.25" customHeight="1">
      <c r="A982" s="314" t="s">
        <v>1</v>
      </c>
      <c r="B982" s="314"/>
      <c r="C982" s="314"/>
      <c r="D982" s="314"/>
      <c r="E982" s="314"/>
      <c r="F982" s="314"/>
      <c r="G982" s="314"/>
      <c r="I982" s="58" t="s">
        <v>59</v>
      </c>
      <c r="J982" s="58"/>
    </row>
    <row r="983" spans="1:11" s="1" customFormat="1" ht="15" customHeight="1">
      <c r="A983" s="314" t="s">
        <v>2</v>
      </c>
      <c r="B983" s="314"/>
      <c r="C983" s="314"/>
      <c r="D983" s="314"/>
      <c r="E983" s="314"/>
      <c r="F983" s="314"/>
      <c r="G983" s="314"/>
      <c r="I983" s="48"/>
      <c r="J983" s="48"/>
    </row>
    <row r="984" spans="1:11" s="1" customFormat="1" ht="15" customHeight="1">
      <c r="A984" s="314" t="s">
        <v>3</v>
      </c>
      <c r="B984" s="314"/>
      <c r="C984" s="314"/>
      <c r="D984" s="314"/>
      <c r="E984" s="314"/>
      <c r="F984" s="314"/>
      <c r="G984" s="314"/>
      <c r="I984" s="48"/>
      <c r="J984" s="48"/>
    </row>
    <row r="985" spans="1:11" s="1" customFormat="1" ht="15" customHeight="1">
      <c r="A985" s="315" t="s">
        <v>4</v>
      </c>
      <c r="B985" s="315"/>
      <c r="C985" s="315"/>
      <c r="D985" s="315"/>
      <c r="E985" s="315"/>
      <c r="F985" s="315"/>
      <c r="G985" s="315"/>
      <c r="I985" s="48"/>
      <c r="J985" s="48"/>
    </row>
    <row r="986" spans="1:11" s="2" customFormat="1" ht="15" customHeight="1">
      <c r="A986" s="7"/>
      <c r="B986" s="7"/>
      <c r="C986" s="316" t="s">
        <v>40</v>
      </c>
      <c r="D986" s="316"/>
      <c r="E986" s="316"/>
      <c r="F986" s="316"/>
      <c r="G986" s="316"/>
      <c r="I986" s="49"/>
      <c r="J986" s="49"/>
    </row>
    <row r="987" spans="1:11" s="1" customFormat="1" ht="15" customHeight="1">
      <c r="A987" s="8" t="s">
        <v>60</v>
      </c>
      <c r="B987" s="9"/>
      <c r="C987" s="10"/>
      <c r="D987" s="317"/>
      <c r="E987" s="317"/>
      <c r="F987" s="317"/>
      <c r="G987" s="317"/>
      <c r="H987" s="11"/>
      <c r="I987" s="48"/>
      <c r="J987" s="48"/>
    </row>
    <row r="988" spans="1:11" s="1" customFormat="1" ht="15" customHeight="1">
      <c r="A988" s="8" t="s">
        <v>7</v>
      </c>
      <c r="B988" s="318" t="s">
        <v>79</v>
      </c>
      <c r="C988" s="318"/>
      <c r="D988" s="318"/>
      <c r="E988" s="318"/>
      <c r="F988" s="8"/>
      <c r="G988" s="12"/>
      <c r="H988" s="8"/>
      <c r="I988" s="59"/>
      <c r="J988" s="59"/>
      <c r="K988" s="51"/>
    </row>
    <row r="989" spans="1:11" s="1" customFormat="1" ht="15" customHeight="1">
      <c r="A989" s="8" t="s">
        <v>8</v>
      </c>
      <c r="B989" s="319"/>
      <c r="C989" s="319"/>
      <c r="D989" s="319"/>
      <c r="E989" s="319"/>
      <c r="F989" s="14"/>
      <c r="G989" s="15" t="s">
        <v>9</v>
      </c>
      <c r="H989" s="13" t="s">
        <v>41</v>
      </c>
      <c r="I989" s="50"/>
      <c r="J989" s="50"/>
    </row>
    <row r="990" spans="1:11" s="1" customFormat="1" ht="15" customHeight="1">
      <c r="A990" s="16" t="s">
        <v>10</v>
      </c>
      <c r="B990" s="16" t="s">
        <v>11</v>
      </c>
      <c r="C990" s="16" t="s">
        <v>12</v>
      </c>
      <c r="D990" s="17" t="s">
        <v>13</v>
      </c>
      <c r="E990" s="18" t="s">
        <v>14</v>
      </c>
      <c r="F990" s="18" t="s">
        <v>15</v>
      </c>
      <c r="G990" s="16" t="s">
        <v>16</v>
      </c>
      <c r="I990" s="48" t="s">
        <v>46</v>
      </c>
      <c r="J990" s="48"/>
    </row>
    <row r="991" spans="1:11" s="3" customFormat="1" ht="15" customHeight="1">
      <c r="A991" s="19">
        <v>1</v>
      </c>
      <c r="B991" s="20" t="s">
        <v>17</v>
      </c>
      <c r="C991" s="21">
        <v>4</v>
      </c>
      <c r="D991" s="22">
        <v>80775</v>
      </c>
      <c r="E991" s="23">
        <f>D991*C991</f>
        <v>323100</v>
      </c>
      <c r="F991" s="24">
        <v>0.09</v>
      </c>
      <c r="G991" s="25">
        <f>E991-E991*F991</f>
        <v>294021</v>
      </c>
      <c r="H991" s="26">
        <f>D991/1.1*0.91</f>
        <v>66822.954545454544</v>
      </c>
      <c r="I991" s="52"/>
      <c r="J991" s="52"/>
      <c r="K991" s="53">
        <f>H991*C991</f>
        <v>267291.81818181818</v>
      </c>
    </row>
    <row r="992" spans="1:11" s="3" customFormat="1" ht="15" customHeight="1">
      <c r="A992" s="19">
        <v>2</v>
      </c>
      <c r="B992" s="20" t="s">
        <v>18</v>
      </c>
      <c r="C992" s="27">
        <v>3</v>
      </c>
      <c r="D992" s="22">
        <v>130973</v>
      </c>
      <c r="E992" s="23">
        <f t="shared" ref="E992:E1008" si="109">D992*C992</f>
        <v>392919</v>
      </c>
      <c r="F992" s="24">
        <v>0.09</v>
      </c>
      <c r="G992" s="25">
        <f t="shared" ref="G992:G1008" si="110">E992-E992*F992</f>
        <v>357556.29</v>
      </c>
      <c r="H992" s="26">
        <f t="shared" ref="H992:H1008" si="111">D992/1.1*0.91</f>
        <v>108350.39090909091</v>
      </c>
      <c r="I992" s="52"/>
      <c r="J992" s="52"/>
      <c r="K992" s="53">
        <f>H992*C992</f>
        <v>325051.17272727273</v>
      </c>
    </row>
    <row r="993" spans="1:11" s="3" customFormat="1" ht="15" customHeight="1">
      <c r="A993" s="19">
        <v>3</v>
      </c>
      <c r="B993" s="20" t="s">
        <v>19</v>
      </c>
      <c r="C993" s="30">
        <v>2</v>
      </c>
      <c r="D993" s="22">
        <v>61155</v>
      </c>
      <c r="E993" s="23">
        <f t="shared" si="109"/>
        <v>122310</v>
      </c>
      <c r="F993" s="24">
        <v>0.09</v>
      </c>
      <c r="G993" s="25">
        <f t="shared" si="110"/>
        <v>111302.1</v>
      </c>
      <c r="H993" s="26">
        <f t="shared" si="111"/>
        <v>50591.86363636364</v>
      </c>
      <c r="I993" s="52"/>
      <c r="J993" s="52"/>
      <c r="K993" s="53">
        <f>H993*C993</f>
        <v>101183.72727272728</v>
      </c>
    </row>
    <row r="994" spans="1:11" s="65" customFormat="1" ht="15" customHeight="1">
      <c r="A994" s="72">
        <v>4</v>
      </c>
      <c r="B994" s="73" t="s">
        <v>20</v>
      </c>
      <c r="C994" s="90"/>
      <c r="D994" s="75">
        <v>117926</v>
      </c>
      <c r="E994" s="76">
        <f t="shared" si="109"/>
        <v>0</v>
      </c>
      <c r="F994" s="77">
        <v>0.09</v>
      </c>
      <c r="G994" s="78">
        <f t="shared" si="110"/>
        <v>0</v>
      </c>
      <c r="H994" s="63">
        <f t="shared" si="111"/>
        <v>97556.963636363624</v>
      </c>
      <c r="I994" s="83">
        <f>H994*0.85</f>
        <v>82923.419090909083</v>
      </c>
      <c r="J994" s="83"/>
      <c r="K994" s="84">
        <f>I994*C994</f>
        <v>0</v>
      </c>
    </row>
    <row r="995" spans="1:11" s="3" customFormat="1" ht="15" customHeight="1">
      <c r="A995" s="19">
        <v>5</v>
      </c>
      <c r="B995" s="20" t="s">
        <v>21</v>
      </c>
      <c r="C995" s="27"/>
      <c r="D995" s="22">
        <v>122163</v>
      </c>
      <c r="E995" s="23">
        <f t="shared" si="109"/>
        <v>0</v>
      </c>
      <c r="F995" s="24">
        <v>0.09</v>
      </c>
      <c r="G995" s="25">
        <f t="shared" si="110"/>
        <v>0</v>
      </c>
      <c r="H995" s="26">
        <f t="shared" si="111"/>
        <v>101062.11818181818</v>
      </c>
      <c r="I995" s="52"/>
      <c r="J995" s="52"/>
      <c r="K995" s="53">
        <f t="shared" ref="K995:K1002" si="112">H995*C995</f>
        <v>0</v>
      </c>
    </row>
    <row r="996" spans="1:11" s="3" customFormat="1" ht="15" customHeight="1">
      <c r="A996" s="19">
        <v>6</v>
      </c>
      <c r="B996" s="20" t="s">
        <v>22</v>
      </c>
      <c r="C996" s="21"/>
      <c r="D996" s="22">
        <v>96566</v>
      </c>
      <c r="E996" s="23">
        <f t="shared" si="109"/>
        <v>0</v>
      </c>
      <c r="F996" s="24">
        <v>0.09</v>
      </c>
      <c r="G996" s="25">
        <f t="shared" si="110"/>
        <v>0</v>
      </c>
      <c r="H996" s="26">
        <f t="shared" si="111"/>
        <v>79886.418181818182</v>
      </c>
      <c r="I996" s="52"/>
      <c r="J996" s="52"/>
      <c r="K996" s="53">
        <f t="shared" si="112"/>
        <v>0</v>
      </c>
    </row>
    <row r="997" spans="1:11" s="3" customFormat="1" ht="15" customHeight="1">
      <c r="A997" s="19">
        <v>7</v>
      </c>
      <c r="B997" s="20" t="s">
        <v>23</v>
      </c>
      <c r="C997" s="30"/>
      <c r="D997" s="22">
        <v>144014</v>
      </c>
      <c r="E997" s="23">
        <f t="shared" si="109"/>
        <v>0</v>
      </c>
      <c r="F997" s="24">
        <v>0.09</v>
      </c>
      <c r="G997" s="25">
        <f t="shared" si="110"/>
        <v>0</v>
      </c>
      <c r="H997" s="26">
        <f t="shared" si="111"/>
        <v>119138.85454545454</v>
      </c>
      <c r="I997" s="52"/>
      <c r="J997" s="52"/>
      <c r="K997" s="53">
        <f t="shared" si="112"/>
        <v>0</v>
      </c>
    </row>
    <row r="998" spans="1:11" s="3" customFormat="1" ht="15" customHeight="1">
      <c r="A998" s="19">
        <v>8</v>
      </c>
      <c r="B998" s="20" t="s">
        <v>24</v>
      </c>
      <c r="C998" s="21"/>
      <c r="D998" s="22">
        <v>237245</v>
      </c>
      <c r="E998" s="23">
        <f t="shared" si="109"/>
        <v>0</v>
      </c>
      <c r="F998" s="24">
        <v>0.09</v>
      </c>
      <c r="G998" s="25">
        <f t="shared" si="110"/>
        <v>0</v>
      </c>
      <c r="H998" s="26">
        <f t="shared" si="111"/>
        <v>196266.31818181818</v>
      </c>
      <c r="I998" s="52"/>
      <c r="J998" s="52"/>
      <c r="K998" s="53">
        <f t="shared" si="112"/>
        <v>0</v>
      </c>
    </row>
    <row r="999" spans="1:11" s="3" customFormat="1" ht="15" customHeight="1">
      <c r="A999" s="19">
        <v>9</v>
      </c>
      <c r="B999" s="31" t="s">
        <v>25</v>
      </c>
      <c r="C999" s="21"/>
      <c r="D999" s="22">
        <v>103413.75</v>
      </c>
      <c r="E999" s="23">
        <f t="shared" si="109"/>
        <v>0</v>
      </c>
      <c r="F999" s="24">
        <v>0.09</v>
      </c>
      <c r="G999" s="25">
        <f t="shared" si="110"/>
        <v>0</v>
      </c>
      <c r="H999" s="26">
        <f t="shared" si="111"/>
        <v>85551.374999999985</v>
      </c>
      <c r="I999" s="52"/>
      <c r="J999" s="52"/>
      <c r="K999" s="53">
        <f t="shared" si="112"/>
        <v>0</v>
      </c>
    </row>
    <row r="1000" spans="1:11" s="3" customFormat="1" ht="15" customHeight="1">
      <c r="A1000" s="19">
        <v>10</v>
      </c>
      <c r="B1000" s="31" t="s">
        <v>26</v>
      </c>
      <c r="C1000" s="32"/>
      <c r="D1000" s="22">
        <v>112188</v>
      </c>
      <c r="E1000" s="23">
        <f t="shared" si="109"/>
        <v>0</v>
      </c>
      <c r="F1000" s="24">
        <v>0.09</v>
      </c>
      <c r="G1000" s="25">
        <f t="shared" si="110"/>
        <v>0</v>
      </c>
      <c r="H1000" s="26">
        <f t="shared" si="111"/>
        <v>92810.072727272724</v>
      </c>
      <c r="I1000" s="52"/>
      <c r="J1000" s="52"/>
      <c r="K1000" s="53">
        <f t="shared" si="112"/>
        <v>0</v>
      </c>
    </row>
    <row r="1001" spans="1:11" s="3" customFormat="1" ht="15" customHeight="1">
      <c r="A1001" s="19">
        <v>11</v>
      </c>
      <c r="B1001" s="20" t="s">
        <v>27</v>
      </c>
      <c r="C1001" s="32"/>
      <c r="D1001" s="22">
        <v>55200</v>
      </c>
      <c r="E1001" s="23">
        <f t="shared" si="109"/>
        <v>0</v>
      </c>
      <c r="F1001" s="24">
        <v>0.09</v>
      </c>
      <c r="G1001" s="25">
        <f t="shared" si="110"/>
        <v>0</v>
      </c>
      <c r="H1001" s="26">
        <f t="shared" si="111"/>
        <v>45665.454545454544</v>
      </c>
      <c r="I1001" s="52"/>
      <c r="J1001" s="52"/>
      <c r="K1001" s="53">
        <f t="shared" si="112"/>
        <v>0</v>
      </c>
    </row>
    <row r="1002" spans="1:11" s="3" customFormat="1" ht="15" customHeight="1">
      <c r="A1002" s="19">
        <v>12</v>
      </c>
      <c r="B1002" s="20" t="s">
        <v>28</v>
      </c>
      <c r="C1002" s="32">
        <v>4</v>
      </c>
      <c r="D1002" s="22">
        <v>50600</v>
      </c>
      <c r="E1002" s="23">
        <f t="shared" si="109"/>
        <v>202400</v>
      </c>
      <c r="F1002" s="24">
        <v>0.09</v>
      </c>
      <c r="G1002" s="25">
        <f t="shared" si="110"/>
        <v>184184</v>
      </c>
      <c r="H1002" s="26">
        <f t="shared" si="111"/>
        <v>41859.999999999993</v>
      </c>
      <c r="I1002" s="52"/>
      <c r="J1002" s="52"/>
      <c r="K1002" s="53">
        <f t="shared" si="112"/>
        <v>167439.99999999997</v>
      </c>
    </row>
    <row r="1003" spans="1:11" s="3" customFormat="1" ht="15" customHeight="1">
      <c r="A1003" s="19">
        <v>13</v>
      </c>
      <c r="B1003" s="20" t="s">
        <v>29</v>
      </c>
      <c r="C1003" s="32"/>
      <c r="D1003" s="33">
        <v>65340</v>
      </c>
      <c r="E1003" s="23">
        <f t="shared" si="109"/>
        <v>0</v>
      </c>
      <c r="F1003" s="24">
        <v>0.09</v>
      </c>
      <c r="G1003" s="25">
        <f t="shared" si="110"/>
        <v>0</v>
      </c>
      <c r="H1003" s="26">
        <f t="shared" si="111"/>
        <v>54053.999999999993</v>
      </c>
      <c r="I1003" s="52"/>
      <c r="J1003" s="52"/>
      <c r="K1003" s="53"/>
    </row>
    <row r="1004" spans="1:11" s="3" customFormat="1" ht="15" customHeight="1">
      <c r="A1004" s="19">
        <v>14</v>
      </c>
      <c r="B1004" s="20" t="s">
        <v>30</v>
      </c>
      <c r="C1004" s="32"/>
      <c r="D1004" s="33">
        <v>67155</v>
      </c>
      <c r="E1004" s="23">
        <f t="shared" si="109"/>
        <v>0</v>
      </c>
      <c r="F1004" s="24">
        <v>0.09</v>
      </c>
      <c r="G1004" s="25">
        <f t="shared" si="110"/>
        <v>0</v>
      </c>
      <c r="H1004" s="26">
        <f t="shared" si="111"/>
        <v>55555.499999999993</v>
      </c>
      <c r="I1004" s="52"/>
      <c r="J1004" s="52"/>
      <c r="K1004" s="53"/>
    </row>
    <row r="1005" spans="1:11" s="3" customFormat="1" ht="15" customHeight="1">
      <c r="A1005" s="19">
        <v>15</v>
      </c>
      <c r="B1005" s="20" t="s">
        <v>31</v>
      </c>
      <c r="C1005" s="32"/>
      <c r="D1005" s="33">
        <v>78045</v>
      </c>
      <c r="E1005" s="23">
        <f t="shared" si="109"/>
        <v>0</v>
      </c>
      <c r="F1005" s="24">
        <v>0.09</v>
      </c>
      <c r="G1005" s="25">
        <f t="shared" si="110"/>
        <v>0</v>
      </c>
      <c r="H1005" s="26">
        <f t="shared" si="111"/>
        <v>64564.5</v>
      </c>
      <c r="I1005" s="52"/>
      <c r="J1005" s="52"/>
      <c r="K1005" s="53"/>
    </row>
    <row r="1006" spans="1:11" s="3" customFormat="1" ht="15" customHeight="1">
      <c r="A1006" s="19">
        <v>16</v>
      </c>
      <c r="B1006" s="20" t="s">
        <v>32</v>
      </c>
      <c r="C1006" s="32"/>
      <c r="D1006" s="33">
        <v>81675</v>
      </c>
      <c r="E1006" s="23">
        <f t="shared" si="109"/>
        <v>0</v>
      </c>
      <c r="F1006" s="24">
        <v>0.09</v>
      </c>
      <c r="G1006" s="25">
        <f t="shared" si="110"/>
        <v>0</v>
      </c>
      <c r="H1006" s="26">
        <f t="shared" si="111"/>
        <v>67567.5</v>
      </c>
      <c r="I1006" s="52"/>
      <c r="J1006" s="52"/>
      <c r="K1006" s="53"/>
    </row>
    <row r="1007" spans="1:11" s="66" customFormat="1" ht="15" customHeight="1">
      <c r="A1007" s="79">
        <v>17</v>
      </c>
      <c r="B1007" s="20" t="s">
        <v>33</v>
      </c>
      <c r="C1007" s="32"/>
      <c r="D1007" s="34">
        <v>115940</v>
      </c>
      <c r="E1007" s="80">
        <f t="shared" si="109"/>
        <v>0</v>
      </c>
      <c r="F1007" s="81">
        <v>0.09</v>
      </c>
      <c r="G1007" s="25">
        <f t="shared" si="110"/>
        <v>0</v>
      </c>
      <c r="H1007" s="82">
        <f t="shared" si="111"/>
        <v>95913.999999999985</v>
      </c>
      <c r="I1007" s="85"/>
      <c r="J1007" s="85"/>
      <c r="K1007" s="86"/>
    </row>
    <row r="1008" spans="1:11" s="65" customFormat="1" ht="15" customHeight="1">
      <c r="A1008" s="72">
        <v>18</v>
      </c>
      <c r="B1008" s="73" t="s">
        <v>34</v>
      </c>
      <c r="C1008" s="87"/>
      <c r="D1008" s="88">
        <v>99825</v>
      </c>
      <c r="E1008" s="76">
        <f t="shared" si="109"/>
        <v>0</v>
      </c>
      <c r="F1008" s="77">
        <v>0.09</v>
      </c>
      <c r="G1008" s="78">
        <f t="shared" si="110"/>
        <v>0</v>
      </c>
      <c r="H1008" s="63">
        <f t="shared" si="111"/>
        <v>82582.499999999985</v>
      </c>
      <c r="I1008" s="83">
        <f>H1008*0.85</f>
        <v>70195.124999999985</v>
      </c>
      <c r="J1008" s="83"/>
      <c r="K1008" s="84"/>
    </row>
    <row r="1009" spans="1:11" s="4" customFormat="1" ht="15" customHeight="1">
      <c r="A1009" s="35"/>
      <c r="B1009" s="36" t="s">
        <v>35</v>
      </c>
      <c r="C1009" s="37">
        <f>SUM(C991:C1008)</f>
        <v>13</v>
      </c>
      <c r="D1009" s="37"/>
      <c r="E1009" s="38">
        <f>SUM(E991:E1008)</f>
        <v>1040729</v>
      </c>
      <c r="F1009" s="38"/>
      <c r="G1009" s="39">
        <f>SUM(G991:G1008)</f>
        <v>947063.39</v>
      </c>
      <c r="H1009" s="40"/>
      <c r="I1009" s="68"/>
      <c r="J1009" s="68"/>
      <c r="K1009" s="40">
        <f>SUM(K991:K1008)</f>
        <v>860966.71818181826</v>
      </c>
    </row>
    <row r="1010" spans="1:11" s="5" customFormat="1" ht="19.5" customHeight="1">
      <c r="A1010" s="41"/>
      <c r="B1010" s="42"/>
      <c r="C1010" s="43"/>
      <c r="D1010" s="43"/>
      <c r="E1010" s="44"/>
      <c r="F1010" s="44"/>
      <c r="G1010" s="45"/>
      <c r="I1010" s="69"/>
      <c r="J1010" s="69"/>
      <c r="K1010" s="70">
        <f>K1009*0.1</f>
        <v>86096.671818181829</v>
      </c>
    </row>
    <row r="1011" spans="1:11" s="6" customFormat="1" ht="24" customHeight="1">
      <c r="A1011" s="311"/>
      <c r="B1011" s="311"/>
      <c r="C1011" s="312"/>
      <c r="D1011" s="312"/>
      <c r="E1011" s="46"/>
      <c r="F1011" s="46"/>
      <c r="G1011" s="47"/>
      <c r="I1011" s="71"/>
      <c r="J1011" s="71"/>
      <c r="K1011" s="195">
        <f>SUM(K1009:K1010)</f>
        <v>947063.39000000013</v>
      </c>
    </row>
    <row r="1012" spans="1:11" ht="31.5">
      <c r="A1012" s="311" t="s">
        <v>36</v>
      </c>
      <c r="B1012" s="311"/>
      <c r="C1012" s="312" t="s">
        <v>37</v>
      </c>
      <c r="D1012" s="312"/>
      <c r="E1012" s="46"/>
      <c r="F1012" s="46"/>
      <c r="G1012" s="47" t="s">
        <v>38</v>
      </c>
      <c r="H1012" s="6"/>
    </row>
    <row r="1013" spans="1:11">
      <c r="B1013" s="61" t="s">
        <v>54</v>
      </c>
      <c r="C1013" s="89" t="s">
        <v>55</v>
      </c>
      <c r="D1013" s="61"/>
      <c r="E1013" s="61" t="s">
        <v>42</v>
      </c>
    </row>
    <row r="1014" spans="1:11">
      <c r="B1014" s="61" t="s">
        <v>56</v>
      </c>
      <c r="C1014" s="89" t="s">
        <v>55</v>
      </c>
      <c r="D1014" s="61"/>
      <c r="E1014" s="61" t="s">
        <v>42</v>
      </c>
    </row>
    <row r="1017" spans="1:11" s="1" customFormat="1" ht="16.5" customHeight="1">
      <c r="A1017" s="314" t="s">
        <v>0</v>
      </c>
      <c r="B1017" s="314"/>
      <c r="C1017" s="314"/>
      <c r="D1017" s="314"/>
      <c r="E1017" s="314"/>
      <c r="F1017" s="314"/>
      <c r="G1017" s="314"/>
      <c r="I1017" s="62"/>
      <c r="J1017" s="62"/>
    </row>
    <row r="1018" spans="1:11" s="1" customFormat="1" ht="17.25" customHeight="1">
      <c r="A1018" s="314" t="s">
        <v>1</v>
      </c>
      <c r="B1018" s="314"/>
      <c r="C1018" s="314"/>
      <c r="D1018" s="314"/>
      <c r="E1018" s="314"/>
      <c r="F1018" s="314"/>
      <c r="G1018" s="314"/>
      <c r="I1018" s="58" t="s">
        <v>59</v>
      </c>
      <c r="J1018" s="58"/>
    </row>
    <row r="1019" spans="1:11" s="1" customFormat="1" ht="15" customHeight="1">
      <c r="A1019" s="314" t="s">
        <v>2</v>
      </c>
      <c r="B1019" s="314"/>
      <c r="C1019" s="314"/>
      <c r="D1019" s="314"/>
      <c r="E1019" s="314"/>
      <c r="F1019" s="314"/>
      <c r="G1019" s="314"/>
      <c r="I1019" s="48"/>
      <c r="J1019" s="48"/>
    </row>
    <row r="1020" spans="1:11" s="1" customFormat="1" ht="15" customHeight="1">
      <c r="A1020" s="314" t="s">
        <v>3</v>
      </c>
      <c r="B1020" s="314"/>
      <c r="C1020" s="314"/>
      <c r="D1020" s="314"/>
      <c r="E1020" s="314"/>
      <c r="F1020" s="314"/>
      <c r="G1020" s="314"/>
      <c r="I1020" s="48"/>
      <c r="J1020" s="48"/>
    </row>
    <row r="1021" spans="1:11" s="1" customFormat="1" ht="15" customHeight="1">
      <c r="A1021" s="315" t="s">
        <v>4</v>
      </c>
      <c r="B1021" s="315"/>
      <c r="C1021" s="315"/>
      <c r="D1021" s="315"/>
      <c r="E1021" s="315"/>
      <c r="F1021" s="315"/>
      <c r="G1021" s="315"/>
      <c r="I1021" s="48"/>
      <c r="J1021" s="48"/>
    </row>
    <row r="1022" spans="1:11" s="2" customFormat="1" ht="15" customHeight="1">
      <c r="A1022" s="7"/>
      <c r="B1022" s="7"/>
      <c r="C1022" s="316" t="s">
        <v>40</v>
      </c>
      <c r="D1022" s="316"/>
      <c r="E1022" s="316"/>
      <c r="F1022" s="316"/>
      <c r="G1022" s="316"/>
      <c r="I1022" s="49"/>
      <c r="J1022" s="49"/>
    </row>
    <row r="1023" spans="1:11" s="1" customFormat="1" ht="15" customHeight="1">
      <c r="A1023" s="8" t="s">
        <v>60</v>
      </c>
      <c r="B1023" s="9"/>
      <c r="C1023" s="10"/>
      <c r="D1023" s="317"/>
      <c r="E1023" s="317"/>
      <c r="F1023" s="317"/>
      <c r="G1023" s="317"/>
      <c r="H1023" s="11"/>
      <c r="I1023" s="48"/>
      <c r="J1023" s="48"/>
    </row>
    <row r="1024" spans="1:11" s="1" customFormat="1" ht="15" customHeight="1">
      <c r="A1024" s="8" t="s">
        <v>7</v>
      </c>
      <c r="B1024" s="318" t="s">
        <v>90</v>
      </c>
      <c r="C1024" s="318"/>
      <c r="D1024" s="318"/>
      <c r="E1024" s="318"/>
      <c r="F1024" s="8"/>
      <c r="G1024" s="12"/>
      <c r="H1024" s="8"/>
      <c r="I1024" s="59"/>
      <c r="J1024" s="59"/>
      <c r="K1024" s="51"/>
    </row>
    <row r="1025" spans="1:11" s="1" customFormat="1" ht="15" customHeight="1">
      <c r="A1025" s="8" t="s">
        <v>8</v>
      </c>
      <c r="B1025" s="319"/>
      <c r="C1025" s="319"/>
      <c r="D1025" s="319"/>
      <c r="E1025" s="319"/>
      <c r="F1025" s="14"/>
      <c r="G1025" s="15" t="s">
        <v>9</v>
      </c>
      <c r="H1025" s="13" t="s">
        <v>41</v>
      </c>
      <c r="I1025" s="50"/>
      <c r="J1025" s="50"/>
    </row>
    <row r="1026" spans="1:11" s="1" customFormat="1" ht="15" customHeight="1">
      <c r="A1026" s="16" t="s">
        <v>10</v>
      </c>
      <c r="B1026" s="16" t="s">
        <v>11</v>
      </c>
      <c r="C1026" s="16" t="s">
        <v>12</v>
      </c>
      <c r="D1026" s="17" t="s">
        <v>13</v>
      </c>
      <c r="E1026" s="18" t="s">
        <v>14</v>
      </c>
      <c r="F1026" s="18" t="s">
        <v>15</v>
      </c>
      <c r="G1026" s="16" t="s">
        <v>16</v>
      </c>
      <c r="I1026" s="48" t="s">
        <v>46</v>
      </c>
      <c r="J1026" s="48"/>
    </row>
    <row r="1027" spans="1:11" s="3" customFormat="1" ht="15" customHeight="1">
      <c r="A1027" s="19">
        <v>1</v>
      </c>
      <c r="B1027" s="20" t="s">
        <v>17</v>
      </c>
      <c r="C1027" s="21">
        <v>2</v>
      </c>
      <c r="D1027" s="22">
        <v>80775</v>
      </c>
      <c r="E1027" s="23">
        <f>D1027*C1027</f>
        <v>161550</v>
      </c>
      <c r="F1027" s="24">
        <v>0.09</v>
      </c>
      <c r="G1027" s="25">
        <f>E1027-E1027*F1027</f>
        <v>147010.5</v>
      </c>
      <c r="H1027" s="26">
        <f>D1027/1.1*0.91</f>
        <v>66822.954545454544</v>
      </c>
      <c r="I1027" s="52"/>
      <c r="J1027" s="52"/>
      <c r="K1027" s="53">
        <f>H1027*C1027</f>
        <v>133645.90909090909</v>
      </c>
    </row>
    <row r="1028" spans="1:11" s="3" customFormat="1" ht="15" customHeight="1">
      <c r="A1028" s="19">
        <v>2</v>
      </c>
      <c r="B1028" s="20" t="s">
        <v>18</v>
      </c>
      <c r="C1028" s="27">
        <v>2</v>
      </c>
      <c r="D1028" s="22">
        <v>130973</v>
      </c>
      <c r="E1028" s="23">
        <f t="shared" ref="E1028:E1044" si="113">D1028*C1028</f>
        <v>261946</v>
      </c>
      <c r="F1028" s="24">
        <v>0.09</v>
      </c>
      <c r="G1028" s="25">
        <f t="shared" ref="G1028:G1044" si="114">E1028-E1028*F1028</f>
        <v>238370.86</v>
      </c>
      <c r="H1028" s="26">
        <f t="shared" ref="H1028:H1044" si="115">D1028/1.1*0.91</f>
        <v>108350.39090909091</v>
      </c>
      <c r="I1028" s="52"/>
      <c r="J1028" s="52"/>
      <c r="K1028" s="53">
        <f>H1028*C1028</f>
        <v>216700.78181818183</v>
      </c>
    </row>
    <row r="1029" spans="1:11" s="3" customFormat="1" ht="15" customHeight="1">
      <c r="A1029" s="19">
        <v>3</v>
      </c>
      <c r="B1029" s="20" t="s">
        <v>19</v>
      </c>
      <c r="C1029" s="30">
        <v>2</v>
      </c>
      <c r="D1029" s="22">
        <v>61155</v>
      </c>
      <c r="E1029" s="23">
        <f t="shared" si="113"/>
        <v>122310</v>
      </c>
      <c r="F1029" s="24">
        <v>0.09</v>
      </c>
      <c r="G1029" s="25">
        <f t="shared" si="114"/>
        <v>111302.1</v>
      </c>
      <c r="H1029" s="26">
        <f t="shared" si="115"/>
        <v>50591.86363636364</v>
      </c>
      <c r="I1029" s="52"/>
      <c r="J1029" s="52"/>
      <c r="K1029" s="53">
        <f>H1029*C1029</f>
        <v>101183.72727272728</v>
      </c>
    </row>
    <row r="1030" spans="1:11" s="65" customFormat="1" ht="15" customHeight="1">
      <c r="A1030" s="72">
        <v>4</v>
      </c>
      <c r="B1030" s="73" t="s">
        <v>20</v>
      </c>
      <c r="C1030" s="90">
        <v>1</v>
      </c>
      <c r="D1030" s="75">
        <v>117926</v>
      </c>
      <c r="E1030" s="76">
        <f t="shared" si="113"/>
        <v>117926</v>
      </c>
      <c r="F1030" s="77">
        <v>0.09</v>
      </c>
      <c r="G1030" s="78">
        <f t="shared" si="114"/>
        <v>107312.66</v>
      </c>
      <c r="H1030" s="63">
        <f t="shared" si="115"/>
        <v>97556.963636363624</v>
      </c>
      <c r="I1030" s="83">
        <f>H1030*0.85</f>
        <v>82923.419090909083</v>
      </c>
      <c r="J1030" s="83"/>
      <c r="K1030" s="84">
        <f>I1030*C1030</f>
        <v>82923.419090909083</v>
      </c>
    </row>
    <row r="1031" spans="1:11" s="3" customFormat="1" ht="15" customHeight="1">
      <c r="A1031" s="19">
        <v>5</v>
      </c>
      <c r="B1031" s="20" t="s">
        <v>21</v>
      </c>
      <c r="C1031" s="27">
        <v>2</v>
      </c>
      <c r="D1031" s="22">
        <v>122163</v>
      </c>
      <c r="E1031" s="23">
        <f t="shared" si="113"/>
        <v>244326</v>
      </c>
      <c r="F1031" s="24">
        <v>0.09</v>
      </c>
      <c r="G1031" s="25">
        <f t="shared" si="114"/>
        <v>222336.66</v>
      </c>
      <c r="H1031" s="26">
        <f t="shared" si="115"/>
        <v>101062.11818181818</v>
      </c>
      <c r="I1031" s="52"/>
      <c r="J1031" s="52"/>
      <c r="K1031" s="53">
        <f t="shared" ref="K1031:K1043" si="116">H1031*C1031</f>
        <v>202124.23636363636</v>
      </c>
    </row>
    <row r="1032" spans="1:11" s="3" customFormat="1" ht="15" customHeight="1">
      <c r="A1032" s="19">
        <v>6</v>
      </c>
      <c r="B1032" s="20" t="s">
        <v>22</v>
      </c>
      <c r="C1032" s="21">
        <v>2</v>
      </c>
      <c r="D1032" s="22">
        <v>96566</v>
      </c>
      <c r="E1032" s="23">
        <f t="shared" si="113"/>
        <v>193132</v>
      </c>
      <c r="F1032" s="24">
        <v>0.09</v>
      </c>
      <c r="G1032" s="25">
        <f t="shared" si="114"/>
        <v>175750.12</v>
      </c>
      <c r="H1032" s="26">
        <f t="shared" si="115"/>
        <v>79886.418181818182</v>
      </c>
      <c r="I1032" s="52"/>
      <c r="J1032" s="52"/>
      <c r="K1032" s="53">
        <f t="shared" si="116"/>
        <v>159772.83636363636</v>
      </c>
    </row>
    <row r="1033" spans="1:11" s="3" customFormat="1" ht="15" customHeight="1">
      <c r="A1033" s="19">
        <v>7</v>
      </c>
      <c r="B1033" s="20" t="s">
        <v>23</v>
      </c>
      <c r="C1033" s="30"/>
      <c r="D1033" s="22">
        <v>144014</v>
      </c>
      <c r="E1033" s="23">
        <f t="shared" si="113"/>
        <v>0</v>
      </c>
      <c r="F1033" s="24">
        <v>0.09</v>
      </c>
      <c r="G1033" s="25">
        <f t="shared" si="114"/>
        <v>0</v>
      </c>
      <c r="H1033" s="26">
        <f t="shared" si="115"/>
        <v>119138.85454545454</v>
      </c>
      <c r="I1033" s="52"/>
      <c r="J1033" s="52"/>
      <c r="K1033" s="53">
        <f t="shared" si="116"/>
        <v>0</v>
      </c>
    </row>
    <row r="1034" spans="1:11" s="3" customFormat="1" ht="15" customHeight="1">
      <c r="A1034" s="19">
        <v>8</v>
      </c>
      <c r="B1034" s="20" t="s">
        <v>24</v>
      </c>
      <c r="C1034" s="21"/>
      <c r="D1034" s="22">
        <v>237245</v>
      </c>
      <c r="E1034" s="23">
        <f t="shared" si="113"/>
        <v>0</v>
      </c>
      <c r="F1034" s="24">
        <v>0.09</v>
      </c>
      <c r="G1034" s="25">
        <f t="shared" si="114"/>
        <v>0</v>
      </c>
      <c r="H1034" s="26">
        <f t="shared" si="115"/>
        <v>196266.31818181818</v>
      </c>
      <c r="I1034" s="52"/>
      <c r="J1034" s="52"/>
      <c r="K1034" s="53">
        <f t="shared" si="116"/>
        <v>0</v>
      </c>
    </row>
    <row r="1035" spans="1:11" s="3" customFormat="1" ht="15" customHeight="1">
      <c r="A1035" s="19">
        <v>9</v>
      </c>
      <c r="B1035" s="31" t="s">
        <v>25</v>
      </c>
      <c r="C1035" s="21"/>
      <c r="D1035" s="22">
        <v>103413.75</v>
      </c>
      <c r="E1035" s="23">
        <f t="shared" si="113"/>
        <v>0</v>
      </c>
      <c r="F1035" s="24">
        <v>0.09</v>
      </c>
      <c r="G1035" s="25">
        <f t="shared" si="114"/>
        <v>0</v>
      </c>
      <c r="H1035" s="26">
        <f t="shared" si="115"/>
        <v>85551.374999999985</v>
      </c>
      <c r="I1035" s="52"/>
      <c r="J1035" s="52"/>
      <c r="K1035" s="53">
        <f t="shared" si="116"/>
        <v>0</v>
      </c>
    </row>
    <row r="1036" spans="1:11" s="3" customFormat="1" ht="15" customHeight="1">
      <c r="A1036" s="19">
        <v>10</v>
      </c>
      <c r="B1036" s="31" t="s">
        <v>26</v>
      </c>
      <c r="C1036" s="32"/>
      <c r="D1036" s="22">
        <v>112188</v>
      </c>
      <c r="E1036" s="23">
        <f t="shared" si="113"/>
        <v>0</v>
      </c>
      <c r="F1036" s="24">
        <v>0.09</v>
      </c>
      <c r="G1036" s="25">
        <f t="shared" si="114"/>
        <v>0</v>
      </c>
      <c r="H1036" s="26">
        <f t="shared" si="115"/>
        <v>92810.072727272724</v>
      </c>
      <c r="I1036" s="52"/>
      <c r="J1036" s="52"/>
      <c r="K1036" s="53">
        <f t="shared" si="116"/>
        <v>0</v>
      </c>
    </row>
    <row r="1037" spans="1:11" s="3" customFormat="1" ht="15" customHeight="1">
      <c r="A1037" s="19">
        <v>11</v>
      </c>
      <c r="B1037" s="20" t="s">
        <v>27</v>
      </c>
      <c r="C1037" s="32">
        <v>2</v>
      </c>
      <c r="D1037" s="22">
        <v>55200</v>
      </c>
      <c r="E1037" s="23">
        <f t="shared" si="113"/>
        <v>110400</v>
      </c>
      <c r="F1037" s="24">
        <v>0.09</v>
      </c>
      <c r="G1037" s="25">
        <f t="shared" si="114"/>
        <v>100464</v>
      </c>
      <c r="H1037" s="26">
        <f t="shared" si="115"/>
        <v>45665.454545454544</v>
      </c>
      <c r="I1037" s="52"/>
      <c r="J1037" s="52"/>
      <c r="K1037" s="53">
        <f t="shared" si="116"/>
        <v>91330.909090909088</v>
      </c>
    </row>
    <row r="1038" spans="1:11" s="3" customFormat="1" ht="15" customHeight="1">
      <c r="A1038" s="19">
        <v>12</v>
      </c>
      <c r="B1038" s="20" t="s">
        <v>28</v>
      </c>
      <c r="C1038" s="32">
        <v>2</v>
      </c>
      <c r="D1038" s="22">
        <v>50600</v>
      </c>
      <c r="E1038" s="23">
        <f t="shared" si="113"/>
        <v>101200</v>
      </c>
      <c r="F1038" s="24">
        <v>0.09</v>
      </c>
      <c r="G1038" s="25">
        <f t="shared" si="114"/>
        <v>92092</v>
      </c>
      <c r="H1038" s="26">
        <f t="shared" si="115"/>
        <v>41859.999999999993</v>
      </c>
      <c r="I1038" s="52"/>
      <c r="J1038" s="52"/>
      <c r="K1038" s="53">
        <f t="shared" si="116"/>
        <v>83719.999999999985</v>
      </c>
    </row>
    <row r="1039" spans="1:11" s="3" customFormat="1" ht="15" customHeight="1">
      <c r="A1039" s="19">
        <v>13</v>
      </c>
      <c r="B1039" s="20" t="s">
        <v>29</v>
      </c>
      <c r="C1039" s="32">
        <v>3</v>
      </c>
      <c r="D1039" s="33">
        <v>65340</v>
      </c>
      <c r="E1039" s="23">
        <f t="shared" si="113"/>
        <v>196020</v>
      </c>
      <c r="F1039" s="24">
        <v>0.09</v>
      </c>
      <c r="G1039" s="25">
        <f t="shared" si="114"/>
        <v>178378.2</v>
      </c>
      <c r="H1039" s="26">
        <f t="shared" si="115"/>
        <v>54053.999999999993</v>
      </c>
      <c r="I1039" s="52"/>
      <c r="J1039" s="52"/>
      <c r="K1039" s="53">
        <f t="shared" si="116"/>
        <v>162161.99999999997</v>
      </c>
    </row>
    <row r="1040" spans="1:11" s="3" customFormat="1" ht="15" customHeight="1">
      <c r="A1040" s="19">
        <v>14</v>
      </c>
      <c r="B1040" s="20" t="s">
        <v>30</v>
      </c>
      <c r="C1040" s="32">
        <v>3</v>
      </c>
      <c r="D1040" s="33">
        <v>67155</v>
      </c>
      <c r="E1040" s="23">
        <f t="shared" si="113"/>
        <v>201465</v>
      </c>
      <c r="F1040" s="24">
        <v>0.09</v>
      </c>
      <c r="G1040" s="25">
        <f t="shared" si="114"/>
        <v>183333.15</v>
      </c>
      <c r="H1040" s="26">
        <f t="shared" si="115"/>
        <v>55555.499999999993</v>
      </c>
      <c r="I1040" s="52"/>
      <c r="J1040" s="52"/>
      <c r="K1040" s="53">
        <f t="shared" si="116"/>
        <v>166666.49999999997</v>
      </c>
    </row>
    <row r="1041" spans="1:11" s="3" customFormat="1" ht="15" customHeight="1">
      <c r="A1041" s="19">
        <v>15</v>
      </c>
      <c r="B1041" s="20" t="s">
        <v>31</v>
      </c>
      <c r="C1041" s="32">
        <v>3</v>
      </c>
      <c r="D1041" s="33">
        <v>78045</v>
      </c>
      <c r="E1041" s="23">
        <f t="shared" si="113"/>
        <v>234135</v>
      </c>
      <c r="F1041" s="24">
        <v>0.09</v>
      </c>
      <c r="G1041" s="25">
        <f t="shared" si="114"/>
        <v>213062.85</v>
      </c>
      <c r="H1041" s="26">
        <f t="shared" si="115"/>
        <v>64564.5</v>
      </c>
      <c r="I1041" s="52"/>
      <c r="J1041" s="52"/>
      <c r="K1041" s="53">
        <f t="shared" si="116"/>
        <v>193693.5</v>
      </c>
    </row>
    <row r="1042" spans="1:11" s="3" customFormat="1" ht="15" customHeight="1">
      <c r="A1042" s="19">
        <v>16</v>
      </c>
      <c r="B1042" s="20" t="s">
        <v>32</v>
      </c>
      <c r="C1042" s="32">
        <v>3</v>
      </c>
      <c r="D1042" s="33">
        <v>81675</v>
      </c>
      <c r="E1042" s="23">
        <f t="shared" si="113"/>
        <v>245025</v>
      </c>
      <c r="F1042" s="24">
        <v>0.09</v>
      </c>
      <c r="G1042" s="25">
        <f t="shared" si="114"/>
        <v>222972.75</v>
      </c>
      <c r="H1042" s="26">
        <f t="shared" si="115"/>
        <v>67567.5</v>
      </c>
      <c r="I1042" s="52"/>
      <c r="J1042" s="52"/>
      <c r="K1042" s="53">
        <f t="shared" si="116"/>
        <v>202702.5</v>
      </c>
    </row>
    <row r="1043" spans="1:11" s="66" customFormat="1" ht="15" customHeight="1">
      <c r="A1043" s="79">
        <v>17</v>
      </c>
      <c r="B1043" s="20" t="s">
        <v>33</v>
      </c>
      <c r="C1043" s="32">
        <v>3</v>
      </c>
      <c r="D1043" s="34">
        <v>115940</v>
      </c>
      <c r="E1043" s="80">
        <f t="shared" si="113"/>
        <v>347820</v>
      </c>
      <c r="F1043" s="81">
        <v>0.09</v>
      </c>
      <c r="G1043" s="25">
        <f t="shared" si="114"/>
        <v>316516.2</v>
      </c>
      <c r="H1043" s="82">
        <f t="shared" si="115"/>
        <v>95913.999999999985</v>
      </c>
      <c r="I1043" s="85"/>
      <c r="J1043" s="85"/>
      <c r="K1043" s="86">
        <f t="shared" si="116"/>
        <v>287741.99999999994</v>
      </c>
    </row>
    <row r="1044" spans="1:11" s="65" customFormat="1" ht="15" customHeight="1">
      <c r="A1044" s="72">
        <v>18</v>
      </c>
      <c r="B1044" s="73" t="s">
        <v>34</v>
      </c>
      <c r="C1044" s="87">
        <v>3</v>
      </c>
      <c r="D1044" s="88">
        <v>99825</v>
      </c>
      <c r="E1044" s="76">
        <f t="shared" si="113"/>
        <v>299475</v>
      </c>
      <c r="F1044" s="77">
        <v>0.09</v>
      </c>
      <c r="G1044" s="78">
        <f t="shared" si="114"/>
        <v>272522.25</v>
      </c>
      <c r="H1044" s="63">
        <f t="shared" si="115"/>
        <v>82582.499999999985</v>
      </c>
      <c r="I1044" s="83">
        <f>H1044*0.85</f>
        <v>70195.124999999985</v>
      </c>
      <c r="J1044" s="83"/>
      <c r="K1044" s="84">
        <f>I1044*C1044</f>
        <v>210585.37499999994</v>
      </c>
    </row>
    <row r="1045" spans="1:11" s="4" customFormat="1" ht="15" customHeight="1">
      <c r="A1045" s="35"/>
      <c r="B1045" s="36" t="s">
        <v>35</v>
      </c>
      <c r="C1045" s="37">
        <f>SUM(C1027:C1044)</f>
        <v>33</v>
      </c>
      <c r="D1045" s="37"/>
      <c r="E1045" s="38">
        <f>SUM(E1027:E1044)</f>
        <v>2836730</v>
      </c>
      <c r="F1045" s="38"/>
      <c r="G1045" s="39">
        <f>SUM(G1027:G1044)</f>
        <v>2581424.2999999998</v>
      </c>
      <c r="H1045" s="40"/>
      <c r="I1045" s="68"/>
      <c r="J1045" s="68"/>
      <c r="K1045" s="40">
        <f>SUM(K1027:K1044)</f>
        <v>2294953.6940909089</v>
      </c>
    </row>
    <row r="1046" spans="1:11" s="5" customFormat="1" ht="19.5" customHeight="1">
      <c r="A1046" s="41"/>
      <c r="B1046" s="42"/>
      <c r="C1046" s="43"/>
      <c r="D1046" s="43"/>
      <c r="E1046" s="44"/>
      <c r="F1046" s="44"/>
      <c r="G1046" s="45"/>
      <c r="I1046" s="69"/>
      <c r="J1046" s="69"/>
      <c r="K1046" s="70">
        <f>K1045*0.1</f>
        <v>229495.3694090909</v>
      </c>
    </row>
    <row r="1047" spans="1:11" s="6" customFormat="1" ht="24" customHeight="1">
      <c r="A1047" s="311"/>
      <c r="B1047" s="311"/>
      <c r="C1047" s="312"/>
      <c r="D1047" s="312"/>
      <c r="E1047" s="46"/>
      <c r="F1047" s="46"/>
      <c r="G1047" s="47"/>
      <c r="I1047" s="71"/>
      <c r="J1047" s="71"/>
      <c r="K1047" s="195">
        <f>SUM(K1045:K1046)</f>
        <v>2524449.0634999997</v>
      </c>
    </row>
    <row r="1048" spans="1:11" ht="31.5">
      <c r="A1048" s="311" t="s">
        <v>36</v>
      </c>
      <c r="B1048" s="311"/>
      <c r="C1048" s="312" t="s">
        <v>37</v>
      </c>
      <c r="D1048" s="312"/>
      <c r="E1048" s="46"/>
      <c r="F1048" s="46"/>
      <c r="G1048" s="47" t="s">
        <v>38</v>
      </c>
      <c r="H1048" s="6"/>
    </row>
    <row r="1049" spans="1:11">
      <c r="B1049" s="61" t="s">
        <v>54</v>
      </c>
      <c r="C1049" s="89" t="s">
        <v>55</v>
      </c>
      <c r="D1049" s="61"/>
      <c r="E1049" s="61" t="s">
        <v>42</v>
      </c>
    </row>
    <row r="1050" spans="1:11">
      <c r="B1050" s="61" t="s">
        <v>56</v>
      </c>
      <c r="C1050" s="89" t="s">
        <v>55</v>
      </c>
      <c r="D1050" s="61"/>
      <c r="E1050" s="61" t="s">
        <v>42</v>
      </c>
    </row>
    <row r="1053" spans="1:11" s="1" customFormat="1" ht="16.5" customHeight="1">
      <c r="A1053" s="314" t="s">
        <v>0</v>
      </c>
      <c r="B1053" s="314"/>
      <c r="C1053" s="314"/>
      <c r="D1053" s="314"/>
      <c r="E1053" s="314"/>
      <c r="F1053" s="314"/>
      <c r="G1053" s="314"/>
      <c r="I1053" s="62"/>
      <c r="J1053" s="62"/>
    </row>
    <row r="1054" spans="1:11" s="1" customFormat="1" ht="17.25" customHeight="1">
      <c r="A1054" s="314" t="s">
        <v>1</v>
      </c>
      <c r="B1054" s="314"/>
      <c r="C1054" s="314"/>
      <c r="D1054" s="314"/>
      <c r="E1054" s="314"/>
      <c r="F1054" s="314"/>
      <c r="G1054" s="314"/>
      <c r="I1054" s="58" t="s">
        <v>59</v>
      </c>
      <c r="J1054" s="58"/>
    </row>
    <row r="1055" spans="1:11" s="1" customFormat="1" ht="15" customHeight="1">
      <c r="A1055" s="314" t="s">
        <v>2</v>
      </c>
      <c r="B1055" s="314"/>
      <c r="C1055" s="314"/>
      <c r="D1055" s="314"/>
      <c r="E1055" s="314"/>
      <c r="F1055" s="314"/>
      <c r="G1055" s="314"/>
      <c r="I1055" s="48"/>
      <c r="J1055" s="48"/>
    </row>
    <row r="1056" spans="1:11" s="1" customFormat="1" ht="15" customHeight="1">
      <c r="A1056" s="314" t="s">
        <v>3</v>
      </c>
      <c r="B1056" s="314"/>
      <c r="C1056" s="314"/>
      <c r="D1056" s="314"/>
      <c r="E1056" s="314"/>
      <c r="F1056" s="314"/>
      <c r="G1056" s="314"/>
      <c r="I1056" s="48"/>
      <c r="J1056" s="48"/>
    </row>
    <row r="1057" spans="1:11" s="1" customFormat="1" ht="15" customHeight="1">
      <c r="A1057" s="315" t="s">
        <v>4</v>
      </c>
      <c r="B1057" s="315"/>
      <c r="C1057" s="315"/>
      <c r="D1057" s="315"/>
      <c r="E1057" s="315"/>
      <c r="F1057" s="315"/>
      <c r="G1057" s="315"/>
      <c r="I1057" s="48"/>
      <c r="J1057" s="48"/>
    </row>
    <row r="1058" spans="1:11" s="2" customFormat="1" ht="15" customHeight="1">
      <c r="A1058" s="7"/>
      <c r="B1058" s="7"/>
      <c r="C1058" s="316" t="s">
        <v>40</v>
      </c>
      <c r="D1058" s="316"/>
      <c r="E1058" s="316"/>
      <c r="F1058" s="316"/>
      <c r="G1058" s="316"/>
      <c r="I1058" s="49"/>
      <c r="J1058" s="49"/>
    </row>
    <row r="1059" spans="1:11" s="1" customFormat="1" ht="15" customHeight="1">
      <c r="A1059" s="8" t="s">
        <v>60</v>
      </c>
      <c r="B1059" s="9"/>
      <c r="C1059" s="10"/>
      <c r="D1059" s="317"/>
      <c r="E1059" s="317"/>
      <c r="F1059" s="317"/>
      <c r="G1059" s="317"/>
      <c r="H1059" s="11"/>
      <c r="I1059" s="48"/>
      <c r="J1059" s="48"/>
    </row>
    <row r="1060" spans="1:11" s="1" customFormat="1" ht="15" customHeight="1">
      <c r="A1060" s="8" t="s">
        <v>7</v>
      </c>
      <c r="B1060" s="318" t="s">
        <v>91</v>
      </c>
      <c r="C1060" s="318"/>
      <c r="D1060" s="318"/>
      <c r="E1060" s="318"/>
      <c r="F1060" s="8"/>
      <c r="G1060" s="12"/>
      <c r="H1060" s="8"/>
      <c r="I1060" s="59"/>
      <c r="J1060" s="59"/>
      <c r="K1060" s="51"/>
    </row>
    <row r="1061" spans="1:11" s="1" customFormat="1" ht="15" customHeight="1">
      <c r="A1061" s="8" t="s">
        <v>8</v>
      </c>
      <c r="B1061" s="319"/>
      <c r="C1061" s="319"/>
      <c r="D1061" s="319"/>
      <c r="E1061" s="319"/>
      <c r="F1061" s="14"/>
      <c r="G1061" s="15" t="s">
        <v>9</v>
      </c>
      <c r="H1061" s="13" t="s">
        <v>41</v>
      </c>
      <c r="I1061" s="50"/>
      <c r="J1061" s="50"/>
    </row>
    <row r="1062" spans="1:11" s="1" customFormat="1" ht="15" customHeight="1">
      <c r="A1062" s="16" t="s">
        <v>10</v>
      </c>
      <c r="B1062" s="16" t="s">
        <v>11</v>
      </c>
      <c r="C1062" s="16" t="s">
        <v>12</v>
      </c>
      <c r="D1062" s="17" t="s">
        <v>13</v>
      </c>
      <c r="E1062" s="18" t="s">
        <v>14</v>
      </c>
      <c r="F1062" s="18" t="s">
        <v>15</v>
      </c>
      <c r="G1062" s="16" t="s">
        <v>16</v>
      </c>
      <c r="I1062" s="48" t="s">
        <v>46</v>
      </c>
      <c r="J1062" s="48"/>
    </row>
    <row r="1063" spans="1:11" s="3" customFormat="1" ht="15" customHeight="1">
      <c r="A1063" s="19">
        <v>1</v>
      </c>
      <c r="B1063" s="20" t="s">
        <v>17</v>
      </c>
      <c r="C1063" s="21">
        <v>6</v>
      </c>
      <c r="D1063" s="22">
        <v>80775</v>
      </c>
      <c r="E1063" s="23">
        <f>D1063*C1063</f>
        <v>484650</v>
      </c>
      <c r="F1063" s="24">
        <v>0.09</v>
      </c>
      <c r="G1063" s="25">
        <f>E1063-E1063*F1063</f>
        <v>441031.5</v>
      </c>
      <c r="H1063" s="26">
        <f>D1063/1.1*0.91</f>
        <v>66822.954545454544</v>
      </c>
      <c r="I1063" s="52"/>
      <c r="J1063" s="52"/>
      <c r="K1063" s="53">
        <f>H1063*C1063</f>
        <v>400937.72727272729</v>
      </c>
    </row>
    <row r="1064" spans="1:11" s="3" customFormat="1" ht="15" customHeight="1">
      <c r="A1064" s="19">
        <v>2</v>
      </c>
      <c r="B1064" s="20" t="s">
        <v>18</v>
      </c>
      <c r="C1064" s="27">
        <v>3</v>
      </c>
      <c r="D1064" s="22">
        <v>130973</v>
      </c>
      <c r="E1064" s="23">
        <f t="shared" ref="E1064:E1080" si="117">D1064*C1064</f>
        <v>392919</v>
      </c>
      <c r="F1064" s="24">
        <v>0.09</v>
      </c>
      <c r="G1064" s="25">
        <f t="shared" ref="G1064:G1080" si="118">E1064-E1064*F1064</f>
        <v>357556.29</v>
      </c>
      <c r="H1064" s="26">
        <f t="shared" ref="H1064:H1080" si="119">D1064/1.1*0.91</f>
        <v>108350.39090909091</v>
      </c>
      <c r="I1064" s="52"/>
      <c r="J1064" s="52"/>
      <c r="K1064" s="53">
        <f>H1064*C1064</f>
        <v>325051.17272727273</v>
      </c>
    </row>
    <row r="1065" spans="1:11" s="3" customFormat="1" ht="15" customHeight="1">
      <c r="A1065" s="19">
        <v>3</v>
      </c>
      <c r="B1065" s="20" t="s">
        <v>19</v>
      </c>
      <c r="C1065" s="30"/>
      <c r="D1065" s="22">
        <v>61155</v>
      </c>
      <c r="E1065" s="23">
        <f t="shared" si="117"/>
        <v>0</v>
      </c>
      <c r="F1065" s="24">
        <v>0.09</v>
      </c>
      <c r="G1065" s="25">
        <f t="shared" si="118"/>
        <v>0</v>
      </c>
      <c r="H1065" s="26">
        <f t="shared" si="119"/>
        <v>50591.86363636364</v>
      </c>
      <c r="I1065" s="52"/>
      <c r="J1065" s="52"/>
      <c r="K1065" s="53">
        <f>H1065*C1065</f>
        <v>0</v>
      </c>
    </row>
    <row r="1066" spans="1:11" s="65" customFormat="1" ht="15" customHeight="1">
      <c r="A1066" s="72">
        <v>4</v>
      </c>
      <c r="B1066" s="73" t="s">
        <v>20</v>
      </c>
      <c r="C1066" s="90"/>
      <c r="D1066" s="75">
        <v>117926</v>
      </c>
      <c r="E1066" s="76">
        <f t="shared" si="117"/>
        <v>0</v>
      </c>
      <c r="F1066" s="77">
        <v>0.09</v>
      </c>
      <c r="G1066" s="78">
        <f t="shared" si="118"/>
        <v>0</v>
      </c>
      <c r="H1066" s="63">
        <f t="shared" si="119"/>
        <v>97556.963636363624</v>
      </c>
      <c r="I1066" s="83">
        <f>H1066*0.85</f>
        <v>82923.419090909083</v>
      </c>
      <c r="J1066" s="83"/>
      <c r="K1066" s="84">
        <f>I1066*C1066</f>
        <v>0</v>
      </c>
    </row>
    <row r="1067" spans="1:11" s="3" customFormat="1" ht="15" customHeight="1">
      <c r="A1067" s="19">
        <v>5</v>
      </c>
      <c r="B1067" s="20" t="s">
        <v>21</v>
      </c>
      <c r="C1067" s="27">
        <v>8</v>
      </c>
      <c r="D1067" s="22">
        <v>122163</v>
      </c>
      <c r="E1067" s="23">
        <f t="shared" si="117"/>
        <v>977304</v>
      </c>
      <c r="F1067" s="24">
        <v>0.09</v>
      </c>
      <c r="G1067" s="25">
        <f t="shared" si="118"/>
        <v>889346.64</v>
      </c>
      <c r="H1067" s="26">
        <f t="shared" si="119"/>
        <v>101062.11818181818</v>
      </c>
      <c r="I1067" s="52"/>
      <c r="J1067" s="52"/>
      <c r="K1067" s="53">
        <f t="shared" ref="K1067:K1080" si="120">H1067*C1067</f>
        <v>808496.94545454544</v>
      </c>
    </row>
    <row r="1068" spans="1:11" s="3" customFormat="1" ht="15" customHeight="1">
      <c r="A1068" s="19">
        <v>6</v>
      </c>
      <c r="B1068" s="20" t="s">
        <v>22</v>
      </c>
      <c r="C1068" s="21"/>
      <c r="D1068" s="22">
        <v>96566</v>
      </c>
      <c r="E1068" s="23">
        <f t="shared" si="117"/>
        <v>0</v>
      </c>
      <c r="F1068" s="24">
        <v>0.09</v>
      </c>
      <c r="G1068" s="25">
        <f t="shared" si="118"/>
        <v>0</v>
      </c>
      <c r="H1068" s="26">
        <f t="shared" si="119"/>
        <v>79886.418181818182</v>
      </c>
      <c r="I1068" s="52"/>
      <c r="J1068" s="52"/>
      <c r="K1068" s="53">
        <f t="shared" si="120"/>
        <v>0</v>
      </c>
    </row>
    <row r="1069" spans="1:11" s="3" customFormat="1" ht="15" customHeight="1">
      <c r="A1069" s="19">
        <v>7</v>
      </c>
      <c r="B1069" s="20" t="s">
        <v>23</v>
      </c>
      <c r="C1069" s="30"/>
      <c r="D1069" s="22">
        <v>144014</v>
      </c>
      <c r="E1069" s="23">
        <f t="shared" si="117"/>
        <v>0</v>
      </c>
      <c r="F1069" s="24">
        <v>0.09</v>
      </c>
      <c r="G1069" s="25">
        <f t="shared" si="118"/>
        <v>0</v>
      </c>
      <c r="H1069" s="26">
        <f t="shared" si="119"/>
        <v>119138.85454545454</v>
      </c>
      <c r="I1069" s="52"/>
      <c r="J1069" s="52"/>
      <c r="K1069" s="53">
        <f t="shared" si="120"/>
        <v>0</v>
      </c>
    </row>
    <row r="1070" spans="1:11" s="3" customFormat="1" ht="15" customHeight="1">
      <c r="A1070" s="19">
        <v>8</v>
      </c>
      <c r="B1070" s="20" t="s">
        <v>24</v>
      </c>
      <c r="C1070" s="21"/>
      <c r="D1070" s="22">
        <v>237245</v>
      </c>
      <c r="E1070" s="23">
        <f t="shared" si="117"/>
        <v>0</v>
      </c>
      <c r="F1070" s="24">
        <v>0.09</v>
      </c>
      <c r="G1070" s="25">
        <f t="shared" si="118"/>
        <v>0</v>
      </c>
      <c r="H1070" s="26">
        <f t="shared" si="119"/>
        <v>196266.31818181818</v>
      </c>
      <c r="I1070" s="52"/>
      <c r="J1070" s="52"/>
      <c r="K1070" s="53">
        <f t="shared" si="120"/>
        <v>0</v>
      </c>
    </row>
    <row r="1071" spans="1:11" s="3" customFormat="1" ht="15" customHeight="1">
      <c r="A1071" s="19">
        <v>9</v>
      </c>
      <c r="B1071" s="31" t="s">
        <v>25</v>
      </c>
      <c r="C1071" s="21"/>
      <c r="D1071" s="22">
        <v>103413.75</v>
      </c>
      <c r="E1071" s="23">
        <f t="shared" si="117"/>
        <v>0</v>
      </c>
      <c r="F1071" s="24">
        <v>0.09</v>
      </c>
      <c r="G1071" s="25">
        <f t="shared" si="118"/>
        <v>0</v>
      </c>
      <c r="H1071" s="26">
        <f t="shared" si="119"/>
        <v>85551.374999999985</v>
      </c>
      <c r="I1071" s="52"/>
      <c r="J1071" s="52"/>
      <c r="K1071" s="53">
        <f t="shared" si="120"/>
        <v>0</v>
      </c>
    </row>
    <row r="1072" spans="1:11" s="3" customFormat="1" ht="15" customHeight="1">
      <c r="A1072" s="19">
        <v>10</v>
      </c>
      <c r="B1072" s="31" t="s">
        <v>26</v>
      </c>
      <c r="C1072" s="32"/>
      <c r="D1072" s="22">
        <v>112188</v>
      </c>
      <c r="E1072" s="23">
        <f t="shared" si="117"/>
        <v>0</v>
      </c>
      <c r="F1072" s="24">
        <v>0.09</v>
      </c>
      <c r="G1072" s="25">
        <f t="shared" si="118"/>
        <v>0</v>
      </c>
      <c r="H1072" s="26">
        <f t="shared" si="119"/>
        <v>92810.072727272724</v>
      </c>
      <c r="I1072" s="52"/>
      <c r="J1072" s="52"/>
      <c r="K1072" s="53">
        <f t="shared" si="120"/>
        <v>0</v>
      </c>
    </row>
    <row r="1073" spans="1:11" s="3" customFormat="1" ht="15" customHeight="1">
      <c r="A1073" s="19">
        <v>11</v>
      </c>
      <c r="B1073" s="20" t="s">
        <v>27</v>
      </c>
      <c r="C1073" s="32">
        <v>4</v>
      </c>
      <c r="D1073" s="22">
        <v>55200</v>
      </c>
      <c r="E1073" s="23">
        <f t="shared" si="117"/>
        <v>220800</v>
      </c>
      <c r="F1073" s="24">
        <v>0.09</v>
      </c>
      <c r="G1073" s="25">
        <f t="shared" si="118"/>
        <v>200928</v>
      </c>
      <c r="H1073" s="26">
        <f t="shared" si="119"/>
        <v>45665.454545454544</v>
      </c>
      <c r="I1073" s="52"/>
      <c r="J1073" s="52"/>
      <c r="K1073" s="53">
        <f t="shared" si="120"/>
        <v>182661.81818181818</v>
      </c>
    </row>
    <row r="1074" spans="1:11" s="3" customFormat="1" ht="15" customHeight="1">
      <c r="A1074" s="19">
        <v>12</v>
      </c>
      <c r="B1074" s="20" t="s">
        <v>28</v>
      </c>
      <c r="C1074" s="32">
        <v>4</v>
      </c>
      <c r="D1074" s="22">
        <v>50600</v>
      </c>
      <c r="E1074" s="23">
        <f t="shared" si="117"/>
        <v>202400</v>
      </c>
      <c r="F1074" s="24">
        <v>0.09</v>
      </c>
      <c r="G1074" s="25">
        <f t="shared" si="118"/>
        <v>184184</v>
      </c>
      <c r="H1074" s="26">
        <f t="shared" si="119"/>
        <v>41859.999999999993</v>
      </c>
      <c r="I1074" s="52"/>
      <c r="J1074" s="52"/>
      <c r="K1074" s="53">
        <f t="shared" si="120"/>
        <v>167439.99999999997</v>
      </c>
    </row>
    <row r="1075" spans="1:11" s="3" customFormat="1" ht="15" customHeight="1">
      <c r="A1075" s="19">
        <v>13</v>
      </c>
      <c r="B1075" s="20" t="s">
        <v>29</v>
      </c>
      <c r="C1075" s="32">
        <v>4</v>
      </c>
      <c r="D1075" s="33">
        <v>65340</v>
      </c>
      <c r="E1075" s="23">
        <f t="shared" si="117"/>
        <v>261360</v>
      </c>
      <c r="F1075" s="24">
        <v>0.09</v>
      </c>
      <c r="G1075" s="25">
        <f t="shared" si="118"/>
        <v>237837.6</v>
      </c>
      <c r="H1075" s="26">
        <f t="shared" si="119"/>
        <v>54053.999999999993</v>
      </c>
      <c r="I1075" s="52"/>
      <c r="J1075" s="52"/>
      <c r="K1075" s="53">
        <f t="shared" si="120"/>
        <v>216215.99999999997</v>
      </c>
    </row>
    <row r="1076" spans="1:11" s="3" customFormat="1" ht="15" customHeight="1">
      <c r="A1076" s="19">
        <v>14</v>
      </c>
      <c r="B1076" s="20" t="s">
        <v>30</v>
      </c>
      <c r="C1076" s="32"/>
      <c r="D1076" s="33">
        <v>67155</v>
      </c>
      <c r="E1076" s="23">
        <f t="shared" si="117"/>
        <v>0</v>
      </c>
      <c r="F1076" s="24">
        <v>0.09</v>
      </c>
      <c r="G1076" s="25">
        <f t="shared" si="118"/>
        <v>0</v>
      </c>
      <c r="H1076" s="26">
        <f t="shared" si="119"/>
        <v>55555.499999999993</v>
      </c>
      <c r="I1076" s="52"/>
      <c r="J1076" s="52"/>
      <c r="K1076" s="53">
        <f t="shared" si="120"/>
        <v>0</v>
      </c>
    </row>
    <row r="1077" spans="1:11" s="3" customFormat="1" ht="15" customHeight="1">
      <c r="A1077" s="19">
        <v>15</v>
      </c>
      <c r="B1077" s="20" t="s">
        <v>31</v>
      </c>
      <c r="C1077" s="32">
        <v>3</v>
      </c>
      <c r="D1077" s="33">
        <v>78045</v>
      </c>
      <c r="E1077" s="23">
        <f t="shared" si="117"/>
        <v>234135</v>
      </c>
      <c r="F1077" s="24">
        <v>0.09</v>
      </c>
      <c r="G1077" s="25">
        <f t="shared" si="118"/>
        <v>213062.85</v>
      </c>
      <c r="H1077" s="26">
        <f t="shared" si="119"/>
        <v>64564.5</v>
      </c>
      <c r="I1077" s="52"/>
      <c r="J1077" s="52"/>
      <c r="K1077" s="53">
        <f t="shared" si="120"/>
        <v>193693.5</v>
      </c>
    </row>
    <row r="1078" spans="1:11" s="3" customFormat="1" ht="15" customHeight="1">
      <c r="A1078" s="19">
        <v>16</v>
      </c>
      <c r="B1078" s="20" t="s">
        <v>32</v>
      </c>
      <c r="C1078" s="32"/>
      <c r="D1078" s="33">
        <v>81675</v>
      </c>
      <c r="E1078" s="23">
        <f t="shared" si="117"/>
        <v>0</v>
      </c>
      <c r="F1078" s="24">
        <v>0.09</v>
      </c>
      <c r="G1078" s="25">
        <f t="shared" si="118"/>
        <v>0</v>
      </c>
      <c r="H1078" s="26">
        <f t="shared" si="119"/>
        <v>67567.5</v>
      </c>
      <c r="I1078" s="52"/>
      <c r="J1078" s="52"/>
      <c r="K1078" s="53">
        <f t="shared" si="120"/>
        <v>0</v>
      </c>
    </row>
    <row r="1079" spans="1:11" s="66" customFormat="1" ht="15" customHeight="1">
      <c r="A1079" s="79">
        <v>17</v>
      </c>
      <c r="B1079" s="20" t="s">
        <v>33</v>
      </c>
      <c r="C1079" s="32"/>
      <c r="D1079" s="34">
        <v>115940</v>
      </c>
      <c r="E1079" s="80">
        <f t="shared" si="117"/>
        <v>0</v>
      </c>
      <c r="F1079" s="81">
        <v>0.09</v>
      </c>
      <c r="G1079" s="25">
        <f t="shared" si="118"/>
        <v>0</v>
      </c>
      <c r="H1079" s="82">
        <f t="shared" si="119"/>
        <v>95913.999999999985</v>
      </c>
      <c r="I1079" s="85"/>
      <c r="J1079" s="85"/>
      <c r="K1079" s="86">
        <f t="shared" si="120"/>
        <v>0</v>
      </c>
    </row>
    <row r="1080" spans="1:11" s="65" customFormat="1" ht="15" customHeight="1">
      <c r="A1080" s="72">
        <v>18</v>
      </c>
      <c r="B1080" s="73" t="s">
        <v>34</v>
      </c>
      <c r="C1080" s="87"/>
      <c r="D1080" s="88">
        <v>99825</v>
      </c>
      <c r="E1080" s="76">
        <f t="shared" si="117"/>
        <v>0</v>
      </c>
      <c r="F1080" s="77">
        <v>0.09</v>
      </c>
      <c r="G1080" s="78">
        <f t="shared" si="118"/>
        <v>0</v>
      </c>
      <c r="H1080" s="63">
        <f t="shared" si="119"/>
        <v>82582.499999999985</v>
      </c>
      <c r="I1080" s="83">
        <f>H1080*0.85</f>
        <v>70195.124999999985</v>
      </c>
      <c r="J1080" s="83"/>
      <c r="K1080" s="84">
        <f t="shared" si="120"/>
        <v>0</v>
      </c>
    </row>
    <row r="1081" spans="1:11" s="4" customFormat="1" ht="15" customHeight="1">
      <c r="A1081" s="35"/>
      <c r="B1081" s="36" t="s">
        <v>35</v>
      </c>
      <c r="C1081" s="37">
        <f>SUM(C1063:C1080)</f>
        <v>32</v>
      </c>
      <c r="D1081" s="37"/>
      <c r="E1081" s="38">
        <f>SUM(E1063:E1080)</f>
        <v>2773568</v>
      </c>
      <c r="F1081" s="38"/>
      <c r="G1081" s="39">
        <f>SUM(G1063:G1080)</f>
        <v>2523946.8800000004</v>
      </c>
      <c r="H1081" s="40"/>
      <c r="I1081" s="68"/>
      <c r="J1081" s="68"/>
      <c r="K1081" s="40">
        <f>SUM(K1063:K1080)</f>
        <v>2294497.1636363636</v>
      </c>
    </row>
    <row r="1082" spans="1:11" s="5" customFormat="1" ht="19.5" customHeight="1">
      <c r="A1082" s="41"/>
      <c r="B1082" s="42"/>
      <c r="C1082" s="43"/>
      <c r="D1082" s="43"/>
      <c r="E1082" s="44"/>
      <c r="F1082" s="44"/>
      <c r="G1082" s="45"/>
      <c r="I1082" s="69"/>
      <c r="J1082" s="69"/>
      <c r="K1082" s="70">
        <f>K1081*0.1</f>
        <v>229449.71636363637</v>
      </c>
    </row>
    <row r="1083" spans="1:11" s="6" customFormat="1" ht="24" customHeight="1">
      <c r="A1083" s="311"/>
      <c r="B1083" s="311"/>
      <c r="C1083" s="312"/>
      <c r="D1083" s="312"/>
      <c r="E1083" s="46"/>
      <c r="F1083" s="46"/>
      <c r="G1083" s="47"/>
      <c r="I1083" s="71"/>
      <c r="J1083" s="71"/>
      <c r="K1083" s="195">
        <f>SUM(K1081:K1082)</f>
        <v>2523946.88</v>
      </c>
    </row>
    <row r="1084" spans="1:11" ht="31.5">
      <c r="A1084" s="311" t="s">
        <v>36</v>
      </c>
      <c r="B1084" s="311"/>
      <c r="C1084" s="312" t="s">
        <v>37</v>
      </c>
      <c r="D1084" s="312"/>
      <c r="E1084" s="46"/>
      <c r="F1084" s="46"/>
      <c r="G1084" s="47" t="s">
        <v>38</v>
      </c>
      <c r="H1084" s="6"/>
    </row>
    <row r="1085" spans="1:11">
      <c r="B1085" s="61" t="s">
        <v>54</v>
      </c>
      <c r="C1085" s="89" t="s">
        <v>55</v>
      </c>
      <c r="D1085" s="61"/>
      <c r="E1085" s="61" t="s">
        <v>42</v>
      </c>
    </row>
    <row r="1086" spans="1:11">
      <c r="B1086" s="61" t="s">
        <v>56</v>
      </c>
      <c r="C1086" s="89" t="s">
        <v>55</v>
      </c>
      <c r="D1086" s="61"/>
      <c r="E1086" s="61" t="s">
        <v>42</v>
      </c>
    </row>
    <row r="1090" spans="1:11" s="1" customFormat="1" ht="16.5" customHeight="1">
      <c r="A1090" s="314" t="s">
        <v>0</v>
      </c>
      <c r="B1090" s="314"/>
      <c r="C1090" s="314"/>
      <c r="D1090" s="314"/>
      <c r="E1090" s="314"/>
      <c r="F1090" s="314"/>
      <c r="G1090" s="314"/>
      <c r="I1090" s="62"/>
      <c r="J1090" s="62"/>
    </row>
    <row r="1091" spans="1:11" s="1" customFormat="1" ht="17.25" customHeight="1">
      <c r="A1091" s="314" t="s">
        <v>1</v>
      </c>
      <c r="B1091" s="314"/>
      <c r="C1091" s="314"/>
      <c r="D1091" s="314"/>
      <c r="E1091" s="314"/>
      <c r="F1091" s="314"/>
      <c r="G1091" s="314"/>
      <c r="I1091" s="58" t="s">
        <v>59</v>
      </c>
      <c r="J1091" s="58"/>
    </row>
    <row r="1092" spans="1:11" s="1" customFormat="1" ht="15" customHeight="1">
      <c r="A1092" s="314" t="s">
        <v>2</v>
      </c>
      <c r="B1092" s="314"/>
      <c r="C1092" s="314"/>
      <c r="D1092" s="314"/>
      <c r="E1092" s="314"/>
      <c r="F1092" s="314"/>
      <c r="G1092" s="314"/>
      <c r="I1092" s="48"/>
      <c r="J1092" s="48"/>
    </row>
    <row r="1093" spans="1:11" s="1" customFormat="1" ht="15" customHeight="1">
      <c r="A1093" s="314" t="s">
        <v>3</v>
      </c>
      <c r="B1093" s="314"/>
      <c r="C1093" s="314"/>
      <c r="D1093" s="314"/>
      <c r="E1093" s="314"/>
      <c r="F1093" s="314"/>
      <c r="G1093" s="314"/>
      <c r="I1093" s="48"/>
      <c r="J1093" s="48"/>
    </row>
    <row r="1094" spans="1:11" s="1" customFormat="1" ht="15" customHeight="1">
      <c r="A1094" s="315" t="s">
        <v>4</v>
      </c>
      <c r="B1094" s="315"/>
      <c r="C1094" s="315"/>
      <c r="D1094" s="315"/>
      <c r="E1094" s="315"/>
      <c r="F1094" s="315"/>
      <c r="G1094" s="315"/>
      <c r="I1094" s="48"/>
      <c r="J1094" s="48"/>
    </row>
    <row r="1095" spans="1:11" s="2" customFormat="1" ht="15" customHeight="1">
      <c r="A1095" s="7"/>
      <c r="B1095" s="7"/>
      <c r="C1095" s="316" t="s">
        <v>40</v>
      </c>
      <c r="D1095" s="316"/>
      <c r="E1095" s="316"/>
      <c r="F1095" s="316"/>
      <c r="G1095" s="316"/>
      <c r="I1095" s="49"/>
      <c r="J1095" s="49"/>
    </row>
    <row r="1096" spans="1:11" s="1" customFormat="1" ht="15" customHeight="1">
      <c r="A1096" s="8" t="s">
        <v>60</v>
      </c>
      <c r="B1096" s="9"/>
      <c r="C1096" s="10"/>
      <c r="D1096" s="317"/>
      <c r="E1096" s="317"/>
      <c r="F1096" s="317"/>
      <c r="G1096" s="317"/>
      <c r="H1096" s="11"/>
      <c r="I1096" s="48"/>
      <c r="J1096" s="48"/>
    </row>
    <row r="1097" spans="1:11" s="1" customFormat="1" ht="15" customHeight="1">
      <c r="A1097" s="8" t="s">
        <v>7</v>
      </c>
      <c r="B1097" s="318" t="s">
        <v>82</v>
      </c>
      <c r="C1097" s="318"/>
      <c r="D1097" s="318"/>
      <c r="E1097" s="318"/>
      <c r="F1097" s="8"/>
      <c r="G1097" s="12"/>
      <c r="H1097" s="8"/>
      <c r="I1097" s="59"/>
      <c r="J1097" s="59"/>
      <c r="K1097" s="51"/>
    </row>
    <row r="1098" spans="1:11" s="1" customFormat="1" ht="15" customHeight="1">
      <c r="A1098" s="8" t="s">
        <v>8</v>
      </c>
      <c r="B1098" s="319"/>
      <c r="C1098" s="319"/>
      <c r="D1098" s="319"/>
      <c r="E1098" s="319"/>
      <c r="F1098" s="14"/>
      <c r="G1098" s="15" t="s">
        <v>9</v>
      </c>
      <c r="H1098" s="13" t="s">
        <v>41</v>
      </c>
      <c r="I1098" s="50"/>
      <c r="J1098" s="50"/>
    </row>
    <row r="1099" spans="1:11" s="1" customFormat="1" ht="15" customHeight="1">
      <c r="A1099" s="16" t="s">
        <v>10</v>
      </c>
      <c r="B1099" s="16" t="s">
        <v>11</v>
      </c>
      <c r="C1099" s="16" t="s">
        <v>12</v>
      </c>
      <c r="D1099" s="17" t="s">
        <v>13</v>
      </c>
      <c r="E1099" s="18" t="s">
        <v>14</v>
      </c>
      <c r="F1099" s="18" t="s">
        <v>15</v>
      </c>
      <c r="G1099" s="16" t="s">
        <v>16</v>
      </c>
      <c r="I1099" s="48" t="s">
        <v>46</v>
      </c>
      <c r="J1099" s="48"/>
    </row>
    <row r="1100" spans="1:11" s="3" customFormat="1" ht="15" customHeight="1">
      <c r="A1100" s="19">
        <v>1</v>
      </c>
      <c r="B1100" s="20" t="s">
        <v>17</v>
      </c>
      <c r="C1100" s="21">
        <v>5</v>
      </c>
      <c r="D1100" s="22">
        <v>80775</v>
      </c>
      <c r="E1100" s="23">
        <f>D1100*C1100</f>
        <v>403875</v>
      </c>
      <c r="F1100" s="24">
        <v>0.09</v>
      </c>
      <c r="G1100" s="25">
        <f>E1100-E1100*F1100</f>
        <v>367526.25</v>
      </c>
      <c r="H1100" s="26">
        <f>D1100/1.1*0.91</f>
        <v>66822.954545454544</v>
      </c>
      <c r="I1100" s="52"/>
      <c r="J1100" s="52"/>
      <c r="K1100" s="53">
        <f>H1100*C1100</f>
        <v>334114.77272727271</v>
      </c>
    </row>
    <row r="1101" spans="1:11" s="3" customFormat="1" ht="15" customHeight="1">
      <c r="A1101" s="19">
        <v>2</v>
      </c>
      <c r="B1101" s="20" t="s">
        <v>18</v>
      </c>
      <c r="C1101" s="27">
        <v>4</v>
      </c>
      <c r="D1101" s="22">
        <v>130973</v>
      </c>
      <c r="E1101" s="23">
        <f t="shared" ref="E1101:E1117" si="121">D1101*C1101</f>
        <v>523892</v>
      </c>
      <c r="F1101" s="24">
        <v>0.09</v>
      </c>
      <c r="G1101" s="25">
        <f t="shared" ref="G1101:G1117" si="122">E1101-E1101*F1101</f>
        <v>476741.72</v>
      </c>
      <c r="H1101" s="26">
        <f t="shared" ref="H1101:H1117" si="123">D1101/1.1*0.91</f>
        <v>108350.39090909091</v>
      </c>
      <c r="I1101" s="52"/>
      <c r="J1101" s="52"/>
      <c r="K1101" s="53">
        <f>H1101*C1101</f>
        <v>433401.56363636366</v>
      </c>
    </row>
    <row r="1102" spans="1:11" s="3" customFormat="1" ht="15" customHeight="1">
      <c r="A1102" s="19">
        <v>3</v>
      </c>
      <c r="B1102" s="20" t="s">
        <v>19</v>
      </c>
      <c r="C1102" s="30">
        <v>5</v>
      </c>
      <c r="D1102" s="22">
        <v>61155</v>
      </c>
      <c r="E1102" s="23">
        <f t="shared" si="121"/>
        <v>305775</v>
      </c>
      <c r="F1102" s="24">
        <v>0.09</v>
      </c>
      <c r="G1102" s="25">
        <f t="shared" si="122"/>
        <v>278255.25</v>
      </c>
      <c r="H1102" s="26">
        <f t="shared" si="123"/>
        <v>50591.86363636364</v>
      </c>
      <c r="I1102" s="52"/>
      <c r="J1102" s="52"/>
      <c r="K1102" s="53">
        <f>H1102*C1102</f>
        <v>252959.31818181821</v>
      </c>
    </row>
    <row r="1103" spans="1:11" s="65" customFormat="1" ht="15" customHeight="1">
      <c r="A1103" s="72">
        <v>4</v>
      </c>
      <c r="B1103" s="73" t="s">
        <v>20</v>
      </c>
      <c r="C1103" s="90"/>
      <c r="D1103" s="75">
        <v>117926</v>
      </c>
      <c r="E1103" s="76">
        <f t="shared" si="121"/>
        <v>0</v>
      </c>
      <c r="F1103" s="77">
        <v>0.09</v>
      </c>
      <c r="G1103" s="78">
        <f t="shared" si="122"/>
        <v>0</v>
      </c>
      <c r="H1103" s="63">
        <f t="shared" si="123"/>
        <v>97556.963636363624</v>
      </c>
      <c r="I1103" s="83">
        <f>H1103*0.85</f>
        <v>82923.419090909083</v>
      </c>
      <c r="J1103" s="83"/>
      <c r="K1103" s="84">
        <f>I1103*C1103</f>
        <v>0</v>
      </c>
    </row>
    <row r="1104" spans="1:11" s="3" customFormat="1" ht="15" customHeight="1">
      <c r="A1104" s="19">
        <v>5</v>
      </c>
      <c r="B1104" s="20" t="s">
        <v>21</v>
      </c>
      <c r="C1104" s="27">
        <v>4</v>
      </c>
      <c r="D1104" s="22">
        <v>122163</v>
      </c>
      <c r="E1104" s="23">
        <f t="shared" si="121"/>
        <v>488652</v>
      </c>
      <c r="F1104" s="24">
        <v>0.09</v>
      </c>
      <c r="G1104" s="25">
        <f t="shared" si="122"/>
        <v>444673.32</v>
      </c>
      <c r="H1104" s="26">
        <f t="shared" si="123"/>
        <v>101062.11818181818</v>
      </c>
      <c r="I1104" s="52"/>
      <c r="J1104" s="52"/>
      <c r="K1104" s="53">
        <f t="shared" ref="K1104:K1117" si="124">H1104*C1104</f>
        <v>404248.47272727272</v>
      </c>
    </row>
    <row r="1105" spans="1:11" s="3" customFormat="1" ht="15" customHeight="1">
      <c r="A1105" s="19">
        <v>6</v>
      </c>
      <c r="B1105" s="20" t="s">
        <v>22</v>
      </c>
      <c r="C1105" s="21"/>
      <c r="D1105" s="22">
        <v>96566</v>
      </c>
      <c r="E1105" s="23">
        <f t="shared" si="121"/>
        <v>0</v>
      </c>
      <c r="F1105" s="24">
        <v>0.09</v>
      </c>
      <c r="G1105" s="25">
        <f t="shared" si="122"/>
        <v>0</v>
      </c>
      <c r="H1105" s="26">
        <f t="shared" si="123"/>
        <v>79886.418181818182</v>
      </c>
      <c r="I1105" s="52"/>
      <c r="J1105" s="52"/>
      <c r="K1105" s="53">
        <f t="shared" si="124"/>
        <v>0</v>
      </c>
    </row>
    <row r="1106" spans="1:11" s="3" customFormat="1" ht="15" customHeight="1">
      <c r="A1106" s="19">
        <v>7</v>
      </c>
      <c r="B1106" s="20" t="s">
        <v>23</v>
      </c>
      <c r="C1106" s="30"/>
      <c r="D1106" s="22">
        <v>144014</v>
      </c>
      <c r="E1106" s="23">
        <f t="shared" si="121"/>
        <v>0</v>
      </c>
      <c r="F1106" s="24">
        <v>0.09</v>
      </c>
      <c r="G1106" s="25">
        <f t="shared" si="122"/>
        <v>0</v>
      </c>
      <c r="H1106" s="26">
        <f t="shared" si="123"/>
        <v>119138.85454545454</v>
      </c>
      <c r="I1106" s="52"/>
      <c r="J1106" s="52"/>
      <c r="K1106" s="53">
        <f t="shared" si="124"/>
        <v>0</v>
      </c>
    </row>
    <row r="1107" spans="1:11" s="3" customFormat="1" ht="15" customHeight="1">
      <c r="A1107" s="19">
        <v>8</v>
      </c>
      <c r="B1107" s="20" t="s">
        <v>24</v>
      </c>
      <c r="C1107" s="21"/>
      <c r="D1107" s="22">
        <v>237245</v>
      </c>
      <c r="E1107" s="23">
        <f t="shared" si="121"/>
        <v>0</v>
      </c>
      <c r="F1107" s="24">
        <v>0.09</v>
      </c>
      <c r="G1107" s="25">
        <f t="shared" si="122"/>
        <v>0</v>
      </c>
      <c r="H1107" s="26">
        <f t="shared" si="123"/>
        <v>196266.31818181818</v>
      </c>
      <c r="I1107" s="52"/>
      <c r="J1107" s="52"/>
      <c r="K1107" s="53">
        <f t="shared" si="124"/>
        <v>0</v>
      </c>
    </row>
    <row r="1108" spans="1:11" s="3" customFormat="1" ht="15" customHeight="1">
      <c r="A1108" s="19">
        <v>9</v>
      </c>
      <c r="B1108" s="31" t="s">
        <v>25</v>
      </c>
      <c r="C1108" s="21"/>
      <c r="D1108" s="22">
        <v>103413.75</v>
      </c>
      <c r="E1108" s="23">
        <f t="shared" si="121"/>
        <v>0</v>
      </c>
      <c r="F1108" s="24">
        <v>0.09</v>
      </c>
      <c r="G1108" s="25">
        <f t="shared" si="122"/>
        <v>0</v>
      </c>
      <c r="H1108" s="26">
        <f t="shared" si="123"/>
        <v>85551.374999999985</v>
      </c>
      <c r="I1108" s="52"/>
      <c r="J1108" s="52"/>
      <c r="K1108" s="53">
        <f t="shared" si="124"/>
        <v>0</v>
      </c>
    </row>
    <row r="1109" spans="1:11" s="3" customFormat="1" ht="15" customHeight="1">
      <c r="A1109" s="19">
        <v>10</v>
      </c>
      <c r="B1109" s="31" t="s">
        <v>26</v>
      </c>
      <c r="C1109" s="32"/>
      <c r="D1109" s="22">
        <v>112188</v>
      </c>
      <c r="E1109" s="23">
        <f t="shared" si="121"/>
        <v>0</v>
      </c>
      <c r="F1109" s="24">
        <v>0.09</v>
      </c>
      <c r="G1109" s="25">
        <f t="shared" si="122"/>
        <v>0</v>
      </c>
      <c r="H1109" s="26">
        <f t="shared" si="123"/>
        <v>92810.072727272724</v>
      </c>
      <c r="I1109" s="52"/>
      <c r="J1109" s="52"/>
      <c r="K1109" s="53">
        <f t="shared" si="124"/>
        <v>0</v>
      </c>
    </row>
    <row r="1110" spans="1:11" s="3" customFormat="1" ht="15" customHeight="1">
      <c r="A1110" s="19">
        <v>11</v>
      </c>
      <c r="B1110" s="20" t="s">
        <v>27</v>
      </c>
      <c r="C1110" s="32"/>
      <c r="D1110" s="22">
        <v>55200</v>
      </c>
      <c r="E1110" s="23">
        <f t="shared" si="121"/>
        <v>0</v>
      </c>
      <c r="F1110" s="24">
        <v>0.09</v>
      </c>
      <c r="G1110" s="25">
        <f t="shared" si="122"/>
        <v>0</v>
      </c>
      <c r="H1110" s="26">
        <f t="shared" si="123"/>
        <v>45665.454545454544</v>
      </c>
      <c r="I1110" s="52"/>
      <c r="J1110" s="52"/>
      <c r="K1110" s="53">
        <f t="shared" si="124"/>
        <v>0</v>
      </c>
    </row>
    <row r="1111" spans="1:11" s="3" customFormat="1" ht="15" customHeight="1">
      <c r="A1111" s="19">
        <v>12</v>
      </c>
      <c r="B1111" s="20" t="s">
        <v>28</v>
      </c>
      <c r="C1111" s="32"/>
      <c r="D1111" s="22">
        <v>50600</v>
      </c>
      <c r="E1111" s="23">
        <f t="shared" si="121"/>
        <v>0</v>
      </c>
      <c r="F1111" s="24">
        <v>0.09</v>
      </c>
      <c r="G1111" s="25">
        <f t="shared" si="122"/>
        <v>0</v>
      </c>
      <c r="H1111" s="26">
        <f t="shared" si="123"/>
        <v>41859.999999999993</v>
      </c>
      <c r="I1111" s="52"/>
      <c r="J1111" s="52"/>
      <c r="K1111" s="53">
        <f t="shared" si="124"/>
        <v>0</v>
      </c>
    </row>
    <row r="1112" spans="1:11" s="3" customFormat="1" ht="15" customHeight="1">
      <c r="A1112" s="19">
        <v>13</v>
      </c>
      <c r="B1112" s="20" t="s">
        <v>29</v>
      </c>
      <c r="C1112" s="32">
        <v>2</v>
      </c>
      <c r="D1112" s="33">
        <v>65340</v>
      </c>
      <c r="E1112" s="23">
        <f t="shared" si="121"/>
        <v>130680</v>
      </c>
      <c r="F1112" s="24">
        <v>0.09</v>
      </c>
      <c r="G1112" s="25">
        <f t="shared" si="122"/>
        <v>118918.8</v>
      </c>
      <c r="H1112" s="26">
        <f t="shared" si="123"/>
        <v>54053.999999999993</v>
      </c>
      <c r="I1112" s="52"/>
      <c r="J1112" s="52"/>
      <c r="K1112" s="53">
        <f t="shared" si="124"/>
        <v>108107.99999999999</v>
      </c>
    </row>
    <row r="1113" spans="1:11" s="3" customFormat="1" ht="15" customHeight="1">
      <c r="A1113" s="19">
        <v>14</v>
      </c>
      <c r="B1113" s="20" t="s">
        <v>30</v>
      </c>
      <c r="C1113" s="32"/>
      <c r="D1113" s="33">
        <v>67155</v>
      </c>
      <c r="E1113" s="23">
        <f t="shared" si="121"/>
        <v>0</v>
      </c>
      <c r="F1113" s="24">
        <v>0.09</v>
      </c>
      <c r="G1113" s="25">
        <f t="shared" si="122"/>
        <v>0</v>
      </c>
      <c r="H1113" s="26">
        <f t="shared" si="123"/>
        <v>55555.499999999993</v>
      </c>
      <c r="I1113" s="52"/>
      <c r="J1113" s="52"/>
      <c r="K1113" s="53">
        <f t="shared" si="124"/>
        <v>0</v>
      </c>
    </row>
    <row r="1114" spans="1:11" s="3" customFormat="1" ht="15" customHeight="1">
      <c r="A1114" s="19">
        <v>15</v>
      </c>
      <c r="B1114" s="20" t="s">
        <v>31</v>
      </c>
      <c r="C1114" s="32"/>
      <c r="D1114" s="33">
        <v>78045</v>
      </c>
      <c r="E1114" s="23">
        <f t="shared" si="121"/>
        <v>0</v>
      </c>
      <c r="F1114" s="24">
        <v>0.09</v>
      </c>
      <c r="G1114" s="25">
        <f t="shared" si="122"/>
        <v>0</v>
      </c>
      <c r="H1114" s="26">
        <f t="shared" si="123"/>
        <v>64564.5</v>
      </c>
      <c r="I1114" s="52"/>
      <c r="J1114" s="52"/>
      <c r="K1114" s="53">
        <f t="shared" si="124"/>
        <v>0</v>
      </c>
    </row>
    <row r="1115" spans="1:11" s="3" customFormat="1" ht="15" customHeight="1">
      <c r="A1115" s="19">
        <v>16</v>
      </c>
      <c r="B1115" s="20" t="s">
        <v>32</v>
      </c>
      <c r="C1115" s="32"/>
      <c r="D1115" s="33">
        <v>81675</v>
      </c>
      <c r="E1115" s="23">
        <f t="shared" si="121"/>
        <v>0</v>
      </c>
      <c r="F1115" s="24">
        <v>0.09</v>
      </c>
      <c r="G1115" s="25">
        <f t="shared" si="122"/>
        <v>0</v>
      </c>
      <c r="H1115" s="26">
        <f t="shared" si="123"/>
        <v>67567.5</v>
      </c>
      <c r="I1115" s="52"/>
      <c r="J1115" s="52"/>
      <c r="K1115" s="53">
        <f t="shared" si="124"/>
        <v>0</v>
      </c>
    </row>
    <row r="1116" spans="1:11" s="66" customFormat="1" ht="15" customHeight="1">
      <c r="A1116" s="79">
        <v>17</v>
      </c>
      <c r="B1116" s="20" t="s">
        <v>33</v>
      </c>
      <c r="C1116" s="32"/>
      <c r="D1116" s="34">
        <v>115940</v>
      </c>
      <c r="E1116" s="80">
        <f t="shared" si="121"/>
        <v>0</v>
      </c>
      <c r="F1116" s="81">
        <v>0.09</v>
      </c>
      <c r="G1116" s="25">
        <f t="shared" si="122"/>
        <v>0</v>
      </c>
      <c r="H1116" s="82">
        <f t="shared" si="123"/>
        <v>95913.999999999985</v>
      </c>
      <c r="I1116" s="85"/>
      <c r="J1116" s="85"/>
      <c r="K1116" s="86">
        <f t="shared" si="124"/>
        <v>0</v>
      </c>
    </row>
    <row r="1117" spans="1:11" s="65" customFormat="1" ht="15" customHeight="1">
      <c r="A1117" s="72">
        <v>18</v>
      </c>
      <c r="B1117" s="73" t="s">
        <v>34</v>
      </c>
      <c r="C1117" s="87"/>
      <c r="D1117" s="88">
        <v>99825</v>
      </c>
      <c r="E1117" s="76">
        <f t="shared" si="121"/>
        <v>0</v>
      </c>
      <c r="F1117" s="77">
        <v>0.09</v>
      </c>
      <c r="G1117" s="78">
        <f t="shared" si="122"/>
        <v>0</v>
      </c>
      <c r="H1117" s="63">
        <f t="shared" si="123"/>
        <v>82582.499999999985</v>
      </c>
      <c r="I1117" s="83">
        <f>H1117*0.85</f>
        <v>70195.124999999985</v>
      </c>
      <c r="J1117" s="83"/>
      <c r="K1117" s="84">
        <f t="shared" si="124"/>
        <v>0</v>
      </c>
    </row>
    <row r="1118" spans="1:11" s="4" customFormat="1" ht="15" customHeight="1">
      <c r="A1118" s="35"/>
      <c r="B1118" s="36" t="s">
        <v>35</v>
      </c>
      <c r="C1118" s="37">
        <f>SUM(C1100:C1117)</f>
        <v>20</v>
      </c>
      <c r="D1118" s="37"/>
      <c r="E1118" s="38">
        <f>SUM(E1100:E1117)</f>
        <v>1852874</v>
      </c>
      <c r="F1118" s="38"/>
      <c r="G1118" s="39">
        <f>SUM(G1100:G1117)</f>
        <v>1686115.34</v>
      </c>
      <c r="H1118" s="40"/>
      <c r="I1118" s="68"/>
      <c r="J1118" s="68"/>
      <c r="K1118" s="40">
        <f>SUM(K1100:K1117)</f>
        <v>1532832.1272727274</v>
      </c>
    </row>
    <row r="1119" spans="1:11" s="5" customFormat="1" ht="19.5" customHeight="1">
      <c r="A1119" s="41"/>
      <c r="B1119" s="42"/>
      <c r="C1119" s="43"/>
      <c r="D1119" s="43"/>
      <c r="E1119" s="44"/>
      <c r="F1119" s="44"/>
      <c r="G1119" s="45"/>
      <c r="I1119" s="69"/>
      <c r="J1119" s="69"/>
      <c r="K1119" s="70">
        <f>K1118*0.1</f>
        <v>153283.21272727274</v>
      </c>
    </row>
    <row r="1120" spans="1:11" s="6" customFormat="1" ht="24" customHeight="1">
      <c r="A1120" s="311"/>
      <c r="B1120" s="311"/>
      <c r="C1120" s="312"/>
      <c r="D1120" s="312"/>
      <c r="E1120" s="46"/>
      <c r="F1120" s="46"/>
      <c r="G1120" s="47"/>
      <c r="I1120" s="71"/>
      <c r="J1120" s="71"/>
      <c r="K1120" s="195">
        <f>SUM(K1118:K1119)</f>
        <v>1686115.34</v>
      </c>
    </row>
    <row r="1121" spans="1:11" ht="31.5">
      <c r="A1121" s="311" t="s">
        <v>36</v>
      </c>
      <c r="B1121" s="311"/>
      <c r="C1121" s="312" t="s">
        <v>37</v>
      </c>
      <c r="D1121" s="312"/>
      <c r="E1121" s="46"/>
      <c r="F1121" s="46"/>
      <c r="G1121" s="47" t="s">
        <v>38</v>
      </c>
      <c r="H1121" s="6"/>
    </row>
    <row r="1122" spans="1:11">
      <c r="B1122" s="61" t="s">
        <v>54</v>
      </c>
      <c r="C1122" s="89" t="s">
        <v>55</v>
      </c>
      <c r="D1122" s="61"/>
      <c r="E1122" s="61" t="s">
        <v>42</v>
      </c>
    </row>
    <row r="1123" spans="1:11">
      <c r="B1123" s="61" t="s">
        <v>56</v>
      </c>
      <c r="C1123" s="89" t="s">
        <v>55</v>
      </c>
      <c r="D1123" s="61"/>
      <c r="E1123" s="61" t="s">
        <v>42</v>
      </c>
    </row>
    <row r="1126" spans="1:11" s="1" customFormat="1" ht="16.5" customHeight="1">
      <c r="A1126" s="314" t="s">
        <v>0</v>
      </c>
      <c r="B1126" s="314"/>
      <c r="C1126" s="314"/>
      <c r="D1126" s="314"/>
      <c r="E1126" s="314"/>
      <c r="F1126" s="314"/>
      <c r="G1126" s="314"/>
      <c r="I1126" s="62"/>
      <c r="J1126" s="62"/>
    </row>
    <row r="1127" spans="1:11" s="1" customFormat="1" ht="17.25" customHeight="1">
      <c r="A1127" s="314" t="s">
        <v>1</v>
      </c>
      <c r="B1127" s="314"/>
      <c r="C1127" s="314"/>
      <c r="D1127" s="314"/>
      <c r="E1127" s="314"/>
      <c r="F1127" s="314"/>
      <c r="G1127" s="314"/>
      <c r="I1127" s="58" t="s">
        <v>92</v>
      </c>
      <c r="J1127" s="58"/>
    </row>
    <row r="1128" spans="1:11" s="1" customFormat="1" ht="15" customHeight="1">
      <c r="A1128" s="314" t="s">
        <v>2</v>
      </c>
      <c r="B1128" s="314"/>
      <c r="C1128" s="314"/>
      <c r="D1128" s="314"/>
      <c r="E1128" s="314"/>
      <c r="F1128" s="314"/>
      <c r="G1128" s="314"/>
      <c r="I1128" s="48"/>
      <c r="J1128" s="48"/>
    </row>
    <row r="1129" spans="1:11" s="1" customFormat="1" ht="15" customHeight="1">
      <c r="A1129" s="314" t="s">
        <v>3</v>
      </c>
      <c r="B1129" s="314"/>
      <c r="C1129" s="314"/>
      <c r="D1129" s="314"/>
      <c r="E1129" s="314"/>
      <c r="F1129" s="314"/>
      <c r="G1129" s="314"/>
      <c r="I1129" s="48"/>
      <c r="J1129" s="48"/>
    </row>
    <row r="1130" spans="1:11" s="1" customFormat="1" ht="15" customHeight="1">
      <c r="A1130" s="315" t="s">
        <v>4</v>
      </c>
      <c r="B1130" s="315"/>
      <c r="C1130" s="315"/>
      <c r="D1130" s="315"/>
      <c r="E1130" s="315"/>
      <c r="F1130" s="315"/>
      <c r="G1130" s="315"/>
      <c r="I1130" s="48"/>
      <c r="J1130" s="48"/>
    </row>
    <row r="1131" spans="1:11" s="2" customFormat="1" ht="15" customHeight="1">
      <c r="A1131" s="7"/>
      <c r="B1131" s="7"/>
      <c r="C1131" s="316" t="s">
        <v>40</v>
      </c>
      <c r="D1131" s="316"/>
      <c r="E1131" s="316"/>
      <c r="F1131" s="316"/>
      <c r="G1131" s="316"/>
      <c r="I1131" s="49"/>
      <c r="J1131" s="49"/>
    </row>
    <row r="1132" spans="1:11" s="1" customFormat="1" ht="15" customHeight="1">
      <c r="A1132" s="8" t="s">
        <v>60</v>
      </c>
      <c r="B1132" s="9"/>
      <c r="C1132" s="10"/>
      <c r="D1132" s="317"/>
      <c r="E1132" s="317"/>
      <c r="F1132" s="317"/>
      <c r="G1132" s="317"/>
      <c r="H1132" s="11"/>
      <c r="I1132" s="48"/>
      <c r="J1132" s="48"/>
    </row>
    <row r="1133" spans="1:11" s="1" customFormat="1" ht="15" customHeight="1">
      <c r="A1133" s="8" t="s">
        <v>7</v>
      </c>
      <c r="B1133" s="318" t="s">
        <v>93</v>
      </c>
      <c r="C1133" s="318"/>
      <c r="D1133" s="318"/>
      <c r="E1133" s="318"/>
      <c r="F1133" s="8"/>
      <c r="G1133" s="12"/>
      <c r="H1133" s="8"/>
      <c r="I1133" s="59"/>
      <c r="J1133" s="59"/>
      <c r="K1133" s="51"/>
    </row>
    <row r="1134" spans="1:11" s="1" customFormat="1" ht="15" customHeight="1">
      <c r="A1134" s="8" t="s">
        <v>8</v>
      </c>
      <c r="B1134" s="319"/>
      <c r="C1134" s="319"/>
      <c r="D1134" s="319"/>
      <c r="E1134" s="319"/>
      <c r="F1134" s="14"/>
      <c r="G1134" s="15" t="s">
        <v>9</v>
      </c>
      <c r="H1134" s="13" t="s">
        <v>41</v>
      </c>
      <c r="I1134" s="50"/>
      <c r="J1134" s="50"/>
    </row>
    <row r="1135" spans="1:11" s="1" customFormat="1" ht="15" customHeight="1">
      <c r="A1135" s="16" t="s">
        <v>10</v>
      </c>
      <c r="B1135" s="16" t="s">
        <v>11</v>
      </c>
      <c r="C1135" s="16" t="s">
        <v>12</v>
      </c>
      <c r="D1135" s="17" t="s">
        <v>13</v>
      </c>
      <c r="E1135" s="18" t="s">
        <v>14</v>
      </c>
      <c r="F1135" s="18" t="s">
        <v>15</v>
      </c>
      <c r="G1135" s="16" t="s">
        <v>16</v>
      </c>
      <c r="I1135" s="48" t="s">
        <v>46</v>
      </c>
      <c r="J1135" s="48"/>
    </row>
    <row r="1136" spans="1:11" s="3" customFormat="1" ht="15" customHeight="1">
      <c r="A1136" s="19">
        <v>1</v>
      </c>
      <c r="B1136" s="20" t="s">
        <v>17</v>
      </c>
      <c r="C1136" s="21">
        <v>10</v>
      </c>
      <c r="D1136" s="22">
        <v>80775</v>
      </c>
      <c r="E1136" s="23">
        <f>D1136*C1136</f>
        <v>807750</v>
      </c>
      <c r="F1136" s="24">
        <v>0.09</v>
      </c>
      <c r="G1136" s="25">
        <f>E1136-E1136*F1136</f>
        <v>735052.5</v>
      </c>
      <c r="H1136" s="26">
        <f>D1136/1.1*0.91</f>
        <v>66822.954545454544</v>
      </c>
      <c r="I1136" s="52"/>
      <c r="J1136" s="52"/>
      <c r="K1136" s="53">
        <f>H1136*C1136</f>
        <v>668229.54545454541</v>
      </c>
    </row>
    <row r="1137" spans="1:11" s="3" customFormat="1" ht="15" customHeight="1">
      <c r="A1137" s="19">
        <v>2</v>
      </c>
      <c r="B1137" s="20" t="s">
        <v>18</v>
      </c>
      <c r="C1137" s="27">
        <v>8</v>
      </c>
      <c r="D1137" s="22">
        <v>130973</v>
      </c>
      <c r="E1137" s="23">
        <f t="shared" ref="E1137:E1153" si="125">D1137*C1137</f>
        <v>1047784</v>
      </c>
      <c r="F1137" s="24">
        <v>0.09</v>
      </c>
      <c r="G1137" s="25">
        <f t="shared" ref="G1137:G1153" si="126">E1137-E1137*F1137</f>
        <v>953483.44</v>
      </c>
      <c r="H1137" s="26">
        <f t="shared" ref="H1137:H1153" si="127">D1137/1.1*0.91</f>
        <v>108350.39090909091</v>
      </c>
      <c r="I1137" s="52"/>
      <c r="J1137" s="52"/>
      <c r="K1137" s="53">
        <f>H1137*C1137</f>
        <v>866803.12727272732</v>
      </c>
    </row>
    <row r="1138" spans="1:11" s="3" customFormat="1" ht="15" customHeight="1">
      <c r="A1138" s="19">
        <v>3</v>
      </c>
      <c r="B1138" s="20" t="s">
        <v>19</v>
      </c>
      <c r="C1138" s="30">
        <v>2</v>
      </c>
      <c r="D1138" s="22">
        <v>61155</v>
      </c>
      <c r="E1138" s="23">
        <f t="shared" si="125"/>
        <v>122310</v>
      </c>
      <c r="F1138" s="24">
        <v>0.09</v>
      </c>
      <c r="G1138" s="25">
        <f t="shared" si="126"/>
        <v>111302.1</v>
      </c>
      <c r="H1138" s="26">
        <f t="shared" si="127"/>
        <v>50591.86363636364</v>
      </c>
      <c r="I1138" s="52"/>
      <c r="J1138" s="52"/>
      <c r="K1138" s="53">
        <f>H1138*C1138</f>
        <v>101183.72727272728</v>
      </c>
    </row>
    <row r="1139" spans="1:11" s="65" customFormat="1" ht="15" customHeight="1">
      <c r="A1139" s="72">
        <v>4</v>
      </c>
      <c r="B1139" s="73" t="s">
        <v>20</v>
      </c>
      <c r="C1139" s="90">
        <v>3</v>
      </c>
      <c r="D1139" s="75">
        <v>117926</v>
      </c>
      <c r="E1139" s="76">
        <f t="shared" si="125"/>
        <v>353778</v>
      </c>
      <c r="F1139" s="77">
        <v>0.09</v>
      </c>
      <c r="G1139" s="78">
        <f t="shared" si="126"/>
        <v>321937.98</v>
      </c>
      <c r="H1139" s="63">
        <f t="shared" si="127"/>
        <v>97556.963636363624</v>
      </c>
      <c r="I1139" s="83">
        <f>H1139*0.85</f>
        <v>82923.419090909083</v>
      </c>
      <c r="J1139" s="83"/>
      <c r="K1139" s="84">
        <f>I1139*C1139</f>
        <v>248770.25727272726</v>
      </c>
    </row>
    <row r="1140" spans="1:11" s="3" customFormat="1" ht="15" customHeight="1">
      <c r="A1140" s="19">
        <v>5</v>
      </c>
      <c r="B1140" s="20" t="s">
        <v>21</v>
      </c>
      <c r="C1140" s="27">
        <v>5</v>
      </c>
      <c r="D1140" s="22">
        <v>122163</v>
      </c>
      <c r="E1140" s="23">
        <f t="shared" si="125"/>
        <v>610815</v>
      </c>
      <c r="F1140" s="24">
        <v>0.09</v>
      </c>
      <c r="G1140" s="25">
        <f t="shared" si="126"/>
        <v>555841.65</v>
      </c>
      <c r="H1140" s="26">
        <f t="shared" si="127"/>
        <v>101062.11818181818</v>
      </c>
      <c r="I1140" s="52"/>
      <c r="J1140" s="52"/>
      <c r="K1140" s="53">
        <f t="shared" ref="K1140:K1153" si="128">H1140*C1140</f>
        <v>505310.59090909088</v>
      </c>
    </row>
    <row r="1141" spans="1:11" s="3" customFormat="1" ht="15" customHeight="1">
      <c r="A1141" s="19">
        <v>6</v>
      </c>
      <c r="B1141" s="20" t="s">
        <v>22</v>
      </c>
      <c r="C1141" s="21">
        <v>2</v>
      </c>
      <c r="D1141" s="22">
        <v>96566</v>
      </c>
      <c r="E1141" s="23">
        <f t="shared" si="125"/>
        <v>193132</v>
      </c>
      <c r="F1141" s="24">
        <v>0.09</v>
      </c>
      <c r="G1141" s="25">
        <f t="shared" si="126"/>
        <v>175750.12</v>
      </c>
      <c r="H1141" s="26">
        <f t="shared" si="127"/>
        <v>79886.418181818182</v>
      </c>
      <c r="I1141" s="52"/>
      <c r="J1141" s="52"/>
      <c r="K1141" s="53">
        <f t="shared" si="128"/>
        <v>159772.83636363636</v>
      </c>
    </row>
    <row r="1142" spans="1:11" s="3" customFormat="1" ht="15" customHeight="1">
      <c r="A1142" s="19">
        <v>7</v>
      </c>
      <c r="B1142" s="20" t="s">
        <v>23</v>
      </c>
      <c r="C1142" s="30"/>
      <c r="D1142" s="22">
        <v>144014</v>
      </c>
      <c r="E1142" s="23">
        <f t="shared" si="125"/>
        <v>0</v>
      </c>
      <c r="F1142" s="24">
        <v>0.09</v>
      </c>
      <c r="G1142" s="25">
        <f t="shared" si="126"/>
        <v>0</v>
      </c>
      <c r="H1142" s="26">
        <f t="shared" si="127"/>
        <v>119138.85454545454</v>
      </c>
      <c r="I1142" s="52"/>
      <c r="J1142" s="52"/>
      <c r="K1142" s="53">
        <f t="shared" si="128"/>
        <v>0</v>
      </c>
    </row>
    <row r="1143" spans="1:11" s="3" customFormat="1" ht="15" customHeight="1">
      <c r="A1143" s="19">
        <v>8</v>
      </c>
      <c r="B1143" s="20" t="s">
        <v>24</v>
      </c>
      <c r="C1143" s="21"/>
      <c r="D1143" s="22">
        <v>237245</v>
      </c>
      <c r="E1143" s="23">
        <f t="shared" si="125"/>
        <v>0</v>
      </c>
      <c r="F1143" s="24">
        <v>0.09</v>
      </c>
      <c r="G1143" s="25">
        <f t="shared" si="126"/>
        <v>0</v>
      </c>
      <c r="H1143" s="26">
        <f t="shared" si="127"/>
        <v>196266.31818181818</v>
      </c>
      <c r="I1143" s="52"/>
      <c r="J1143" s="52"/>
      <c r="K1143" s="53">
        <f t="shared" si="128"/>
        <v>0</v>
      </c>
    </row>
    <row r="1144" spans="1:11" s="3" customFormat="1" ht="15" customHeight="1">
      <c r="A1144" s="19">
        <v>9</v>
      </c>
      <c r="B1144" s="31" t="s">
        <v>25</v>
      </c>
      <c r="C1144" s="21"/>
      <c r="D1144" s="22">
        <v>103413.75</v>
      </c>
      <c r="E1144" s="23">
        <f t="shared" si="125"/>
        <v>0</v>
      </c>
      <c r="F1144" s="24">
        <v>0.09</v>
      </c>
      <c r="G1144" s="25">
        <f t="shared" si="126"/>
        <v>0</v>
      </c>
      <c r="H1144" s="26">
        <f t="shared" si="127"/>
        <v>85551.374999999985</v>
      </c>
      <c r="I1144" s="52"/>
      <c r="J1144" s="52"/>
      <c r="K1144" s="53">
        <f t="shared" si="128"/>
        <v>0</v>
      </c>
    </row>
    <row r="1145" spans="1:11" s="3" customFormat="1" ht="15" customHeight="1">
      <c r="A1145" s="19">
        <v>10</v>
      </c>
      <c r="B1145" s="31" t="s">
        <v>26</v>
      </c>
      <c r="C1145" s="32"/>
      <c r="D1145" s="22">
        <v>112188</v>
      </c>
      <c r="E1145" s="23">
        <f t="shared" si="125"/>
        <v>0</v>
      </c>
      <c r="F1145" s="24">
        <v>0.09</v>
      </c>
      <c r="G1145" s="25">
        <f t="shared" si="126"/>
        <v>0</v>
      </c>
      <c r="H1145" s="26">
        <f t="shared" si="127"/>
        <v>92810.072727272724</v>
      </c>
      <c r="I1145" s="52"/>
      <c r="J1145" s="52"/>
      <c r="K1145" s="53">
        <f t="shared" si="128"/>
        <v>0</v>
      </c>
    </row>
    <row r="1146" spans="1:11" s="3" customFormat="1" ht="15" customHeight="1">
      <c r="A1146" s="19">
        <v>11</v>
      </c>
      <c r="B1146" s="20" t="s">
        <v>27</v>
      </c>
      <c r="C1146" s="32"/>
      <c r="D1146" s="22">
        <v>55200</v>
      </c>
      <c r="E1146" s="23">
        <f t="shared" si="125"/>
        <v>0</v>
      </c>
      <c r="F1146" s="24">
        <v>0.09</v>
      </c>
      <c r="G1146" s="25">
        <f t="shared" si="126"/>
        <v>0</v>
      </c>
      <c r="H1146" s="26">
        <f t="shared" si="127"/>
        <v>45665.454545454544</v>
      </c>
      <c r="I1146" s="52"/>
      <c r="J1146" s="52"/>
      <c r="K1146" s="53">
        <f t="shared" si="128"/>
        <v>0</v>
      </c>
    </row>
    <row r="1147" spans="1:11" s="3" customFormat="1" ht="15" customHeight="1">
      <c r="A1147" s="19">
        <v>12</v>
      </c>
      <c r="B1147" s="20" t="s">
        <v>28</v>
      </c>
      <c r="C1147" s="32">
        <v>4</v>
      </c>
      <c r="D1147" s="22">
        <v>50600</v>
      </c>
      <c r="E1147" s="23">
        <f t="shared" si="125"/>
        <v>202400</v>
      </c>
      <c r="F1147" s="24">
        <v>0.09</v>
      </c>
      <c r="G1147" s="25">
        <f t="shared" si="126"/>
        <v>184184</v>
      </c>
      <c r="H1147" s="26">
        <f t="shared" si="127"/>
        <v>41859.999999999993</v>
      </c>
      <c r="I1147" s="52"/>
      <c r="J1147" s="52"/>
      <c r="K1147" s="53">
        <f t="shared" si="128"/>
        <v>167439.99999999997</v>
      </c>
    </row>
    <row r="1148" spans="1:11" s="3" customFormat="1" ht="15" customHeight="1">
      <c r="A1148" s="19">
        <v>13</v>
      </c>
      <c r="B1148" s="20" t="s">
        <v>29</v>
      </c>
      <c r="C1148" s="32"/>
      <c r="D1148" s="33">
        <v>65340</v>
      </c>
      <c r="E1148" s="23">
        <f t="shared" si="125"/>
        <v>0</v>
      </c>
      <c r="F1148" s="24">
        <v>0.09</v>
      </c>
      <c r="G1148" s="25">
        <f t="shared" si="126"/>
        <v>0</v>
      </c>
      <c r="H1148" s="26">
        <f t="shared" si="127"/>
        <v>54053.999999999993</v>
      </c>
      <c r="I1148" s="52"/>
      <c r="J1148" s="52"/>
      <c r="K1148" s="53">
        <f t="shared" si="128"/>
        <v>0</v>
      </c>
    </row>
    <row r="1149" spans="1:11" s="3" customFormat="1" ht="15" customHeight="1">
      <c r="A1149" s="19">
        <v>14</v>
      </c>
      <c r="B1149" s="20" t="s">
        <v>30</v>
      </c>
      <c r="C1149" s="32"/>
      <c r="D1149" s="33">
        <v>67155</v>
      </c>
      <c r="E1149" s="23">
        <f t="shared" si="125"/>
        <v>0</v>
      </c>
      <c r="F1149" s="24">
        <v>0.09</v>
      </c>
      <c r="G1149" s="25">
        <f t="shared" si="126"/>
        <v>0</v>
      </c>
      <c r="H1149" s="26">
        <f t="shared" si="127"/>
        <v>55555.499999999993</v>
      </c>
      <c r="I1149" s="52"/>
      <c r="J1149" s="52"/>
      <c r="K1149" s="53">
        <f t="shared" si="128"/>
        <v>0</v>
      </c>
    </row>
    <row r="1150" spans="1:11" s="3" customFormat="1" ht="15" customHeight="1">
      <c r="A1150" s="19">
        <v>15</v>
      </c>
      <c r="B1150" s="20" t="s">
        <v>31</v>
      </c>
      <c r="C1150" s="32"/>
      <c r="D1150" s="33">
        <v>78045</v>
      </c>
      <c r="E1150" s="23">
        <f t="shared" si="125"/>
        <v>0</v>
      </c>
      <c r="F1150" s="24">
        <v>0.09</v>
      </c>
      <c r="G1150" s="25">
        <f t="shared" si="126"/>
        <v>0</v>
      </c>
      <c r="H1150" s="26">
        <f t="shared" si="127"/>
        <v>64564.5</v>
      </c>
      <c r="I1150" s="52"/>
      <c r="J1150" s="52"/>
      <c r="K1150" s="53">
        <f t="shared" si="128"/>
        <v>0</v>
      </c>
    </row>
    <row r="1151" spans="1:11" s="3" customFormat="1" ht="15" customHeight="1">
      <c r="A1151" s="19">
        <v>16</v>
      </c>
      <c r="B1151" s="20" t="s">
        <v>32</v>
      </c>
      <c r="C1151" s="32"/>
      <c r="D1151" s="33">
        <v>81675</v>
      </c>
      <c r="E1151" s="23">
        <f t="shared" si="125"/>
        <v>0</v>
      </c>
      <c r="F1151" s="24">
        <v>0.09</v>
      </c>
      <c r="G1151" s="25">
        <f t="shared" si="126"/>
        <v>0</v>
      </c>
      <c r="H1151" s="26">
        <f t="shared" si="127"/>
        <v>67567.5</v>
      </c>
      <c r="I1151" s="52"/>
      <c r="J1151" s="52"/>
      <c r="K1151" s="53">
        <f t="shared" si="128"/>
        <v>0</v>
      </c>
    </row>
    <row r="1152" spans="1:11" s="66" customFormat="1" ht="15" customHeight="1">
      <c r="A1152" s="79">
        <v>17</v>
      </c>
      <c r="B1152" s="20" t="s">
        <v>33</v>
      </c>
      <c r="C1152" s="32"/>
      <c r="D1152" s="34">
        <v>115940</v>
      </c>
      <c r="E1152" s="80">
        <f t="shared" si="125"/>
        <v>0</v>
      </c>
      <c r="F1152" s="81">
        <v>0.09</v>
      </c>
      <c r="G1152" s="25">
        <f t="shared" si="126"/>
        <v>0</v>
      </c>
      <c r="H1152" s="82">
        <f t="shared" si="127"/>
        <v>95913.999999999985</v>
      </c>
      <c r="I1152" s="85"/>
      <c r="J1152" s="85"/>
      <c r="K1152" s="86">
        <f t="shared" si="128"/>
        <v>0</v>
      </c>
    </row>
    <row r="1153" spans="1:11" s="65" customFormat="1" ht="15" customHeight="1">
      <c r="A1153" s="72">
        <v>18</v>
      </c>
      <c r="B1153" s="73" t="s">
        <v>34</v>
      </c>
      <c r="C1153" s="87"/>
      <c r="D1153" s="88">
        <v>99825</v>
      </c>
      <c r="E1153" s="76">
        <f t="shared" si="125"/>
        <v>0</v>
      </c>
      <c r="F1153" s="77">
        <v>0.09</v>
      </c>
      <c r="G1153" s="78">
        <f t="shared" si="126"/>
        <v>0</v>
      </c>
      <c r="H1153" s="63">
        <f t="shared" si="127"/>
        <v>82582.499999999985</v>
      </c>
      <c r="I1153" s="83">
        <f>H1153*0.85</f>
        <v>70195.124999999985</v>
      </c>
      <c r="J1153" s="83"/>
      <c r="K1153" s="84">
        <f t="shared" si="128"/>
        <v>0</v>
      </c>
    </row>
    <row r="1154" spans="1:11" s="4" customFormat="1" ht="15" customHeight="1">
      <c r="A1154" s="35"/>
      <c r="B1154" s="36" t="s">
        <v>35</v>
      </c>
      <c r="C1154" s="37">
        <f>SUM(C1136:C1153)</f>
        <v>34</v>
      </c>
      <c r="D1154" s="37"/>
      <c r="E1154" s="38">
        <f>SUM(E1136:E1153)</f>
        <v>3337969</v>
      </c>
      <c r="F1154" s="38"/>
      <c r="G1154" s="39">
        <f>SUM(G1136:G1153)</f>
        <v>3037551.79</v>
      </c>
      <c r="H1154" s="40"/>
      <c r="I1154" s="68"/>
      <c r="J1154" s="68"/>
      <c r="K1154" s="40">
        <f>SUM(K1136:K1153)</f>
        <v>2717510.0845454549</v>
      </c>
    </row>
    <row r="1155" spans="1:11" s="5" customFormat="1" ht="19.5" customHeight="1">
      <c r="A1155" s="41"/>
      <c r="B1155" s="42"/>
      <c r="C1155" s="43"/>
      <c r="D1155" s="43"/>
      <c r="E1155" s="44"/>
      <c r="F1155" s="44"/>
      <c r="G1155" s="45"/>
      <c r="I1155" s="69"/>
      <c r="J1155" s="69"/>
      <c r="K1155" s="70">
        <f>K1154*0.1</f>
        <v>271751.00845454552</v>
      </c>
    </row>
    <row r="1156" spans="1:11" s="6" customFormat="1" ht="24" customHeight="1">
      <c r="A1156" s="311"/>
      <c r="B1156" s="311"/>
      <c r="C1156" s="312"/>
      <c r="D1156" s="312"/>
      <c r="E1156" s="46"/>
      <c r="F1156" s="46"/>
      <c r="G1156" s="47"/>
      <c r="I1156" s="71"/>
      <c r="J1156" s="71"/>
      <c r="K1156" s="195">
        <f>SUM(K1154:K1155)</f>
        <v>2989261.0930000003</v>
      </c>
    </row>
    <row r="1157" spans="1:11" ht="31.5">
      <c r="A1157" s="311" t="s">
        <v>36</v>
      </c>
      <c r="B1157" s="311"/>
      <c r="C1157" s="312" t="s">
        <v>37</v>
      </c>
      <c r="D1157" s="312"/>
      <c r="E1157" s="46"/>
      <c r="F1157" s="46"/>
      <c r="G1157" s="47" t="s">
        <v>38</v>
      </c>
      <c r="H1157" s="6"/>
    </row>
    <row r="1158" spans="1:11">
      <c r="B1158" s="61" t="s">
        <v>54</v>
      </c>
      <c r="C1158" s="89" t="s">
        <v>55</v>
      </c>
      <c r="D1158" s="61"/>
      <c r="E1158" s="61" t="s">
        <v>42</v>
      </c>
    </row>
    <row r="1159" spans="1:11">
      <c r="B1159" s="61" t="s">
        <v>56</v>
      </c>
      <c r="C1159" s="89" t="s">
        <v>55</v>
      </c>
      <c r="D1159" s="61"/>
      <c r="E1159" s="61" t="s">
        <v>42</v>
      </c>
    </row>
    <row r="1162" spans="1:11" s="1" customFormat="1" ht="16.5" customHeight="1">
      <c r="A1162" s="314" t="s">
        <v>0</v>
      </c>
      <c r="B1162" s="314"/>
      <c r="C1162" s="314"/>
      <c r="D1162" s="314"/>
      <c r="E1162" s="314"/>
      <c r="F1162" s="314"/>
      <c r="G1162" s="314"/>
      <c r="I1162" s="62"/>
      <c r="J1162" s="62"/>
    </row>
    <row r="1163" spans="1:11" s="1" customFormat="1" ht="17.25" customHeight="1">
      <c r="A1163" s="314" t="s">
        <v>1</v>
      </c>
      <c r="B1163" s="314"/>
      <c r="C1163" s="314"/>
      <c r="D1163" s="314"/>
      <c r="E1163" s="314"/>
      <c r="F1163" s="314"/>
      <c r="G1163" s="314"/>
      <c r="I1163" s="58" t="s">
        <v>59</v>
      </c>
      <c r="J1163" s="58"/>
    </row>
    <row r="1164" spans="1:11" s="1" customFormat="1" ht="15" customHeight="1">
      <c r="A1164" s="314" t="s">
        <v>2</v>
      </c>
      <c r="B1164" s="314"/>
      <c r="C1164" s="314"/>
      <c r="D1164" s="314"/>
      <c r="E1164" s="314"/>
      <c r="F1164" s="314"/>
      <c r="G1164" s="314"/>
      <c r="I1164" s="48"/>
      <c r="J1164" s="48"/>
    </row>
    <row r="1165" spans="1:11" s="1" customFormat="1" ht="15" customHeight="1">
      <c r="A1165" s="314" t="s">
        <v>3</v>
      </c>
      <c r="B1165" s="314"/>
      <c r="C1165" s="314"/>
      <c r="D1165" s="314"/>
      <c r="E1165" s="314"/>
      <c r="F1165" s="314"/>
      <c r="G1165" s="314"/>
      <c r="I1165" s="48"/>
      <c r="J1165" s="48"/>
    </row>
    <row r="1166" spans="1:11" s="1" customFormat="1" ht="15" customHeight="1">
      <c r="A1166" s="315" t="s">
        <v>4</v>
      </c>
      <c r="B1166" s="315"/>
      <c r="C1166" s="315"/>
      <c r="D1166" s="315"/>
      <c r="E1166" s="315"/>
      <c r="F1166" s="315"/>
      <c r="G1166" s="315"/>
      <c r="I1166" s="48"/>
      <c r="J1166" s="48"/>
    </row>
    <row r="1167" spans="1:11" s="2" customFormat="1" ht="15" customHeight="1">
      <c r="A1167" s="7"/>
      <c r="B1167" s="7"/>
      <c r="C1167" s="316" t="s">
        <v>40</v>
      </c>
      <c r="D1167" s="316"/>
      <c r="E1167" s="316"/>
      <c r="F1167" s="316"/>
      <c r="G1167" s="316"/>
      <c r="I1167" s="49"/>
      <c r="J1167" s="49"/>
    </row>
    <row r="1168" spans="1:11" s="1" customFormat="1" ht="15" customHeight="1">
      <c r="A1168" s="8" t="s">
        <v>60</v>
      </c>
      <c r="B1168" s="9"/>
      <c r="C1168" s="10"/>
      <c r="D1168" s="317"/>
      <c r="E1168" s="317"/>
      <c r="F1168" s="317"/>
      <c r="G1168" s="317"/>
      <c r="H1168" s="11"/>
      <c r="I1168" s="48"/>
      <c r="J1168" s="48"/>
    </row>
    <row r="1169" spans="1:11" s="1" customFormat="1" ht="15" customHeight="1">
      <c r="A1169" s="8" t="s">
        <v>7</v>
      </c>
      <c r="B1169" s="318" t="s">
        <v>83</v>
      </c>
      <c r="C1169" s="318"/>
      <c r="D1169" s="318"/>
      <c r="E1169" s="318"/>
      <c r="F1169" s="8"/>
      <c r="G1169" s="12"/>
      <c r="H1169" s="8"/>
      <c r="I1169" s="59"/>
      <c r="J1169" s="59"/>
      <c r="K1169" s="51"/>
    </row>
    <row r="1170" spans="1:11" s="1" customFormat="1" ht="15" customHeight="1">
      <c r="A1170" s="8" t="s">
        <v>8</v>
      </c>
      <c r="B1170" s="319"/>
      <c r="C1170" s="319"/>
      <c r="D1170" s="319"/>
      <c r="E1170" s="319"/>
      <c r="F1170" s="14"/>
      <c r="G1170" s="15" t="s">
        <v>9</v>
      </c>
      <c r="H1170" s="13" t="s">
        <v>41</v>
      </c>
      <c r="I1170" s="50"/>
      <c r="J1170" s="50"/>
    </row>
    <row r="1171" spans="1:11" s="1" customFormat="1" ht="15" customHeight="1">
      <c r="A1171" s="16" t="s">
        <v>10</v>
      </c>
      <c r="B1171" s="16" t="s">
        <v>11</v>
      </c>
      <c r="C1171" s="16" t="s">
        <v>12</v>
      </c>
      <c r="D1171" s="17" t="s">
        <v>13</v>
      </c>
      <c r="E1171" s="18" t="s">
        <v>14</v>
      </c>
      <c r="F1171" s="18" t="s">
        <v>15</v>
      </c>
      <c r="G1171" s="16" t="s">
        <v>16</v>
      </c>
      <c r="I1171" s="48" t="s">
        <v>46</v>
      </c>
      <c r="J1171" s="48"/>
    </row>
    <row r="1172" spans="1:11" s="3" customFormat="1" ht="15" customHeight="1">
      <c r="A1172" s="19">
        <v>1</v>
      </c>
      <c r="B1172" s="20" t="s">
        <v>17</v>
      </c>
      <c r="C1172" s="21">
        <v>4</v>
      </c>
      <c r="D1172" s="22">
        <v>80775</v>
      </c>
      <c r="E1172" s="23">
        <f>D1172*C1172</f>
        <v>323100</v>
      </c>
      <c r="F1172" s="24">
        <v>0.09</v>
      </c>
      <c r="G1172" s="25">
        <f>E1172-E1172*F1172</f>
        <v>294021</v>
      </c>
      <c r="H1172" s="26">
        <f>D1172/1.1*0.91</f>
        <v>66822.954545454544</v>
      </c>
      <c r="I1172" s="52"/>
      <c r="J1172" s="52"/>
      <c r="K1172" s="53">
        <f>H1172*C1172</f>
        <v>267291.81818181818</v>
      </c>
    </row>
    <row r="1173" spans="1:11" s="3" customFormat="1" ht="15" customHeight="1">
      <c r="A1173" s="19">
        <v>2</v>
      </c>
      <c r="B1173" s="20" t="s">
        <v>18</v>
      </c>
      <c r="C1173" s="27"/>
      <c r="D1173" s="22">
        <v>130973</v>
      </c>
      <c r="E1173" s="23">
        <f t="shared" ref="E1173:E1189" si="129">D1173*C1173</f>
        <v>0</v>
      </c>
      <c r="F1173" s="24">
        <v>0.09</v>
      </c>
      <c r="G1173" s="25">
        <f t="shared" ref="G1173:G1189" si="130">E1173-E1173*F1173</f>
        <v>0</v>
      </c>
      <c r="H1173" s="26">
        <f t="shared" ref="H1173:H1189" si="131">D1173/1.1*0.91</f>
        <v>108350.39090909091</v>
      </c>
      <c r="I1173" s="52"/>
      <c r="J1173" s="52"/>
      <c r="K1173" s="53">
        <f>H1173*C1173</f>
        <v>0</v>
      </c>
    </row>
    <row r="1174" spans="1:11" s="3" customFormat="1" ht="15" customHeight="1">
      <c r="A1174" s="19">
        <v>3</v>
      </c>
      <c r="B1174" s="20" t="s">
        <v>19</v>
      </c>
      <c r="C1174" s="30"/>
      <c r="D1174" s="22">
        <v>61155</v>
      </c>
      <c r="E1174" s="23">
        <f t="shared" si="129"/>
        <v>0</v>
      </c>
      <c r="F1174" s="24">
        <v>0.09</v>
      </c>
      <c r="G1174" s="25">
        <f t="shared" si="130"/>
        <v>0</v>
      </c>
      <c r="H1174" s="26">
        <f t="shared" si="131"/>
        <v>50591.86363636364</v>
      </c>
      <c r="I1174" s="52"/>
      <c r="J1174" s="52"/>
      <c r="K1174" s="53">
        <f>H1174*C1174</f>
        <v>0</v>
      </c>
    </row>
    <row r="1175" spans="1:11" s="65" customFormat="1" ht="15" customHeight="1">
      <c r="A1175" s="72">
        <v>4</v>
      </c>
      <c r="B1175" s="73" t="s">
        <v>20</v>
      </c>
      <c r="C1175" s="90">
        <v>3</v>
      </c>
      <c r="D1175" s="75">
        <v>117926</v>
      </c>
      <c r="E1175" s="76">
        <f t="shared" si="129"/>
        <v>353778</v>
      </c>
      <c r="F1175" s="77">
        <v>0.09</v>
      </c>
      <c r="G1175" s="78">
        <f t="shared" si="130"/>
        <v>321937.98</v>
      </c>
      <c r="H1175" s="63">
        <f t="shared" si="131"/>
        <v>97556.963636363624</v>
      </c>
      <c r="I1175" s="83">
        <f>H1175*0.85</f>
        <v>82923.419090909083</v>
      </c>
      <c r="J1175" s="83"/>
      <c r="K1175" s="84">
        <f>I1175*C1175</f>
        <v>248770.25727272726</v>
      </c>
    </row>
    <row r="1176" spans="1:11" s="3" customFormat="1" ht="15" customHeight="1">
      <c r="A1176" s="19">
        <v>5</v>
      </c>
      <c r="B1176" s="20" t="s">
        <v>21</v>
      </c>
      <c r="C1176" s="27">
        <v>4</v>
      </c>
      <c r="D1176" s="22">
        <v>122163</v>
      </c>
      <c r="E1176" s="23">
        <f t="shared" si="129"/>
        <v>488652</v>
      </c>
      <c r="F1176" s="24">
        <v>0.09</v>
      </c>
      <c r="G1176" s="25">
        <f t="shared" si="130"/>
        <v>444673.32</v>
      </c>
      <c r="H1176" s="26">
        <f t="shared" si="131"/>
        <v>101062.11818181818</v>
      </c>
      <c r="I1176" s="52"/>
      <c r="J1176" s="52"/>
      <c r="K1176" s="53">
        <f t="shared" ref="K1176:K1189" si="132">H1176*C1176</f>
        <v>404248.47272727272</v>
      </c>
    </row>
    <row r="1177" spans="1:11" s="3" customFormat="1" ht="15" customHeight="1">
      <c r="A1177" s="19">
        <v>6</v>
      </c>
      <c r="B1177" s="20" t="s">
        <v>22</v>
      </c>
      <c r="C1177" s="21"/>
      <c r="D1177" s="22">
        <v>96566</v>
      </c>
      <c r="E1177" s="23">
        <f t="shared" si="129"/>
        <v>0</v>
      </c>
      <c r="F1177" s="24">
        <v>0.09</v>
      </c>
      <c r="G1177" s="25">
        <f t="shared" si="130"/>
        <v>0</v>
      </c>
      <c r="H1177" s="26">
        <f t="shared" si="131"/>
        <v>79886.418181818182</v>
      </c>
      <c r="I1177" s="52"/>
      <c r="J1177" s="52"/>
      <c r="K1177" s="53">
        <f t="shared" si="132"/>
        <v>0</v>
      </c>
    </row>
    <row r="1178" spans="1:11" s="3" customFormat="1" ht="15" customHeight="1">
      <c r="A1178" s="19">
        <v>7</v>
      </c>
      <c r="B1178" s="20" t="s">
        <v>23</v>
      </c>
      <c r="C1178" s="30"/>
      <c r="D1178" s="22">
        <v>144014</v>
      </c>
      <c r="E1178" s="23">
        <f t="shared" si="129"/>
        <v>0</v>
      </c>
      <c r="F1178" s="24">
        <v>0.09</v>
      </c>
      <c r="G1178" s="25">
        <f t="shared" si="130"/>
        <v>0</v>
      </c>
      <c r="H1178" s="26">
        <f t="shared" si="131"/>
        <v>119138.85454545454</v>
      </c>
      <c r="I1178" s="52"/>
      <c r="J1178" s="52"/>
      <c r="K1178" s="53">
        <f t="shared" si="132"/>
        <v>0</v>
      </c>
    </row>
    <row r="1179" spans="1:11" s="3" customFormat="1" ht="15" customHeight="1">
      <c r="A1179" s="19">
        <v>8</v>
      </c>
      <c r="B1179" s="20" t="s">
        <v>24</v>
      </c>
      <c r="C1179" s="21"/>
      <c r="D1179" s="22">
        <v>237245</v>
      </c>
      <c r="E1179" s="23">
        <f t="shared" si="129"/>
        <v>0</v>
      </c>
      <c r="F1179" s="24">
        <v>0.09</v>
      </c>
      <c r="G1179" s="25">
        <f t="shared" si="130"/>
        <v>0</v>
      </c>
      <c r="H1179" s="26">
        <f t="shared" si="131"/>
        <v>196266.31818181818</v>
      </c>
      <c r="I1179" s="52"/>
      <c r="J1179" s="52"/>
      <c r="K1179" s="53">
        <f t="shared" si="132"/>
        <v>0</v>
      </c>
    </row>
    <row r="1180" spans="1:11" s="3" customFormat="1" ht="15" customHeight="1">
      <c r="A1180" s="19">
        <v>9</v>
      </c>
      <c r="B1180" s="31" t="s">
        <v>25</v>
      </c>
      <c r="C1180" s="21"/>
      <c r="D1180" s="22">
        <v>103413.75</v>
      </c>
      <c r="E1180" s="23">
        <f t="shared" si="129"/>
        <v>0</v>
      </c>
      <c r="F1180" s="24">
        <v>0.09</v>
      </c>
      <c r="G1180" s="25">
        <f t="shared" si="130"/>
        <v>0</v>
      </c>
      <c r="H1180" s="26">
        <f t="shared" si="131"/>
        <v>85551.374999999985</v>
      </c>
      <c r="I1180" s="52"/>
      <c r="J1180" s="52"/>
      <c r="K1180" s="53">
        <f t="shared" si="132"/>
        <v>0</v>
      </c>
    </row>
    <row r="1181" spans="1:11" s="3" customFormat="1" ht="15" customHeight="1">
      <c r="A1181" s="19">
        <v>10</v>
      </c>
      <c r="B1181" s="31" t="s">
        <v>26</v>
      </c>
      <c r="C1181" s="32"/>
      <c r="D1181" s="22">
        <v>112188</v>
      </c>
      <c r="E1181" s="23">
        <f t="shared" si="129"/>
        <v>0</v>
      </c>
      <c r="F1181" s="24">
        <v>0.09</v>
      </c>
      <c r="G1181" s="25">
        <f t="shared" si="130"/>
        <v>0</v>
      </c>
      <c r="H1181" s="26">
        <f t="shared" si="131"/>
        <v>92810.072727272724</v>
      </c>
      <c r="I1181" s="52"/>
      <c r="J1181" s="52"/>
      <c r="K1181" s="53">
        <f t="shared" si="132"/>
        <v>0</v>
      </c>
    </row>
    <row r="1182" spans="1:11" s="3" customFormat="1" ht="15" customHeight="1">
      <c r="A1182" s="19">
        <v>11</v>
      </c>
      <c r="B1182" s="20" t="s">
        <v>27</v>
      </c>
      <c r="C1182" s="32">
        <v>2</v>
      </c>
      <c r="D1182" s="22">
        <v>55200</v>
      </c>
      <c r="E1182" s="23">
        <f t="shared" si="129"/>
        <v>110400</v>
      </c>
      <c r="F1182" s="24">
        <v>0.09</v>
      </c>
      <c r="G1182" s="25">
        <f t="shared" si="130"/>
        <v>100464</v>
      </c>
      <c r="H1182" s="26">
        <f t="shared" si="131"/>
        <v>45665.454545454544</v>
      </c>
      <c r="I1182" s="52"/>
      <c r="J1182" s="52"/>
      <c r="K1182" s="53">
        <f t="shared" si="132"/>
        <v>91330.909090909088</v>
      </c>
    </row>
    <row r="1183" spans="1:11" s="3" customFormat="1" ht="15" customHeight="1">
      <c r="A1183" s="19">
        <v>12</v>
      </c>
      <c r="B1183" s="20" t="s">
        <v>28</v>
      </c>
      <c r="C1183" s="32">
        <v>3</v>
      </c>
      <c r="D1183" s="22">
        <v>50600</v>
      </c>
      <c r="E1183" s="23">
        <f t="shared" si="129"/>
        <v>151800</v>
      </c>
      <c r="F1183" s="24">
        <v>0.09</v>
      </c>
      <c r="G1183" s="25">
        <f t="shared" si="130"/>
        <v>138138</v>
      </c>
      <c r="H1183" s="26">
        <f t="shared" si="131"/>
        <v>41859.999999999993</v>
      </c>
      <c r="I1183" s="52"/>
      <c r="J1183" s="52"/>
      <c r="K1183" s="53">
        <f t="shared" si="132"/>
        <v>125579.99999999997</v>
      </c>
    </row>
    <row r="1184" spans="1:11" s="3" customFormat="1" ht="15" customHeight="1">
      <c r="A1184" s="19">
        <v>13</v>
      </c>
      <c r="B1184" s="20" t="s">
        <v>29</v>
      </c>
      <c r="C1184" s="32"/>
      <c r="D1184" s="33">
        <v>65340</v>
      </c>
      <c r="E1184" s="23">
        <f t="shared" si="129"/>
        <v>0</v>
      </c>
      <c r="F1184" s="24">
        <v>0.09</v>
      </c>
      <c r="G1184" s="25">
        <f t="shared" si="130"/>
        <v>0</v>
      </c>
      <c r="H1184" s="26">
        <f t="shared" si="131"/>
        <v>54053.999999999993</v>
      </c>
      <c r="I1184" s="52"/>
      <c r="J1184" s="52"/>
      <c r="K1184" s="53">
        <f t="shared" si="132"/>
        <v>0</v>
      </c>
    </row>
    <row r="1185" spans="1:11" s="3" customFormat="1" ht="15" customHeight="1">
      <c r="A1185" s="19">
        <v>14</v>
      </c>
      <c r="B1185" s="20" t="s">
        <v>30</v>
      </c>
      <c r="C1185" s="32"/>
      <c r="D1185" s="33">
        <v>67155</v>
      </c>
      <c r="E1185" s="23">
        <f t="shared" si="129"/>
        <v>0</v>
      </c>
      <c r="F1185" s="24">
        <v>0.09</v>
      </c>
      <c r="G1185" s="25">
        <f t="shared" si="130"/>
        <v>0</v>
      </c>
      <c r="H1185" s="26">
        <f t="shared" si="131"/>
        <v>55555.499999999993</v>
      </c>
      <c r="I1185" s="52"/>
      <c r="J1185" s="52"/>
      <c r="K1185" s="53">
        <f t="shared" si="132"/>
        <v>0</v>
      </c>
    </row>
    <row r="1186" spans="1:11" s="3" customFormat="1" ht="15" customHeight="1">
      <c r="A1186" s="19">
        <v>15</v>
      </c>
      <c r="B1186" s="20" t="s">
        <v>31</v>
      </c>
      <c r="C1186" s="32"/>
      <c r="D1186" s="33">
        <v>78045</v>
      </c>
      <c r="E1186" s="23">
        <f t="shared" si="129"/>
        <v>0</v>
      </c>
      <c r="F1186" s="24">
        <v>0.09</v>
      </c>
      <c r="G1186" s="25">
        <f t="shared" si="130"/>
        <v>0</v>
      </c>
      <c r="H1186" s="26">
        <f t="shared" si="131"/>
        <v>64564.5</v>
      </c>
      <c r="I1186" s="52"/>
      <c r="J1186" s="52"/>
      <c r="K1186" s="53">
        <f t="shared" si="132"/>
        <v>0</v>
      </c>
    </row>
    <row r="1187" spans="1:11" s="3" customFormat="1" ht="15" customHeight="1">
      <c r="A1187" s="19">
        <v>16</v>
      </c>
      <c r="B1187" s="20" t="s">
        <v>32</v>
      </c>
      <c r="C1187" s="32">
        <v>2</v>
      </c>
      <c r="D1187" s="33">
        <v>81675</v>
      </c>
      <c r="E1187" s="23">
        <f t="shared" si="129"/>
        <v>163350</v>
      </c>
      <c r="F1187" s="24">
        <v>0.09</v>
      </c>
      <c r="G1187" s="25">
        <f t="shared" si="130"/>
        <v>148648.5</v>
      </c>
      <c r="H1187" s="26">
        <f t="shared" si="131"/>
        <v>67567.5</v>
      </c>
      <c r="I1187" s="52"/>
      <c r="J1187" s="52"/>
      <c r="K1187" s="53">
        <f t="shared" si="132"/>
        <v>135135</v>
      </c>
    </row>
    <row r="1188" spans="1:11" s="66" customFormat="1" ht="15" customHeight="1">
      <c r="A1188" s="79">
        <v>17</v>
      </c>
      <c r="B1188" s="20" t="s">
        <v>33</v>
      </c>
      <c r="C1188" s="32"/>
      <c r="D1188" s="34">
        <v>115940</v>
      </c>
      <c r="E1188" s="80">
        <f t="shared" si="129"/>
        <v>0</v>
      </c>
      <c r="F1188" s="81">
        <v>0.09</v>
      </c>
      <c r="G1188" s="25">
        <f t="shared" si="130"/>
        <v>0</v>
      </c>
      <c r="H1188" s="82">
        <f t="shared" si="131"/>
        <v>95913.999999999985</v>
      </c>
      <c r="I1188" s="85"/>
      <c r="J1188" s="85"/>
      <c r="K1188" s="86">
        <f t="shared" si="132"/>
        <v>0</v>
      </c>
    </row>
    <row r="1189" spans="1:11" s="65" customFormat="1" ht="15" customHeight="1">
      <c r="A1189" s="72">
        <v>18</v>
      </c>
      <c r="B1189" s="73" t="s">
        <v>34</v>
      </c>
      <c r="C1189" s="87"/>
      <c r="D1189" s="88">
        <v>99825</v>
      </c>
      <c r="E1189" s="76">
        <f t="shared" si="129"/>
        <v>0</v>
      </c>
      <c r="F1189" s="77">
        <v>0.09</v>
      </c>
      <c r="G1189" s="78">
        <f t="shared" si="130"/>
        <v>0</v>
      </c>
      <c r="H1189" s="63">
        <f t="shared" si="131"/>
        <v>82582.499999999985</v>
      </c>
      <c r="I1189" s="83">
        <f>H1189*0.85</f>
        <v>70195.124999999985</v>
      </c>
      <c r="J1189" s="83"/>
      <c r="K1189" s="84">
        <f t="shared" si="132"/>
        <v>0</v>
      </c>
    </row>
    <row r="1190" spans="1:11" s="4" customFormat="1" ht="15" customHeight="1">
      <c r="A1190" s="35"/>
      <c r="B1190" s="36" t="s">
        <v>35</v>
      </c>
      <c r="C1190" s="37">
        <f>SUM(C1172:C1189)</f>
        <v>18</v>
      </c>
      <c r="D1190" s="37"/>
      <c r="E1190" s="38">
        <f>SUM(E1172:E1189)</f>
        <v>1591080</v>
      </c>
      <c r="F1190" s="38"/>
      <c r="G1190" s="39">
        <f>SUM(G1172:G1189)</f>
        <v>1447882.8</v>
      </c>
      <c r="H1190" s="40"/>
      <c r="I1190" s="68"/>
      <c r="J1190" s="68"/>
      <c r="K1190" s="40">
        <f>SUM(K1172:K1189)</f>
        <v>1272356.457272727</v>
      </c>
    </row>
    <row r="1191" spans="1:11" s="5" customFormat="1" ht="19.5" customHeight="1">
      <c r="A1191" s="41"/>
      <c r="B1191" s="42"/>
      <c r="C1191" s="43"/>
      <c r="D1191" s="43"/>
      <c r="E1191" s="44"/>
      <c r="F1191" s="44"/>
      <c r="G1191" s="45"/>
      <c r="I1191" s="69"/>
      <c r="J1191" s="69"/>
      <c r="K1191" s="70">
        <f>K1190*0.1</f>
        <v>127235.64572727271</v>
      </c>
    </row>
    <row r="1192" spans="1:11" s="6" customFormat="1" ht="24" customHeight="1">
      <c r="A1192" s="311"/>
      <c r="B1192" s="311"/>
      <c r="C1192" s="312"/>
      <c r="D1192" s="312"/>
      <c r="E1192" s="46"/>
      <c r="F1192" s="46"/>
      <c r="G1192" s="47"/>
      <c r="I1192" s="71"/>
      <c r="J1192" s="71"/>
      <c r="K1192" s="195">
        <f>SUM(K1190:K1191)</f>
        <v>1399592.1029999997</v>
      </c>
    </row>
    <row r="1193" spans="1:11" ht="31.5">
      <c r="A1193" s="311" t="s">
        <v>36</v>
      </c>
      <c r="B1193" s="311"/>
      <c r="C1193" s="312" t="s">
        <v>37</v>
      </c>
      <c r="D1193" s="312"/>
      <c r="E1193" s="46"/>
      <c r="F1193" s="46"/>
      <c r="G1193" s="47" t="s">
        <v>38</v>
      </c>
      <c r="H1193" s="6"/>
    </row>
    <row r="1194" spans="1:11">
      <c r="B1194" s="61" t="s">
        <v>54</v>
      </c>
      <c r="C1194" s="89" t="s">
        <v>55</v>
      </c>
      <c r="D1194" s="61"/>
      <c r="E1194" s="61" t="s">
        <v>42</v>
      </c>
    </row>
    <row r="1195" spans="1:11">
      <c r="B1195" s="61" t="s">
        <v>56</v>
      </c>
      <c r="C1195" s="89" t="s">
        <v>55</v>
      </c>
      <c r="D1195" s="61"/>
      <c r="E1195" s="61" t="s">
        <v>42</v>
      </c>
    </row>
    <row r="1198" spans="1:11" s="1" customFormat="1" ht="16.5" customHeight="1">
      <c r="A1198" s="314" t="s">
        <v>0</v>
      </c>
      <c r="B1198" s="314"/>
      <c r="C1198" s="314"/>
      <c r="D1198" s="314"/>
      <c r="E1198" s="314"/>
      <c r="F1198" s="314"/>
      <c r="G1198" s="314"/>
      <c r="I1198" s="62"/>
      <c r="J1198" s="62"/>
    </row>
    <row r="1199" spans="1:11" s="1" customFormat="1" ht="17.25" customHeight="1">
      <c r="A1199" s="314" t="s">
        <v>1</v>
      </c>
      <c r="B1199" s="314"/>
      <c r="C1199" s="314"/>
      <c r="D1199" s="314"/>
      <c r="E1199" s="314"/>
      <c r="F1199" s="314"/>
      <c r="G1199" s="314"/>
      <c r="I1199" s="58" t="s">
        <v>59</v>
      </c>
      <c r="J1199" s="58"/>
    </row>
    <row r="1200" spans="1:11" s="1" customFormat="1" ht="15" customHeight="1">
      <c r="A1200" s="314" t="s">
        <v>2</v>
      </c>
      <c r="B1200" s="314"/>
      <c r="C1200" s="314"/>
      <c r="D1200" s="314"/>
      <c r="E1200" s="314"/>
      <c r="F1200" s="314"/>
      <c r="G1200" s="314"/>
      <c r="I1200" s="48"/>
      <c r="J1200" s="48"/>
    </row>
    <row r="1201" spans="1:11" s="1" customFormat="1" ht="15" customHeight="1">
      <c r="A1201" s="314" t="s">
        <v>3</v>
      </c>
      <c r="B1201" s="314"/>
      <c r="C1201" s="314"/>
      <c r="D1201" s="314"/>
      <c r="E1201" s="314"/>
      <c r="F1201" s="314"/>
      <c r="G1201" s="314"/>
      <c r="I1201" s="48"/>
      <c r="J1201" s="48"/>
    </row>
    <row r="1202" spans="1:11" s="1" customFormat="1" ht="15" customHeight="1">
      <c r="A1202" s="315" t="s">
        <v>4</v>
      </c>
      <c r="B1202" s="315"/>
      <c r="C1202" s="315"/>
      <c r="D1202" s="315"/>
      <c r="E1202" s="315"/>
      <c r="F1202" s="315"/>
      <c r="G1202" s="315"/>
      <c r="I1202" s="48"/>
      <c r="J1202" s="48"/>
    </row>
    <row r="1203" spans="1:11" s="2" customFormat="1" ht="15" customHeight="1">
      <c r="A1203" s="7"/>
      <c r="B1203" s="7"/>
      <c r="C1203" s="316" t="s">
        <v>40</v>
      </c>
      <c r="D1203" s="316"/>
      <c r="E1203" s="316"/>
      <c r="F1203" s="316"/>
      <c r="G1203" s="316"/>
      <c r="I1203" s="49"/>
      <c r="J1203" s="49"/>
    </row>
    <row r="1204" spans="1:11" s="1" customFormat="1" ht="15" customHeight="1">
      <c r="A1204" s="8" t="s">
        <v>60</v>
      </c>
      <c r="B1204" s="9"/>
      <c r="C1204" s="10"/>
      <c r="D1204" s="317"/>
      <c r="E1204" s="317"/>
      <c r="F1204" s="317"/>
      <c r="G1204" s="317"/>
      <c r="H1204" s="11"/>
      <c r="I1204" s="48"/>
      <c r="J1204" s="48"/>
    </row>
    <row r="1205" spans="1:11" s="1" customFormat="1" ht="15" customHeight="1">
      <c r="A1205" s="8" t="s">
        <v>7</v>
      </c>
      <c r="B1205" s="318" t="s">
        <v>85</v>
      </c>
      <c r="C1205" s="318"/>
      <c r="D1205" s="318"/>
      <c r="E1205" s="318"/>
      <c r="F1205" s="8"/>
      <c r="G1205" s="12"/>
      <c r="H1205" s="8"/>
      <c r="I1205" s="59"/>
      <c r="J1205" s="59"/>
      <c r="K1205" s="51"/>
    </row>
    <row r="1206" spans="1:11" s="1" customFormat="1" ht="15" customHeight="1">
      <c r="A1206" s="8" t="s">
        <v>8</v>
      </c>
      <c r="B1206" s="319"/>
      <c r="C1206" s="319"/>
      <c r="D1206" s="319"/>
      <c r="E1206" s="319"/>
      <c r="F1206" s="14"/>
      <c r="G1206" s="15" t="s">
        <v>9</v>
      </c>
      <c r="H1206" s="13" t="s">
        <v>41</v>
      </c>
      <c r="I1206" s="50"/>
      <c r="J1206" s="50"/>
    </row>
    <row r="1207" spans="1:11" s="1" customFormat="1" ht="15" customHeight="1">
      <c r="A1207" s="16" t="s">
        <v>10</v>
      </c>
      <c r="B1207" s="16" t="s">
        <v>11</v>
      </c>
      <c r="C1207" s="16" t="s">
        <v>12</v>
      </c>
      <c r="D1207" s="17" t="s">
        <v>13</v>
      </c>
      <c r="E1207" s="18" t="s">
        <v>14</v>
      </c>
      <c r="F1207" s="18" t="s">
        <v>15</v>
      </c>
      <c r="G1207" s="16" t="s">
        <v>16</v>
      </c>
      <c r="I1207" s="48" t="s">
        <v>46</v>
      </c>
      <c r="J1207" s="48"/>
    </row>
    <row r="1208" spans="1:11" s="3" customFormat="1" ht="15" customHeight="1">
      <c r="A1208" s="19">
        <v>1</v>
      </c>
      <c r="B1208" s="20" t="s">
        <v>17</v>
      </c>
      <c r="C1208" s="21"/>
      <c r="D1208" s="22">
        <v>80775</v>
      </c>
      <c r="E1208" s="23">
        <f>D1208*C1208</f>
        <v>0</v>
      </c>
      <c r="F1208" s="24">
        <v>0.09</v>
      </c>
      <c r="G1208" s="25">
        <f>E1208-E1208*F1208</f>
        <v>0</v>
      </c>
      <c r="H1208" s="26">
        <f>D1208/1.1*0.91</f>
        <v>66822.954545454544</v>
      </c>
      <c r="I1208" s="52"/>
      <c r="J1208" s="52"/>
      <c r="K1208" s="53">
        <f>H1208*C1208</f>
        <v>0</v>
      </c>
    </row>
    <row r="1209" spans="1:11" s="3" customFormat="1" ht="15" customHeight="1">
      <c r="A1209" s="19">
        <v>2</v>
      </c>
      <c r="B1209" s="20" t="s">
        <v>18</v>
      </c>
      <c r="C1209" s="27">
        <v>2</v>
      </c>
      <c r="D1209" s="22">
        <v>130973</v>
      </c>
      <c r="E1209" s="23">
        <f t="shared" ref="E1209:E1225" si="133">D1209*C1209</f>
        <v>261946</v>
      </c>
      <c r="F1209" s="24">
        <v>0.09</v>
      </c>
      <c r="G1209" s="25">
        <f t="shared" ref="G1209:G1225" si="134">E1209-E1209*F1209</f>
        <v>238370.86</v>
      </c>
      <c r="H1209" s="26">
        <f t="shared" ref="H1209:H1225" si="135">D1209/1.1*0.91</f>
        <v>108350.39090909091</v>
      </c>
      <c r="I1209" s="52"/>
      <c r="J1209" s="52"/>
      <c r="K1209" s="53">
        <f>H1209*C1209</f>
        <v>216700.78181818183</v>
      </c>
    </row>
    <row r="1210" spans="1:11" s="3" customFormat="1" ht="15" customHeight="1">
      <c r="A1210" s="19">
        <v>3</v>
      </c>
      <c r="B1210" s="20" t="s">
        <v>19</v>
      </c>
      <c r="C1210" s="30"/>
      <c r="D1210" s="22">
        <v>61155</v>
      </c>
      <c r="E1210" s="23">
        <f t="shared" si="133"/>
        <v>0</v>
      </c>
      <c r="F1210" s="24">
        <v>0.09</v>
      </c>
      <c r="G1210" s="25">
        <f t="shared" si="134"/>
        <v>0</v>
      </c>
      <c r="H1210" s="26">
        <f t="shared" si="135"/>
        <v>50591.86363636364</v>
      </c>
      <c r="I1210" s="52"/>
      <c r="J1210" s="52"/>
      <c r="K1210" s="53">
        <f>H1210*C1210</f>
        <v>0</v>
      </c>
    </row>
    <row r="1211" spans="1:11" s="65" customFormat="1" ht="15" customHeight="1">
      <c r="A1211" s="72">
        <v>4</v>
      </c>
      <c r="B1211" s="73" t="s">
        <v>20</v>
      </c>
      <c r="C1211" s="90">
        <v>3</v>
      </c>
      <c r="D1211" s="75">
        <v>117926</v>
      </c>
      <c r="E1211" s="76">
        <f t="shared" si="133"/>
        <v>353778</v>
      </c>
      <c r="F1211" s="77">
        <v>0.09</v>
      </c>
      <c r="G1211" s="78">
        <f t="shared" si="134"/>
        <v>321937.98</v>
      </c>
      <c r="H1211" s="63">
        <f t="shared" si="135"/>
        <v>97556.963636363624</v>
      </c>
      <c r="I1211" s="83">
        <f>H1211*0.85</f>
        <v>82923.419090909083</v>
      </c>
      <c r="J1211" s="83"/>
      <c r="K1211" s="84">
        <f>I1211*C1211</f>
        <v>248770.25727272726</v>
      </c>
    </row>
    <row r="1212" spans="1:11" s="3" customFormat="1" ht="15" customHeight="1">
      <c r="A1212" s="19">
        <v>5</v>
      </c>
      <c r="B1212" s="20" t="s">
        <v>21</v>
      </c>
      <c r="C1212" s="27"/>
      <c r="D1212" s="22">
        <v>122163</v>
      </c>
      <c r="E1212" s="23">
        <f t="shared" si="133"/>
        <v>0</v>
      </c>
      <c r="F1212" s="24">
        <v>0.09</v>
      </c>
      <c r="G1212" s="25">
        <f t="shared" si="134"/>
        <v>0</v>
      </c>
      <c r="H1212" s="26">
        <f t="shared" si="135"/>
        <v>101062.11818181818</v>
      </c>
      <c r="I1212" s="52"/>
      <c r="J1212" s="52"/>
      <c r="K1212" s="53">
        <f t="shared" ref="K1212:K1225" si="136">H1212*C1212</f>
        <v>0</v>
      </c>
    </row>
    <row r="1213" spans="1:11" s="3" customFormat="1" ht="15" customHeight="1">
      <c r="A1213" s="19">
        <v>6</v>
      </c>
      <c r="B1213" s="20" t="s">
        <v>22</v>
      </c>
      <c r="C1213" s="21"/>
      <c r="D1213" s="22">
        <v>96566</v>
      </c>
      <c r="E1213" s="23">
        <f t="shared" si="133"/>
        <v>0</v>
      </c>
      <c r="F1213" s="24">
        <v>0.09</v>
      </c>
      <c r="G1213" s="25">
        <f t="shared" si="134"/>
        <v>0</v>
      </c>
      <c r="H1213" s="26">
        <f t="shared" si="135"/>
        <v>79886.418181818182</v>
      </c>
      <c r="I1213" s="52"/>
      <c r="J1213" s="52"/>
      <c r="K1213" s="53">
        <f t="shared" si="136"/>
        <v>0</v>
      </c>
    </row>
    <row r="1214" spans="1:11" s="3" customFormat="1" ht="15" customHeight="1">
      <c r="A1214" s="19">
        <v>7</v>
      </c>
      <c r="B1214" s="20" t="s">
        <v>23</v>
      </c>
      <c r="C1214" s="30"/>
      <c r="D1214" s="22">
        <v>144014</v>
      </c>
      <c r="E1214" s="23">
        <f t="shared" si="133"/>
        <v>0</v>
      </c>
      <c r="F1214" s="24">
        <v>0.09</v>
      </c>
      <c r="G1214" s="25">
        <f t="shared" si="134"/>
        <v>0</v>
      </c>
      <c r="H1214" s="26">
        <f t="shared" si="135"/>
        <v>119138.85454545454</v>
      </c>
      <c r="I1214" s="52"/>
      <c r="J1214" s="52"/>
      <c r="K1214" s="53">
        <f t="shared" si="136"/>
        <v>0</v>
      </c>
    </row>
    <row r="1215" spans="1:11" s="3" customFormat="1" ht="15" customHeight="1">
      <c r="A1215" s="19">
        <v>8</v>
      </c>
      <c r="B1215" s="20" t="s">
        <v>24</v>
      </c>
      <c r="C1215" s="21"/>
      <c r="D1215" s="22">
        <v>237245</v>
      </c>
      <c r="E1215" s="23">
        <f t="shared" si="133"/>
        <v>0</v>
      </c>
      <c r="F1215" s="24">
        <v>0.09</v>
      </c>
      <c r="G1215" s="25">
        <f t="shared" si="134"/>
        <v>0</v>
      </c>
      <c r="H1215" s="26">
        <f t="shared" si="135"/>
        <v>196266.31818181818</v>
      </c>
      <c r="I1215" s="52"/>
      <c r="J1215" s="52"/>
      <c r="K1215" s="53">
        <f t="shared" si="136"/>
        <v>0</v>
      </c>
    </row>
    <row r="1216" spans="1:11" s="3" customFormat="1" ht="15" customHeight="1">
      <c r="A1216" s="19">
        <v>9</v>
      </c>
      <c r="B1216" s="31" t="s">
        <v>25</v>
      </c>
      <c r="C1216" s="21"/>
      <c r="D1216" s="22">
        <v>103413.75</v>
      </c>
      <c r="E1216" s="23">
        <f t="shared" si="133"/>
        <v>0</v>
      </c>
      <c r="F1216" s="24">
        <v>0.09</v>
      </c>
      <c r="G1216" s="25">
        <f t="shared" si="134"/>
        <v>0</v>
      </c>
      <c r="H1216" s="26">
        <f t="shared" si="135"/>
        <v>85551.374999999985</v>
      </c>
      <c r="I1216" s="52"/>
      <c r="J1216" s="52"/>
      <c r="K1216" s="53">
        <f t="shared" si="136"/>
        <v>0</v>
      </c>
    </row>
    <row r="1217" spans="1:11" s="3" customFormat="1" ht="15" customHeight="1">
      <c r="A1217" s="19">
        <v>10</v>
      </c>
      <c r="B1217" s="31" t="s">
        <v>26</v>
      </c>
      <c r="C1217" s="32"/>
      <c r="D1217" s="22">
        <v>112188</v>
      </c>
      <c r="E1217" s="23">
        <f t="shared" si="133"/>
        <v>0</v>
      </c>
      <c r="F1217" s="24">
        <v>0.09</v>
      </c>
      <c r="G1217" s="25">
        <f t="shared" si="134"/>
        <v>0</v>
      </c>
      <c r="H1217" s="26">
        <f t="shared" si="135"/>
        <v>92810.072727272724</v>
      </c>
      <c r="I1217" s="52"/>
      <c r="J1217" s="52"/>
      <c r="K1217" s="53">
        <f t="shared" si="136"/>
        <v>0</v>
      </c>
    </row>
    <row r="1218" spans="1:11" s="3" customFormat="1" ht="15" customHeight="1">
      <c r="A1218" s="19">
        <v>11</v>
      </c>
      <c r="B1218" s="20" t="s">
        <v>27</v>
      </c>
      <c r="C1218" s="32">
        <v>4</v>
      </c>
      <c r="D1218" s="22">
        <v>55200</v>
      </c>
      <c r="E1218" s="23">
        <f t="shared" si="133"/>
        <v>220800</v>
      </c>
      <c r="F1218" s="24">
        <v>0.09</v>
      </c>
      <c r="G1218" s="25">
        <f t="shared" si="134"/>
        <v>200928</v>
      </c>
      <c r="H1218" s="26">
        <f t="shared" si="135"/>
        <v>45665.454545454544</v>
      </c>
      <c r="I1218" s="52"/>
      <c r="J1218" s="52"/>
      <c r="K1218" s="53">
        <f t="shared" si="136"/>
        <v>182661.81818181818</v>
      </c>
    </row>
    <row r="1219" spans="1:11" s="3" customFormat="1" ht="15" customHeight="1">
      <c r="A1219" s="19">
        <v>12</v>
      </c>
      <c r="B1219" s="20" t="s">
        <v>28</v>
      </c>
      <c r="C1219" s="32"/>
      <c r="D1219" s="22">
        <v>50600</v>
      </c>
      <c r="E1219" s="23">
        <f t="shared" si="133"/>
        <v>0</v>
      </c>
      <c r="F1219" s="24">
        <v>0.09</v>
      </c>
      <c r="G1219" s="25">
        <f t="shared" si="134"/>
        <v>0</v>
      </c>
      <c r="H1219" s="26">
        <f t="shared" si="135"/>
        <v>41859.999999999993</v>
      </c>
      <c r="I1219" s="52"/>
      <c r="J1219" s="52"/>
      <c r="K1219" s="53">
        <f t="shared" si="136"/>
        <v>0</v>
      </c>
    </row>
    <row r="1220" spans="1:11" s="3" customFormat="1" ht="15" customHeight="1">
      <c r="A1220" s="19">
        <v>13</v>
      </c>
      <c r="B1220" s="20" t="s">
        <v>29</v>
      </c>
      <c r="C1220" s="32"/>
      <c r="D1220" s="33">
        <v>65340</v>
      </c>
      <c r="E1220" s="23">
        <f t="shared" si="133"/>
        <v>0</v>
      </c>
      <c r="F1220" s="24">
        <v>0.09</v>
      </c>
      <c r="G1220" s="25">
        <f t="shared" si="134"/>
        <v>0</v>
      </c>
      <c r="H1220" s="26">
        <f t="shared" si="135"/>
        <v>54053.999999999993</v>
      </c>
      <c r="I1220" s="52"/>
      <c r="J1220" s="52"/>
      <c r="K1220" s="53">
        <f t="shared" si="136"/>
        <v>0</v>
      </c>
    </row>
    <row r="1221" spans="1:11" s="3" customFormat="1" ht="15" customHeight="1">
      <c r="A1221" s="19">
        <v>14</v>
      </c>
      <c r="B1221" s="20" t="s">
        <v>30</v>
      </c>
      <c r="C1221" s="32">
        <v>3</v>
      </c>
      <c r="D1221" s="33">
        <v>67155</v>
      </c>
      <c r="E1221" s="23">
        <f t="shared" si="133"/>
        <v>201465</v>
      </c>
      <c r="F1221" s="24">
        <v>0.09</v>
      </c>
      <c r="G1221" s="25">
        <f t="shared" si="134"/>
        <v>183333.15</v>
      </c>
      <c r="H1221" s="26">
        <f t="shared" si="135"/>
        <v>55555.499999999993</v>
      </c>
      <c r="I1221" s="52"/>
      <c r="J1221" s="52"/>
      <c r="K1221" s="53">
        <f t="shared" si="136"/>
        <v>166666.49999999997</v>
      </c>
    </row>
    <row r="1222" spans="1:11" s="3" customFormat="1" ht="15" customHeight="1">
      <c r="A1222" s="19">
        <v>15</v>
      </c>
      <c r="B1222" s="20" t="s">
        <v>31</v>
      </c>
      <c r="C1222" s="32">
        <v>3</v>
      </c>
      <c r="D1222" s="33">
        <v>78045</v>
      </c>
      <c r="E1222" s="23">
        <f t="shared" si="133"/>
        <v>234135</v>
      </c>
      <c r="F1222" s="24">
        <v>0.09</v>
      </c>
      <c r="G1222" s="25">
        <f t="shared" si="134"/>
        <v>213062.85</v>
      </c>
      <c r="H1222" s="26">
        <f t="shared" si="135"/>
        <v>64564.5</v>
      </c>
      <c r="I1222" s="52"/>
      <c r="J1222" s="52"/>
      <c r="K1222" s="53">
        <f t="shared" si="136"/>
        <v>193693.5</v>
      </c>
    </row>
    <row r="1223" spans="1:11" s="3" customFormat="1" ht="15" customHeight="1">
      <c r="A1223" s="19">
        <v>16</v>
      </c>
      <c r="B1223" s="20" t="s">
        <v>32</v>
      </c>
      <c r="C1223" s="32"/>
      <c r="D1223" s="33">
        <v>81675</v>
      </c>
      <c r="E1223" s="23">
        <f t="shared" si="133"/>
        <v>0</v>
      </c>
      <c r="F1223" s="24">
        <v>0.09</v>
      </c>
      <c r="G1223" s="25">
        <f t="shared" si="134"/>
        <v>0</v>
      </c>
      <c r="H1223" s="26">
        <f t="shared" si="135"/>
        <v>67567.5</v>
      </c>
      <c r="I1223" s="52"/>
      <c r="J1223" s="52"/>
      <c r="K1223" s="53">
        <f t="shared" si="136"/>
        <v>0</v>
      </c>
    </row>
    <row r="1224" spans="1:11" s="66" customFormat="1" ht="15" customHeight="1">
      <c r="A1224" s="79">
        <v>17</v>
      </c>
      <c r="B1224" s="20" t="s">
        <v>33</v>
      </c>
      <c r="C1224" s="32"/>
      <c r="D1224" s="34">
        <v>115940</v>
      </c>
      <c r="E1224" s="80">
        <f t="shared" si="133"/>
        <v>0</v>
      </c>
      <c r="F1224" s="81">
        <v>0.09</v>
      </c>
      <c r="G1224" s="25">
        <f t="shared" si="134"/>
        <v>0</v>
      </c>
      <c r="H1224" s="82">
        <f t="shared" si="135"/>
        <v>95913.999999999985</v>
      </c>
      <c r="I1224" s="85"/>
      <c r="J1224" s="85"/>
      <c r="K1224" s="86">
        <f t="shared" si="136"/>
        <v>0</v>
      </c>
    </row>
    <row r="1225" spans="1:11" s="65" customFormat="1" ht="15" customHeight="1">
      <c r="A1225" s="72">
        <v>18</v>
      </c>
      <c r="B1225" s="73" t="s">
        <v>34</v>
      </c>
      <c r="C1225" s="87"/>
      <c r="D1225" s="88">
        <v>99825</v>
      </c>
      <c r="E1225" s="76">
        <f t="shared" si="133"/>
        <v>0</v>
      </c>
      <c r="F1225" s="77">
        <v>0.09</v>
      </c>
      <c r="G1225" s="78">
        <f t="shared" si="134"/>
        <v>0</v>
      </c>
      <c r="H1225" s="63">
        <f t="shared" si="135"/>
        <v>82582.499999999985</v>
      </c>
      <c r="I1225" s="83">
        <f>H1225*0.85</f>
        <v>70195.124999999985</v>
      </c>
      <c r="J1225" s="83"/>
      <c r="K1225" s="84">
        <f t="shared" si="136"/>
        <v>0</v>
      </c>
    </row>
    <row r="1226" spans="1:11" s="4" customFormat="1" ht="15" customHeight="1">
      <c r="A1226" s="35"/>
      <c r="B1226" s="36" t="s">
        <v>35</v>
      </c>
      <c r="C1226" s="37">
        <f>SUM(C1208:C1225)</f>
        <v>15</v>
      </c>
      <c r="D1226" s="37"/>
      <c r="E1226" s="38">
        <f>SUM(E1208:E1225)</f>
        <v>1272124</v>
      </c>
      <c r="F1226" s="38"/>
      <c r="G1226" s="39">
        <f>SUM(G1208:G1225)</f>
        <v>1157632.8400000001</v>
      </c>
      <c r="H1226" s="40"/>
      <c r="I1226" s="68"/>
      <c r="J1226" s="68"/>
      <c r="K1226" s="40">
        <f>SUM(K1208:K1225)</f>
        <v>1008492.8572727272</v>
      </c>
    </row>
    <row r="1227" spans="1:11" s="5" customFormat="1" ht="19.5" customHeight="1">
      <c r="A1227" s="41"/>
      <c r="B1227" s="42"/>
      <c r="C1227" s="43"/>
      <c r="D1227" s="43"/>
      <c r="E1227" s="44"/>
      <c r="F1227" s="44"/>
      <c r="G1227" s="45"/>
      <c r="I1227" s="69"/>
      <c r="J1227" s="69"/>
      <c r="K1227" s="70">
        <f>K1226*0.1</f>
        <v>100849.28572727273</v>
      </c>
    </row>
    <row r="1228" spans="1:11" s="6" customFormat="1" ht="24" customHeight="1">
      <c r="A1228" s="311"/>
      <c r="B1228" s="311"/>
      <c r="C1228" s="312"/>
      <c r="D1228" s="312"/>
      <c r="E1228" s="46"/>
      <c r="F1228" s="46"/>
      <c r="G1228" s="47"/>
      <c r="I1228" s="71"/>
      <c r="J1228" s="71"/>
      <c r="K1228" s="195">
        <f>SUM(K1226:K1227)</f>
        <v>1109342.1429999999</v>
      </c>
    </row>
    <row r="1229" spans="1:11" ht="31.5">
      <c r="A1229" s="311" t="s">
        <v>36</v>
      </c>
      <c r="B1229" s="311"/>
      <c r="C1229" s="312" t="s">
        <v>37</v>
      </c>
      <c r="D1229" s="312"/>
      <c r="E1229" s="46"/>
      <c r="F1229" s="46"/>
      <c r="G1229" s="47" t="s">
        <v>38</v>
      </c>
      <c r="H1229" s="6"/>
    </row>
    <row r="1230" spans="1:11">
      <c r="B1230" s="61" t="s">
        <v>54</v>
      </c>
      <c r="C1230" s="89" t="s">
        <v>55</v>
      </c>
      <c r="D1230" s="61"/>
      <c r="E1230" s="61" t="s">
        <v>42</v>
      </c>
    </row>
    <row r="1231" spans="1:11">
      <c r="B1231" s="61" t="s">
        <v>56</v>
      </c>
      <c r="C1231" s="89" t="s">
        <v>55</v>
      </c>
      <c r="D1231" s="61"/>
      <c r="E1231" s="61" t="s">
        <v>42</v>
      </c>
    </row>
    <row r="1236" spans="1:11" s="1" customFormat="1" ht="16.5" customHeight="1">
      <c r="A1236" s="314" t="s">
        <v>0</v>
      </c>
      <c r="B1236" s="314"/>
      <c r="C1236" s="314"/>
      <c r="D1236" s="314"/>
      <c r="E1236" s="314"/>
      <c r="F1236" s="314"/>
      <c r="G1236" s="314"/>
      <c r="I1236" s="62"/>
      <c r="J1236" s="62"/>
    </row>
    <row r="1237" spans="1:11" s="1" customFormat="1" ht="17.25" customHeight="1">
      <c r="A1237" s="314" t="s">
        <v>1</v>
      </c>
      <c r="B1237" s="314"/>
      <c r="C1237" s="314"/>
      <c r="D1237" s="314"/>
      <c r="E1237" s="314"/>
      <c r="F1237" s="314"/>
      <c r="G1237" s="314"/>
      <c r="I1237" s="58" t="s">
        <v>59</v>
      </c>
      <c r="J1237" s="58"/>
    </row>
    <row r="1238" spans="1:11" s="1" customFormat="1" ht="15" customHeight="1">
      <c r="A1238" s="314" t="s">
        <v>2</v>
      </c>
      <c r="B1238" s="314"/>
      <c r="C1238" s="314"/>
      <c r="D1238" s="314"/>
      <c r="E1238" s="314"/>
      <c r="F1238" s="314"/>
      <c r="G1238" s="314"/>
      <c r="I1238" s="48"/>
      <c r="J1238" s="48"/>
    </row>
    <row r="1239" spans="1:11" s="1" customFormat="1" ht="15" customHeight="1">
      <c r="A1239" s="314" t="s">
        <v>3</v>
      </c>
      <c r="B1239" s="314"/>
      <c r="C1239" s="314"/>
      <c r="D1239" s="314"/>
      <c r="E1239" s="314"/>
      <c r="F1239" s="314"/>
      <c r="G1239" s="314"/>
      <c r="I1239" s="48"/>
      <c r="J1239" s="48"/>
    </row>
    <row r="1240" spans="1:11" s="1" customFormat="1" ht="15" customHeight="1">
      <c r="A1240" s="315" t="s">
        <v>4</v>
      </c>
      <c r="B1240" s="315"/>
      <c r="C1240" s="315"/>
      <c r="D1240" s="315"/>
      <c r="E1240" s="315"/>
      <c r="F1240" s="315"/>
      <c r="G1240" s="315"/>
      <c r="I1240" s="48"/>
      <c r="J1240" s="48"/>
    </row>
    <row r="1241" spans="1:11" s="2" customFormat="1" ht="15" customHeight="1">
      <c r="A1241" s="7"/>
      <c r="B1241" s="7"/>
      <c r="C1241" s="316" t="s">
        <v>40</v>
      </c>
      <c r="D1241" s="316"/>
      <c r="E1241" s="316"/>
      <c r="F1241" s="316"/>
      <c r="G1241" s="316"/>
      <c r="I1241" s="49"/>
      <c r="J1241" s="49"/>
    </row>
    <row r="1242" spans="1:11" s="1" customFormat="1" ht="15" customHeight="1">
      <c r="A1242" s="8" t="s">
        <v>60</v>
      </c>
      <c r="B1242" s="9"/>
      <c r="C1242" s="10"/>
      <c r="D1242" s="317"/>
      <c r="E1242" s="317"/>
      <c r="F1242" s="317"/>
      <c r="G1242" s="317"/>
      <c r="H1242" s="11"/>
      <c r="I1242" s="48"/>
      <c r="J1242" s="48"/>
    </row>
    <row r="1243" spans="1:11" s="1" customFormat="1" ht="15" customHeight="1">
      <c r="A1243" s="8" t="s">
        <v>7</v>
      </c>
      <c r="B1243" s="318" t="s">
        <v>94</v>
      </c>
      <c r="C1243" s="318"/>
      <c r="D1243" s="318"/>
      <c r="E1243" s="318"/>
      <c r="F1243" s="8"/>
      <c r="G1243" s="12"/>
      <c r="H1243" s="8"/>
      <c r="I1243" s="59"/>
      <c r="J1243" s="59"/>
      <c r="K1243" s="51"/>
    </row>
    <row r="1244" spans="1:11" s="1" customFormat="1" ht="15" customHeight="1">
      <c r="A1244" s="8" t="s">
        <v>8</v>
      </c>
      <c r="B1244" s="319"/>
      <c r="C1244" s="319"/>
      <c r="D1244" s="319"/>
      <c r="E1244" s="319"/>
      <c r="F1244" s="14"/>
      <c r="G1244" s="15" t="s">
        <v>9</v>
      </c>
      <c r="H1244" s="13" t="s">
        <v>41</v>
      </c>
      <c r="I1244" s="50"/>
      <c r="J1244" s="50"/>
    </row>
    <row r="1245" spans="1:11" s="1" customFormat="1" ht="15" customHeight="1">
      <c r="A1245" s="16" t="s">
        <v>10</v>
      </c>
      <c r="B1245" s="16" t="s">
        <v>11</v>
      </c>
      <c r="C1245" s="16" t="s">
        <v>12</v>
      </c>
      <c r="D1245" s="17" t="s">
        <v>13</v>
      </c>
      <c r="E1245" s="18" t="s">
        <v>14</v>
      </c>
      <c r="F1245" s="18" t="s">
        <v>15</v>
      </c>
      <c r="G1245" s="16" t="s">
        <v>16</v>
      </c>
      <c r="I1245" s="48" t="s">
        <v>46</v>
      </c>
      <c r="J1245" s="48"/>
    </row>
    <row r="1246" spans="1:11" s="3" customFormat="1" ht="15" customHeight="1">
      <c r="A1246" s="19">
        <v>1</v>
      </c>
      <c r="B1246" s="20" t="s">
        <v>17</v>
      </c>
      <c r="C1246" s="21">
        <v>5</v>
      </c>
      <c r="D1246" s="22">
        <v>80775</v>
      </c>
      <c r="E1246" s="23">
        <f>D1246*C1246</f>
        <v>403875</v>
      </c>
      <c r="F1246" s="24">
        <v>0.09</v>
      </c>
      <c r="G1246" s="25">
        <f>E1246-E1246*F1246</f>
        <v>367526.25</v>
      </c>
      <c r="H1246" s="26">
        <f>D1246/1.1*0.91</f>
        <v>66822.954545454544</v>
      </c>
      <c r="I1246" s="52"/>
      <c r="J1246" s="52"/>
      <c r="K1246" s="53">
        <f>H1246*C1246</f>
        <v>334114.77272727271</v>
      </c>
    </row>
    <row r="1247" spans="1:11" s="3" customFormat="1" ht="15" customHeight="1">
      <c r="A1247" s="19">
        <v>2</v>
      </c>
      <c r="B1247" s="20" t="s">
        <v>18</v>
      </c>
      <c r="C1247" s="27"/>
      <c r="D1247" s="22">
        <v>130973</v>
      </c>
      <c r="E1247" s="23">
        <f t="shared" ref="E1247:E1263" si="137">D1247*C1247</f>
        <v>0</v>
      </c>
      <c r="F1247" s="24">
        <v>0.09</v>
      </c>
      <c r="G1247" s="25">
        <f t="shared" ref="G1247:G1263" si="138">E1247-E1247*F1247</f>
        <v>0</v>
      </c>
      <c r="H1247" s="26">
        <f t="shared" ref="H1247:H1263" si="139">D1247/1.1*0.91</f>
        <v>108350.39090909091</v>
      </c>
      <c r="I1247" s="52"/>
      <c r="J1247" s="52"/>
      <c r="K1247" s="53">
        <f>H1247*C1247</f>
        <v>0</v>
      </c>
    </row>
    <row r="1248" spans="1:11" s="3" customFormat="1" ht="15" customHeight="1">
      <c r="A1248" s="19">
        <v>3</v>
      </c>
      <c r="B1248" s="20" t="s">
        <v>19</v>
      </c>
      <c r="C1248" s="30">
        <v>5</v>
      </c>
      <c r="D1248" s="22">
        <v>61155</v>
      </c>
      <c r="E1248" s="23">
        <f t="shared" si="137"/>
        <v>305775</v>
      </c>
      <c r="F1248" s="24">
        <v>0.09</v>
      </c>
      <c r="G1248" s="25">
        <f t="shared" si="138"/>
        <v>278255.25</v>
      </c>
      <c r="H1248" s="26">
        <f t="shared" si="139"/>
        <v>50591.86363636364</v>
      </c>
      <c r="I1248" s="52"/>
      <c r="J1248" s="52"/>
      <c r="K1248" s="53">
        <f>H1248*C1248</f>
        <v>252959.31818181821</v>
      </c>
    </row>
    <row r="1249" spans="1:11" s="65" customFormat="1" ht="15" customHeight="1">
      <c r="A1249" s="72">
        <v>4</v>
      </c>
      <c r="B1249" s="73" t="s">
        <v>20</v>
      </c>
      <c r="C1249" s="90">
        <v>5</v>
      </c>
      <c r="D1249" s="75">
        <v>117926</v>
      </c>
      <c r="E1249" s="76">
        <f t="shared" si="137"/>
        <v>589630</v>
      </c>
      <c r="F1249" s="77">
        <v>0.09</v>
      </c>
      <c r="G1249" s="78">
        <f t="shared" si="138"/>
        <v>536563.30000000005</v>
      </c>
      <c r="H1249" s="63">
        <f t="shared" si="139"/>
        <v>97556.963636363624</v>
      </c>
      <c r="I1249" s="83">
        <f>H1249*0.85</f>
        <v>82923.419090909083</v>
      </c>
      <c r="J1249" s="83"/>
      <c r="K1249" s="84">
        <f>I1249*C1249</f>
        <v>414617.0954545454</v>
      </c>
    </row>
    <row r="1250" spans="1:11" s="3" customFormat="1" ht="15" customHeight="1">
      <c r="A1250" s="19">
        <v>5</v>
      </c>
      <c r="B1250" s="20" t="s">
        <v>21</v>
      </c>
      <c r="C1250" s="27">
        <v>5</v>
      </c>
      <c r="D1250" s="22">
        <v>122163</v>
      </c>
      <c r="E1250" s="23">
        <f t="shared" si="137"/>
        <v>610815</v>
      </c>
      <c r="F1250" s="24">
        <v>0.09</v>
      </c>
      <c r="G1250" s="25">
        <f t="shared" si="138"/>
        <v>555841.65</v>
      </c>
      <c r="H1250" s="26">
        <f t="shared" si="139"/>
        <v>101062.11818181818</v>
      </c>
      <c r="I1250" s="52"/>
      <c r="J1250" s="52"/>
      <c r="K1250" s="53">
        <f t="shared" ref="K1250:K1263" si="140">H1250*C1250</f>
        <v>505310.59090909088</v>
      </c>
    </row>
    <row r="1251" spans="1:11" s="3" customFormat="1" ht="15" customHeight="1">
      <c r="A1251" s="19">
        <v>6</v>
      </c>
      <c r="B1251" s="20" t="s">
        <v>22</v>
      </c>
      <c r="C1251" s="21"/>
      <c r="D1251" s="22">
        <v>96566</v>
      </c>
      <c r="E1251" s="23">
        <f t="shared" si="137"/>
        <v>0</v>
      </c>
      <c r="F1251" s="24">
        <v>0.09</v>
      </c>
      <c r="G1251" s="25">
        <f t="shared" si="138"/>
        <v>0</v>
      </c>
      <c r="H1251" s="26">
        <f t="shared" si="139"/>
        <v>79886.418181818182</v>
      </c>
      <c r="I1251" s="52"/>
      <c r="J1251" s="52"/>
      <c r="K1251" s="53">
        <f t="shared" si="140"/>
        <v>0</v>
      </c>
    </row>
    <row r="1252" spans="1:11" s="3" customFormat="1" ht="15" customHeight="1">
      <c r="A1252" s="19">
        <v>7</v>
      </c>
      <c r="B1252" s="20" t="s">
        <v>23</v>
      </c>
      <c r="C1252" s="30"/>
      <c r="D1252" s="22">
        <v>144014</v>
      </c>
      <c r="E1252" s="23">
        <f t="shared" si="137"/>
        <v>0</v>
      </c>
      <c r="F1252" s="24">
        <v>0.09</v>
      </c>
      <c r="G1252" s="25">
        <f t="shared" si="138"/>
        <v>0</v>
      </c>
      <c r="H1252" s="26">
        <f t="shared" si="139"/>
        <v>119138.85454545454</v>
      </c>
      <c r="I1252" s="52"/>
      <c r="J1252" s="52"/>
      <c r="K1252" s="53">
        <f t="shared" si="140"/>
        <v>0</v>
      </c>
    </row>
    <row r="1253" spans="1:11" s="3" customFormat="1" ht="15" customHeight="1">
      <c r="A1253" s="19">
        <v>8</v>
      </c>
      <c r="B1253" s="20" t="s">
        <v>24</v>
      </c>
      <c r="C1253" s="21"/>
      <c r="D1253" s="22">
        <v>237245</v>
      </c>
      <c r="E1253" s="23">
        <f t="shared" si="137"/>
        <v>0</v>
      </c>
      <c r="F1253" s="24">
        <v>0.09</v>
      </c>
      <c r="G1253" s="25">
        <f t="shared" si="138"/>
        <v>0</v>
      </c>
      <c r="H1253" s="26">
        <f t="shared" si="139"/>
        <v>196266.31818181818</v>
      </c>
      <c r="I1253" s="52"/>
      <c r="J1253" s="52"/>
      <c r="K1253" s="53">
        <f t="shared" si="140"/>
        <v>0</v>
      </c>
    </row>
    <row r="1254" spans="1:11" s="3" customFormat="1" ht="15" customHeight="1">
      <c r="A1254" s="19">
        <v>9</v>
      </c>
      <c r="B1254" s="31" t="s">
        <v>25</v>
      </c>
      <c r="C1254" s="21"/>
      <c r="D1254" s="22">
        <v>103413.75</v>
      </c>
      <c r="E1254" s="23">
        <f t="shared" si="137"/>
        <v>0</v>
      </c>
      <c r="F1254" s="24">
        <v>0.09</v>
      </c>
      <c r="G1254" s="25">
        <f t="shared" si="138"/>
        <v>0</v>
      </c>
      <c r="H1254" s="26">
        <f t="shared" si="139"/>
        <v>85551.374999999985</v>
      </c>
      <c r="I1254" s="52"/>
      <c r="J1254" s="52"/>
      <c r="K1254" s="53">
        <f t="shared" si="140"/>
        <v>0</v>
      </c>
    </row>
    <row r="1255" spans="1:11" s="3" customFormat="1" ht="15" customHeight="1">
      <c r="A1255" s="19">
        <v>10</v>
      </c>
      <c r="B1255" s="31" t="s">
        <v>26</v>
      </c>
      <c r="C1255" s="32"/>
      <c r="D1255" s="22">
        <v>112188</v>
      </c>
      <c r="E1255" s="23">
        <f t="shared" si="137"/>
        <v>0</v>
      </c>
      <c r="F1255" s="24">
        <v>0.09</v>
      </c>
      <c r="G1255" s="25">
        <f t="shared" si="138"/>
        <v>0</v>
      </c>
      <c r="H1255" s="26">
        <f t="shared" si="139"/>
        <v>92810.072727272724</v>
      </c>
      <c r="I1255" s="52"/>
      <c r="J1255" s="52"/>
      <c r="K1255" s="53">
        <f t="shared" si="140"/>
        <v>0</v>
      </c>
    </row>
    <row r="1256" spans="1:11" s="3" customFormat="1" ht="15" customHeight="1">
      <c r="A1256" s="19">
        <v>11</v>
      </c>
      <c r="B1256" s="20" t="s">
        <v>27</v>
      </c>
      <c r="C1256" s="32">
        <v>5</v>
      </c>
      <c r="D1256" s="22">
        <v>55200</v>
      </c>
      <c r="E1256" s="23">
        <f t="shared" si="137"/>
        <v>276000</v>
      </c>
      <c r="F1256" s="24">
        <v>0.09</v>
      </c>
      <c r="G1256" s="25">
        <f t="shared" si="138"/>
        <v>251160</v>
      </c>
      <c r="H1256" s="26">
        <f t="shared" si="139"/>
        <v>45665.454545454544</v>
      </c>
      <c r="I1256" s="52"/>
      <c r="J1256" s="52"/>
      <c r="K1256" s="53">
        <f t="shared" si="140"/>
        <v>228327.27272727271</v>
      </c>
    </row>
    <row r="1257" spans="1:11" s="3" customFormat="1" ht="15" customHeight="1">
      <c r="A1257" s="19">
        <v>12</v>
      </c>
      <c r="B1257" s="20" t="s">
        <v>28</v>
      </c>
      <c r="C1257" s="32"/>
      <c r="D1257" s="22">
        <v>50600</v>
      </c>
      <c r="E1257" s="23">
        <f t="shared" si="137"/>
        <v>0</v>
      </c>
      <c r="F1257" s="24">
        <v>0.09</v>
      </c>
      <c r="G1257" s="25">
        <f t="shared" si="138"/>
        <v>0</v>
      </c>
      <c r="H1257" s="26">
        <f t="shared" si="139"/>
        <v>41859.999999999993</v>
      </c>
      <c r="I1257" s="52"/>
      <c r="J1257" s="52"/>
      <c r="K1257" s="53">
        <f t="shared" si="140"/>
        <v>0</v>
      </c>
    </row>
    <row r="1258" spans="1:11" s="3" customFormat="1" ht="15" customHeight="1">
      <c r="A1258" s="19">
        <v>13</v>
      </c>
      <c r="B1258" s="20" t="s">
        <v>29</v>
      </c>
      <c r="C1258" s="32"/>
      <c r="D1258" s="33">
        <v>65340</v>
      </c>
      <c r="E1258" s="23">
        <f t="shared" si="137"/>
        <v>0</v>
      </c>
      <c r="F1258" s="24">
        <v>0.09</v>
      </c>
      <c r="G1258" s="25">
        <f t="shared" si="138"/>
        <v>0</v>
      </c>
      <c r="H1258" s="26">
        <f t="shared" si="139"/>
        <v>54053.999999999993</v>
      </c>
      <c r="I1258" s="52"/>
      <c r="J1258" s="52"/>
      <c r="K1258" s="53">
        <f t="shared" si="140"/>
        <v>0</v>
      </c>
    </row>
    <row r="1259" spans="1:11" s="3" customFormat="1" ht="15" customHeight="1">
      <c r="A1259" s="19">
        <v>14</v>
      </c>
      <c r="B1259" s="20" t="s">
        <v>30</v>
      </c>
      <c r="C1259" s="32"/>
      <c r="D1259" s="33">
        <v>67155</v>
      </c>
      <c r="E1259" s="23">
        <f t="shared" si="137"/>
        <v>0</v>
      </c>
      <c r="F1259" s="24">
        <v>0.09</v>
      </c>
      <c r="G1259" s="25">
        <f t="shared" si="138"/>
        <v>0</v>
      </c>
      <c r="H1259" s="26">
        <f t="shared" si="139"/>
        <v>55555.499999999993</v>
      </c>
      <c r="I1259" s="52"/>
      <c r="J1259" s="52"/>
      <c r="K1259" s="53">
        <f t="shared" si="140"/>
        <v>0</v>
      </c>
    </row>
    <row r="1260" spans="1:11" s="3" customFormat="1" ht="15" customHeight="1">
      <c r="A1260" s="19">
        <v>15</v>
      </c>
      <c r="B1260" s="20" t="s">
        <v>31</v>
      </c>
      <c r="C1260" s="32"/>
      <c r="D1260" s="33">
        <v>78045</v>
      </c>
      <c r="E1260" s="23">
        <f t="shared" si="137"/>
        <v>0</v>
      </c>
      <c r="F1260" s="24">
        <v>0.09</v>
      </c>
      <c r="G1260" s="25">
        <f t="shared" si="138"/>
        <v>0</v>
      </c>
      <c r="H1260" s="26">
        <f t="shared" si="139"/>
        <v>64564.5</v>
      </c>
      <c r="I1260" s="52"/>
      <c r="J1260" s="52"/>
      <c r="K1260" s="53">
        <f t="shared" si="140"/>
        <v>0</v>
      </c>
    </row>
    <row r="1261" spans="1:11" s="3" customFormat="1" ht="15" customHeight="1">
      <c r="A1261" s="19">
        <v>16</v>
      </c>
      <c r="B1261" s="20" t="s">
        <v>32</v>
      </c>
      <c r="C1261" s="32"/>
      <c r="D1261" s="33">
        <v>81675</v>
      </c>
      <c r="E1261" s="23">
        <f t="shared" si="137"/>
        <v>0</v>
      </c>
      <c r="F1261" s="24">
        <v>0.09</v>
      </c>
      <c r="G1261" s="25">
        <f t="shared" si="138"/>
        <v>0</v>
      </c>
      <c r="H1261" s="26">
        <f t="shared" si="139"/>
        <v>67567.5</v>
      </c>
      <c r="I1261" s="52"/>
      <c r="J1261" s="52"/>
      <c r="K1261" s="53">
        <f t="shared" si="140"/>
        <v>0</v>
      </c>
    </row>
    <row r="1262" spans="1:11" s="66" customFormat="1" ht="15" customHeight="1">
      <c r="A1262" s="79">
        <v>17</v>
      </c>
      <c r="B1262" s="20" t="s">
        <v>33</v>
      </c>
      <c r="C1262" s="32"/>
      <c r="D1262" s="34">
        <v>115940</v>
      </c>
      <c r="E1262" s="80">
        <f t="shared" si="137"/>
        <v>0</v>
      </c>
      <c r="F1262" s="81">
        <v>0.09</v>
      </c>
      <c r="G1262" s="25">
        <f t="shared" si="138"/>
        <v>0</v>
      </c>
      <c r="H1262" s="82">
        <f t="shared" si="139"/>
        <v>95913.999999999985</v>
      </c>
      <c r="I1262" s="85"/>
      <c r="J1262" s="85"/>
      <c r="K1262" s="86">
        <f t="shared" si="140"/>
        <v>0</v>
      </c>
    </row>
    <row r="1263" spans="1:11" s="65" customFormat="1" ht="15" customHeight="1">
      <c r="A1263" s="72">
        <v>18</v>
      </c>
      <c r="B1263" s="73" t="s">
        <v>34</v>
      </c>
      <c r="C1263" s="87"/>
      <c r="D1263" s="88">
        <v>99825</v>
      </c>
      <c r="E1263" s="76">
        <f t="shared" si="137"/>
        <v>0</v>
      </c>
      <c r="F1263" s="77">
        <v>0.09</v>
      </c>
      <c r="G1263" s="78">
        <f t="shared" si="138"/>
        <v>0</v>
      </c>
      <c r="H1263" s="63">
        <f t="shared" si="139"/>
        <v>82582.499999999985</v>
      </c>
      <c r="I1263" s="83">
        <f>H1263*0.85</f>
        <v>70195.124999999985</v>
      </c>
      <c r="J1263" s="83"/>
      <c r="K1263" s="84">
        <f t="shared" si="140"/>
        <v>0</v>
      </c>
    </row>
    <row r="1264" spans="1:11" s="4" customFormat="1" ht="15" customHeight="1">
      <c r="A1264" s="35"/>
      <c r="B1264" s="36" t="s">
        <v>35</v>
      </c>
      <c r="C1264" s="37">
        <f>SUM(C1246:C1263)</f>
        <v>25</v>
      </c>
      <c r="D1264" s="37"/>
      <c r="E1264" s="38">
        <f>SUM(E1246:E1263)</f>
        <v>2186095</v>
      </c>
      <c r="F1264" s="38"/>
      <c r="G1264" s="39">
        <f>SUM(G1246:G1263)</f>
        <v>1989346.4500000002</v>
      </c>
      <c r="H1264" s="40"/>
      <c r="I1264" s="68"/>
      <c r="J1264" s="68"/>
      <c r="K1264" s="40">
        <f>SUM(K1246:K1263)</f>
        <v>1735329.0499999998</v>
      </c>
    </row>
    <row r="1265" spans="1:11" s="5" customFormat="1" ht="19.5" customHeight="1">
      <c r="A1265" s="41"/>
      <c r="B1265" s="42"/>
      <c r="C1265" s="43"/>
      <c r="D1265" s="43"/>
      <c r="E1265" s="44"/>
      <c r="F1265" s="44"/>
      <c r="G1265" s="45"/>
      <c r="I1265" s="69"/>
      <c r="J1265" s="69"/>
      <c r="K1265" s="70">
        <f>K1264*0.1</f>
        <v>173532.905</v>
      </c>
    </row>
    <row r="1266" spans="1:11" s="6" customFormat="1" ht="24" customHeight="1">
      <c r="A1266" s="311"/>
      <c r="B1266" s="311"/>
      <c r="C1266" s="312"/>
      <c r="D1266" s="312"/>
      <c r="E1266" s="46"/>
      <c r="F1266" s="46"/>
      <c r="G1266" s="47"/>
      <c r="I1266" s="71"/>
      <c r="J1266" s="71"/>
      <c r="K1266" s="195">
        <f>SUM(K1264:K1265)</f>
        <v>1908861.9549999998</v>
      </c>
    </row>
    <row r="1267" spans="1:11" ht="31.5">
      <c r="A1267" s="311" t="s">
        <v>36</v>
      </c>
      <c r="B1267" s="311"/>
      <c r="C1267" s="312" t="s">
        <v>37</v>
      </c>
      <c r="D1267" s="312"/>
      <c r="E1267" s="46"/>
      <c r="F1267" s="46"/>
      <c r="G1267" s="47" t="s">
        <v>38</v>
      </c>
      <c r="H1267" s="6"/>
    </row>
    <row r="1268" spans="1:11">
      <c r="B1268" s="61" t="s">
        <v>54</v>
      </c>
      <c r="C1268" s="89" t="s">
        <v>55</v>
      </c>
      <c r="D1268" s="61"/>
      <c r="E1268" s="61" t="s">
        <v>42</v>
      </c>
    </row>
    <row r="1269" spans="1:11">
      <c r="B1269" s="61" t="s">
        <v>56</v>
      </c>
      <c r="C1269" s="89" t="s">
        <v>55</v>
      </c>
      <c r="D1269" s="61"/>
      <c r="E1269" s="61" t="s">
        <v>42</v>
      </c>
    </row>
    <row r="1272" spans="1:11" s="1" customFormat="1" ht="16.5" customHeight="1">
      <c r="A1272" s="314" t="s">
        <v>0</v>
      </c>
      <c r="B1272" s="314"/>
      <c r="C1272" s="314"/>
      <c r="D1272" s="314"/>
      <c r="E1272" s="314"/>
      <c r="F1272" s="314"/>
      <c r="G1272" s="314"/>
      <c r="I1272" s="62"/>
      <c r="J1272" s="62"/>
    </row>
    <row r="1273" spans="1:11" s="1" customFormat="1" ht="17.25" customHeight="1">
      <c r="A1273" s="314" t="s">
        <v>1</v>
      </c>
      <c r="B1273" s="314"/>
      <c r="C1273" s="314"/>
      <c r="D1273" s="314"/>
      <c r="E1273" s="314"/>
      <c r="F1273" s="314"/>
      <c r="G1273" s="314"/>
      <c r="I1273" s="58" t="s">
        <v>59</v>
      </c>
      <c r="J1273" s="58"/>
    </row>
    <row r="1274" spans="1:11" s="1" customFormat="1" ht="15" customHeight="1">
      <c r="A1274" s="314" t="s">
        <v>2</v>
      </c>
      <c r="B1274" s="314"/>
      <c r="C1274" s="314"/>
      <c r="D1274" s="314"/>
      <c r="E1274" s="314"/>
      <c r="F1274" s="314"/>
      <c r="G1274" s="314"/>
      <c r="I1274" s="48"/>
      <c r="J1274" s="48"/>
    </row>
    <row r="1275" spans="1:11" s="1" customFormat="1" ht="15" customHeight="1">
      <c r="A1275" s="314" t="s">
        <v>3</v>
      </c>
      <c r="B1275" s="314"/>
      <c r="C1275" s="314"/>
      <c r="D1275" s="314"/>
      <c r="E1275" s="314"/>
      <c r="F1275" s="314"/>
      <c r="G1275" s="314"/>
      <c r="I1275" s="48"/>
      <c r="J1275" s="48"/>
    </row>
    <row r="1276" spans="1:11" s="1" customFormat="1" ht="15" customHeight="1">
      <c r="A1276" s="315" t="s">
        <v>4</v>
      </c>
      <c r="B1276" s="315"/>
      <c r="C1276" s="315"/>
      <c r="D1276" s="315"/>
      <c r="E1276" s="315"/>
      <c r="F1276" s="315"/>
      <c r="G1276" s="315"/>
      <c r="I1276" s="48"/>
      <c r="J1276" s="48"/>
    </row>
    <row r="1277" spans="1:11" s="2" customFormat="1" ht="15" customHeight="1">
      <c r="A1277" s="7"/>
      <c r="B1277" s="7"/>
      <c r="C1277" s="316" t="s">
        <v>40</v>
      </c>
      <c r="D1277" s="316"/>
      <c r="E1277" s="316"/>
      <c r="F1277" s="316"/>
      <c r="G1277" s="316"/>
      <c r="I1277" s="49"/>
      <c r="J1277" s="49"/>
    </row>
    <row r="1278" spans="1:11" s="1" customFormat="1" ht="15" customHeight="1">
      <c r="A1278" s="8" t="s">
        <v>60</v>
      </c>
      <c r="B1278" s="9"/>
      <c r="C1278" s="10"/>
      <c r="D1278" s="317"/>
      <c r="E1278" s="317"/>
      <c r="F1278" s="317"/>
      <c r="G1278" s="317"/>
      <c r="H1278" s="11"/>
      <c r="I1278" s="48"/>
      <c r="J1278" s="48"/>
    </row>
    <row r="1279" spans="1:11" s="1" customFormat="1" ht="15" customHeight="1">
      <c r="A1279" s="8" t="s">
        <v>7</v>
      </c>
      <c r="B1279" s="318" t="s">
        <v>95</v>
      </c>
      <c r="C1279" s="318"/>
      <c r="D1279" s="318"/>
      <c r="E1279" s="318"/>
      <c r="F1279" s="8"/>
      <c r="G1279" s="12"/>
      <c r="H1279" s="8"/>
      <c r="I1279" s="59"/>
      <c r="J1279" s="59"/>
      <c r="K1279" s="51"/>
    </row>
    <row r="1280" spans="1:11" s="1" customFormat="1" ht="15" customHeight="1">
      <c r="A1280" s="8" t="s">
        <v>8</v>
      </c>
      <c r="B1280" s="319"/>
      <c r="C1280" s="319"/>
      <c r="D1280" s="319"/>
      <c r="E1280" s="319"/>
      <c r="F1280" s="14"/>
      <c r="G1280" s="15" t="s">
        <v>9</v>
      </c>
      <c r="H1280" s="13" t="s">
        <v>41</v>
      </c>
      <c r="I1280" s="50"/>
      <c r="J1280" s="50"/>
    </row>
    <row r="1281" spans="1:11" s="1" customFormat="1" ht="15" customHeight="1">
      <c r="A1281" s="16" t="s">
        <v>10</v>
      </c>
      <c r="B1281" s="16" t="s">
        <v>11</v>
      </c>
      <c r="C1281" s="16" t="s">
        <v>12</v>
      </c>
      <c r="D1281" s="17" t="s">
        <v>13</v>
      </c>
      <c r="E1281" s="18" t="s">
        <v>14</v>
      </c>
      <c r="F1281" s="18" t="s">
        <v>15</v>
      </c>
      <c r="G1281" s="16" t="s">
        <v>16</v>
      </c>
      <c r="I1281" s="48" t="s">
        <v>46</v>
      </c>
      <c r="J1281" s="48"/>
    </row>
    <row r="1282" spans="1:11" s="3" customFormat="1" ht="15" customHeight="1">
      <c r="A1282" s="19">
        <v>1</v>
      </c>
      <c r="B1282" s="20" t="s">
        <v>17</v>
      </c>
      <c r="C1282" s="21">
        <v>2</v>
      </c>
      <c r="D1282" s="22">
        <v>80775</v>
      </c>
      <c r="E1282" s="23">
        <f>D1282*C1282</f>
        <v>161550</v>
      </c>
      <c r="F1282" s="24">
        <v>0.09</v>
      </c>
      <c r="G1282" s="25">
        <f>E1282-E1282*F1282</f>
        <v>147010.5</v>
      </c>
      <c r="H1282" s="26">
        <f>D1282/1.1*0.91</f>
        <v>66822.954545454544</v>
      </c>
      <c r="I1282" s="52"/>
      <c r="J1282" s="52"/>
      <c r="K1282" s="53">
        <f>H1282*C1282</f>
        <v>133645.90909090909</v>
      </c>
    </row>
    <row r="1283" spans="1:11" s="3" customFormat="1" ht="15" customHeight="1">
      <c r="A1283" s="19">
        <v>2</v>
      </c>
      <c r="B1283" s="20" t="s">
        <v>18</v>
      </c>
      <c r="C1283" s="27">
        <v>2</v>
      </c>
      <c r="D1283" s="22">
        <v>130973</v>
      </c>
      <c r="E1283" s="23">
        <f t="shared" ref="E1283:E1299" si="141">D1283*C1283</f>
        <v>261946</v>
      </c>
      <c r="F1283" s="24">
        <v>0.09</v>
      </c>
      <c r="G1283" s="25">
        <f t="shared" ref="G1283:G1299" si="142">E1283-E1283*F1283</f>
        <v>238370.86</v>
      </c>
      <c r="H1283" s="26">
        <f t="shared" ref="H1283:H1299" si="143">D1283/1.1*0.91</f>
        <v>108350.39090909091</v>
      </c>
      <c r="I1283" s="52"/>
      <c r="J1283" s="52"/>
      <c r="K1283" s="53">
        <f>H1283*C1283</f>
        <v>216700.78181818183</v>
      </c>
    </row>
    <row r="1284" spans="1:11" s="3" customFormat="1" ht="15" customHeight="1">
      <c r="A1284" s="19">
        <v>3</v>
      </c>
      <c r="B1284" s="20" t="s">
        <v>19</v>
      </c>
      <c r="C1284" s="30">
        <v>2</v>
      </c>
      <c r="D1284" s="22">
        <v>61155</v>
      </c>
      <c r="E1284" s="23">
        <f t="shared" si="141"/>
        <v>122310</v>
      </c>
      <c r="F1284" s="24">
        <v>0.09</v>
      </c>
      <c r="G1284" s="25">
        <f t="shared" si="142"/>
        <v>111302.1</v>
      </c>
      <c r="H1284" s="26">
        <f t="shared" si="143"/>
        <v>50591.86363636364</v>
      </c>
      <c r="I1284" s="52"/>
      <c r="J1284" s="52"/>
      <c r="K1284" s="53">
        <f>H1284*C1284</f>
        <v>101183.72727272728</v>
      </c>
    </row>
    <row r="1285" spans="1:11" s="65" customFormat="1" ht="15" customHeight="1">
      <c r="A1285" s="72">
        <v>4</v>
      </c>
      <c r="B1285" s="73" t="s">
        <v>20</v>
      </c>
      <c r="C1285" s="90">
        <v>2</v>
      </c>
      <c r="D1285" s="75">
        <v>117926</v>
      </c>
      <c r="E1285" s="76">
        <f t="shared" si="141"/>
        <v>235852</v>
      </c>
      <c r="F1285" s="77">
        <v>0.09</v>
      </c>
      <c r="G1285" s="78">
        <f t="shared" si="142"/>
        <v>214625.32</v>
      </c>
      <c r="H1285" s="63">
        <f t="shared" si="143"/>
        <v>97556.963636363624</v>
      </c>
      <c r="I1285" s="83">
        <f>H1285*0.85</f>
        <v>82923.419090909083</v>
      </c>
      <c r="J1285" s="83"/>
      <c r="K1285" s="84">
        <f>I1285*C1285</f>
        <v>165846.83818181817</v>
      </c>
    </row>
    <row r="1286" spans="1:11" s="3" customFormat="1" ht="15" customHeight="1">
      <c r="A1286" s="19">
        <v>5</v>
      </c>
      <c r="B1286" s="20" t="s">
        <v>21</v>
      </c>
      <c r="C1286" s="27">
        <v>2</v>
      </c>
      <c r="D1286" s="22">
        <v>122163</v>
      </c>
      <c r="E1286" s="23">
        <f t="shared" si="141"/>
        <v>244326</v>
      </c>
      <c r="F1286" s="24">
        <v>0.09</v>
      </c>
      <c r="G1286" s="25">
        <f t="shared" si="142"/>
        <v>222336.66</v>
      </c>
      <c r="H1286" s="26">
        <f t="shared" si="143"/>
        <v>101062.11818181818</v>
      </c>
      <c r="I1286" s="52"/>
      <c r="J1286" s="52"/>
      <c r="K1286" s="53">
        <f t="shared" ref="K1286:K1298" si="144">H1286*C1286</f>
        <v>202124.23636363636</v>
      </c>
    </row>
    <row r="1287" spans="1:11" s="3" customFormat="1" ht="15" customHeight="1">
      <c r="A1287" s="19">
        <v>6</v>
      </c>
      <c r="B1287" s="20" t="s">
        <v>22</v>
      </c>
      <c r="C1287" s="21"/>
      <c r="D1287" s="22">
        <v>96566</v>
      </c>
      <c r="E1287" s="23">
        <f t="shared" si="141"/>
        <v>0</v>
      </c>
      <c r="F1287" s="24">
        <v>0.09</v>
      </c>
      <c r="G1287" s="25">
        <f t="shared" si="142"/>
        <v>0</v>
      </c>
      <c r="H1287" s="26">
        <f t="shared" si="143"/>
        <v>79886.418181818182</v>
      </c>
      <c r="I1287" s="52"/>
      <c r="J1287" s="52"/>
      <c r="K1287" s="53">
        <f t="shared" si="144"/>
        <v>0</v>
      </c>
    </row>
    <row r="1288" spans="1:11" s="3" customFormat="1" ht="15" customHeight="1">
      <c r="A1288" s="19">
        <v>7</v>
      </c>
      <c r="B1288" s="20" t="s">
        <v>23</v>
      </c>
      <c r="C1288" s="30"/>
      <c r="D1288" s="22">
        <v>144014</v>
      </c>
      <c r="E1288" s="23">
        <f t="shared" si="141"/>
        <v>0</v>
      </c>
      <c r="F1288" s="24">
        <v>0.09</v>
      </c>
      <c r="G1288" s="25">
        <f t="shared" si="142"/>
        <v>0</v>
      </c>
      <c r="H1288" s="26">
        <f t="shared" si="143"/>
        <v>119138.85454545454</v>
      </c>
      <c r="I1288" s="52"/>
      <c r="J1288" s="52"/>
      <c r="K1288" s="53">
        <f t="shared" si="144"/>
        <v>0</v>
      </c>
    </row>
    <row r="1289" spans="1:11" s="3" customFormat="1" ht="15" customHeight="1">
      <c r="A1289" s="19">
        <v>8</v>
      </c>
      <c r="B1289" s="20" t="s">
        <v>24</v>
      </c>
      <c r="C1289" s="21"/>
      <c r="D1289" s="22">
        <v>237245</v>
      </c>
      <c r="E1289" s="23">
        <f t="shared" si="141"/>
        <v>0</v>
      </c>
      <c r="F1289" s="24">
        <v>0.09</v>
      </c>
      <c r="G1289" s="25">
        <f t="shared" si="142"/>
        <v>0</v>
      </c>
      <c r="H1289" s="26">
        <f t="shared" si="143"/>
        <v>196266.31818181818</v>
      </c>
      <c r="I1289" s="52"/>
      <c r="J1289" s="52"/>
      <c r="K1289" s="53">
        <f t="shared" si="144"/>
        <v>0</v>
      </c>
    </row>
    <row r="1290" spans="1:11" s="3" customFormat="1" ht="15" customHeight="1">
      <c r="A1290" s="19">
        <v>9</v>
      </c>
      <c r="B1290" s="31" t="s">
        <v>25</v>
      </c>
      <c r="C1290" s="21"/>
      <c r="D1290" s="22">
        <v>103413.75</v>
      </c>
      <c r="E1290" s="23">
        <f t="shared" si="141"/>
        <v>0</v>
      </c>
      <c r="F1290" s="24">
        <v>0.09</v>
      </c>
      <c r="G1290" s="25">
        <f t="shared" si="142"/>
        <v>0</v>
      </c>
      <c r="H1290" s="26">
        <f t="shared" si="143"/>
        <v>85551.374999999985</v>
      </c>
      <c r="I1290" s="52"/>
      <c r="J1290" s="52"/>
      <c r="K1290" s="53">
        <f t="shared" si="144"/>
        <v>0</v>
      </c>
    </row>
    <row r="1291" spans="1:11" s="3" customFormat="1" ht="15" customHeight="1">
      <c r="A1291" s="19">
        <v>10</v>
      </c>
      <c r="B1291" s="31" t="s">
        <v>26</v>
      </c>
      <c r="C1291" s="32"/>
      <c r="D1291" s="22">
        <v>112188</v>
      </c>
      <c r="E1291" s="23">
        <f t="shared" si="141"/>
        <v>0</v>
      </c>
      <c r="F1291" s="24">
        <v>0.09</v>
      </c>
      <c r="G1291" s="25">
        <f t="shared" si="142"/>
        <v>0</v>
      </c>
      <c r="H1291" s="26">
        <f t="shared" si="143"/>
        <v>92810.072727272724</v>
      </c>
      <c r="I1291" s="52"/>
      <c r="J1291" s="52"/>
      <c r="K1291" s="53">
        <f t="shared" si="144"/>
        <v>0</v>
      </c>
    </row>
    <row r="1292" spans="1:11" s="3" customFormat="1" ht="15" customHeight="1">
      <c r="A1292" s="19">
        <v>11</v>
      </c>
      <c r="B1292" s="20" t="s">
        <v>27</v>
      </c>
      <c r="C1292" s="32">
        <v>2</v>
      </c>
      <c r="D1292" s="22">
        <v>55200</v>
      </c>
      <c r="E1292" s="23">
        <f t="shared" si="141"/>
        <v>110400</v>
      </c>
      <c r="F1292" s="24">
        <v>0.09</v>
      </c>
      <c r="G1292" s="25">
        <f t="shared" si="142"/>
        <v>100464</v>
      </c>
      <c r="H1292" s="26">
        <f t="shared" si="143"/>
        <v>45665.454545454544</v>
      </c>
      <c r="I1292" s="52"/>
      <c r="J1292" s="52"/>
      <c r="K1292" s="53">
        <f t="shared" si="144"/>
        <v>91330.909090909088</v>
      </c>
    </row>
    <row r="1293" spans="1:11" s="3" customFormat="1" ht="15" customHeight="1">
      <c r="A1293" s="19">
        <v>12</v>
      </c>
      <c r="B1293" s="20" t="s">
        <v>28</v>
      </c>
      <c r="C1293" s="32">
        <v>2</v>
      </c>
      <c r="D1293" s="22">
        <v>50600</v>
      </c>
      <c r="E1293" s="23">
        <f t="shared" si="141"/>
        <v>101200</v>
      </c>
      <c r="F1293" s="24">
        <v>0.09</v>
      </c>
      <c r="G1293" s="25">
        <f t="shared" si="142"/>
        <v>92092</v>
      </c>
      <c r="H1293" s="26">
        <f t="shared" si="143"/>
        <v>41859.999999999993</v>
      </c>
      <c r="I1293" s="52"/>
      <c r="J1293" s="52"/>
      <c r="K1293" s="53">
        <f t="shared" si="144"/>
        <v>83719.999999999985</v>
      </c>
    </row>
    <row r="1294" spans="1:11" s="3" customFormat="1" ht="15" customHeight="1">
      <c r="A1294" s="19">
        <v>13</v>
      </c>
      <c r="B1294" s="20" t="s">
        <v>29</v>
      </c>
      <c r="C1294" s="32">
        <v>3</v>
      </c>
      <c r="D1294" s="33">
        <v>65340</v>
      </c>
      <c r="E1294" s="23">
        <f t="shared" si="141"/>
        <v>196020</v>
      </c>
      <c r="F1294" s="24">
        <v>0.09</v>
      </c>
      <c r="G1294" s="25">
        <f t="shared" si="142"/>
        <v>178378.2</v>
      </c>
      <c r="H1294" s="26">
        <f t="shared" si="143"/>
        <v>54053.999999999993</v>
      </c>
      <c r="I1294" s="52"/>
      <c r="J1294" s="52"/>
      <c r="K1294" s="53">
        <f t="shared" si="144"/>
        <v>162161.99999999997</v>
      </c>
    </row>
    <row r="1295" spans="1:11" s="3" customFormat="1" ht="15" customHeight="1">
      <c r="A1295" s="19">
        <v>14</v>
      </c>
      <c r="B1295" s="20" t="s">
        <v>30</v>
      </c>
      <c r="C1295" s="32">
        <v>3</v>
      </c>
      <c r="D1295" s="33">
        <v>67155</v>
      </c>
      <c r="E1295" s="23">
        <f t="shared" si="141"/>
        <v>201465</v>
      </c>
      <c r="F1295" s="24">
        <v>0.09</v>
      </c>
      <c r="G1295" s="25">
        <f t="shared" si="142"/>
        <v>183333.15</v>
      </c>
      <c r="H1295" s="26">
        <f t="shared" si="143"/>
        <v>55555.499999999993</v>
      </c>
      <c r="I1295" s="52"/>
      <c r="J1295" s="52"/>
      <c r="K1295" s="53">
        <f t="shared" si="144"/>
        <v>166666.49999999997</v>
      </c>
    </row>
    <row r="1296" spans="1:11" s="3" customFormat="1" ht="15" customHeight="1">
      <c r="A1296" s="19">
        <v>15</v>
      </c>
      <c r="B1296" s="20" t="s">
        <v>31</v>
      </c>
      <c r="C1296" s="32">
        <v>3</v>
      </c>
      <c r="D1296" s="33">
        <v>78045</v>
      </c>
      <c r="E1296" s="23">
        <f t="shared" si="141"/>
        <v>234135</v>
      </c>
      <c r="F1296" s="24">
        <v>0.09</v>
      </c>
      <c r="G1296" s="25">
        <f t="shared" si="142"/>
        <v>213062.85</v>
      </c>
      <c r="H1296" s="26">
        <f t="shared" si="143"/>
        <v>64564.5</v>
      </c>
      <c r="I1296" s="52"/>
      <c r="J1296" s="52"/>
      <c r="K1296" s="53">
        <f t="shared" si="144"/>
        <v>193693.5</v>
      </c>
    </row>
    <row r="1297" spans="1:11" s="3" customFormat="1" ht="15" customHeight="1">
      <c r="A1297" s="19">
        <v>16</v>
      </c>
      <c r="B1297" s="20" t="s">
        <v>32</v>
      </c>
      <c r="C1297" s="32">
        <v>3</v>
      </c>
      <c r="D1297" s="33">
        <v>81675</v>
      </c>
      <c r="E1297" s="23">
        <f t="shared" si="141"/>
        <v>245025</v>
      </c>
      <c r="F1297" s="24">
        <v>0.09</v>
      </c>
      <c r="G1297" s="25">
        <f t="shared" si="142"/>
        <v>222972.75</v>
      </c>
      <c r="H1297" s="26">
        <f t="shared" si="143"/>
        <v>67567.5</v>
      </c>
      <c r="I1297" s="52"/>
      <c r="J1297" s="52"/>
      <c r="K1297" s="53">
        <f t="shared" si="144"/>
        <v>202702.5</v>
      </c>
    </row>
    <row r="1298" spans="1:11" s="66" customFormat="1" ht="15" customHeight="1">
      <c r="A1298" s="79">
        <v>17</v>
      </c>
      <c r="B1298" s="20" t="s">
        <v>33</v>
      </c>
      <c r="C1298" s="32">
        <v>3</v>
      </c>
      <c r="D1298" s="34">
        <v>115940</v>
      </c>
      <c r="E1298" s="80">
        <f t="shared" si="141"/>
        <v>347820</v>
      </c>
      <c r="F1298" s="81">
        <v>0.09</v>
      </c>
      <c r="G1298" s="25">
        <f t="shared" si="142"/>
        <v>316516.2</v>
      </c>
      <c r="H1298" s="82">
        <f t="shared" si="143"/>
        <v>95913.999999999985</v>
      </c>
      <c r="I1298" s="85"/>
      <c r="J1298" s="85"/>
      <c r="K1298" s="86">
        <f t="shared" si="144"/>
        <v>287741.99999999994</v>
      </c>
    </row>
    <row r="1299" spans="1:11" s="65" customFormat="1" ht="15" customHeight="1">
      <c r="A1299" s="72">
        <v>18</v>
      </c>
      <c r="B1299" s="73" t="s">
        <v>34</v>
      </c>
      <c r="C1299" s="87">
        <v>3</v>
      </c>
      <c r="D1299" s="88">
        <v>99825</v>
      </c>
      <c r="E1299" s="76">
        <f t="shared" si="141"/>
        <v>299475</v>
      </c>
      <c r="F1299" s="77">
        <v>0.09</v>
      </c>
      <c r="G1299" s="78">
        <f t="shared" si="142"/>
        <v>272522.25</v>
      </c>
      <c r="H1299" s="63">
        <f t="shared" si="143"/>
        <v>82582.499999999985</v>
      </c>
      <c r="I1299" s="83">
        <f>H1299*0.85</f>
        <v>70195.124999999985</v>
      </c>
      <c r="J1299" s="83"/>
      <c r="K1299" s="84">
        <f>I1299*C1299</f>
        <v>210585.37499999994</v>
      </c>
    </row>
    <row r="1300" spans="1:11" s="4" customFormat="1" ht="15" customHeight="1">
      <c r="A1300" s="35"/>
      <c r="B1300" s="36" t="s">
        <v>35</v>
      </c>
      <c r="C1300" s="37">
        <f>SUM(C1282:C1299)</f>
        <v>32</v>
      </c>
      <c r="D1300" s="37"/>
      <c r="E1300" s="38">
        <f>SUM(E1282:E1299)</f>
        <v>2761524</v>
      </c>
      <c r="F1300" s="38"/>
      <c r="G1300" s="39">
        <f>SUM(G1282:G1299)</f>
        <v>2512986.84</v>
      </c>
      <c r="H1300" s="40"/>
      <c r="I1300" s="68"/>
      <c r="J1300" s="68"/>
      <c r="K1300" s="40">
        <f>SUM(K1282:K1299)</f>
        <v>2218104.2768181814</v>
      </c>
    </row>
    <row r="1301" spans="1:11" s="5" customFormat="1" ht="19.5" customHeight="1">
      <c r="A1301" s="41"/>
      <c r="B1301" s="42"/>
      <c r="C1301" s="43"/>
      <c r="D1301" s="43"/>
      <c r="E1301" s="44"/>
      <c r="F1301" s="44"/>
      <c r="G1301" s="45"/>
      <c r="I1301" s="69"/>
      <c r="J1301" s="69"/>
      <c r="K1301" s="70">
        <f>K1300*0.1</f>
        <v>221810.42768181814</v>
      </c>
    </row>
    <row r="1302" spans="1:11" s="6" customFormat="1" ht="24" customHeight="1">
      <c r="A1302" s="311"/>
      <c r="B1302" s="311"/>
      <c r="C1302" s="312"/>
      <c r="D1302" s="312"/>
      <c r="E1302" s="46"/>
      <c r="F1302" s="46"/>
      <c r="G1302" s="47"/>
      <c r="I1302" s="71"/>
      <c r="J1302" s="71"/>
      <c r="K1302" s="195">
        <f>SUM(K1300:K1301)</f>
        <v>2439914.7044999995</v>
      </c>
    </row>
    <row r="1303" spans="1:11" ht="31.5">
      <c r="A1303" s="311" t="s">
        <v>36</v>
      </c>
      <c r="B1303" s="311"/>
      <c r="C1303" s="312" t="s">
        <v>37</v>
      </c>
      <c r="D1303" s="312"/>
      <c r="E1303" s="46"/>
      <c r="F1303" s="46"/>
      <c r="G1303" s="47" t="s">
        <v>38</v>
      </c>
      <c r="H1303" s="6"/>
    </row>
    <row r="1304" spans="1:11">
      <c r="B1304" s="61" t="s">
        <v>54</v>
      </c>
      <c r="C1304" s="89" t="s">
        <v>55</v>
      </c>
      <c r="D1304" s="61"/>
      <c r="E1304" s="61" t="s">
        <v>42</v>
      </c>
    </row>
    <row r="1305" spans="1:11">
      <c r="B1305" s="61" t="s">
        <v>56</v>
      </c>
      <c r="C1305" s="89" t="s">
        <v>55</v>
      </c>
      <c r="D1305" s="61"/>
      <c r="E1305" s="61" t="s">
        <v>42</v>
      </c>
    </row>
    <row r="1308" spans="1:11" s="1" customFormat="1" ht="16.5" customHeight="1">
      <c r="A1308" s="314" t="s">
        <v>0</v>
      </c>
      <c r="B1308" s="314"/>
      <c r="C1308" s="314"/>
      <c r="D1308" s="314"/>
      <c r="E1308" s="314"/>
      <c r="F1308" s="314"/>
      <c r="G1308" s="314"/>
      <c r="I1308" s="62"/>
      <c r="J1308" s="62"/>
    </row>
    <row r="1309" spans="1:11" s="1" customFormat="1" ht="17.25" customHeight="1">
      <c r="A1309" s="314" t="s">
        <v>1</v>
      </c>
      <c r="B1309" s="314"/>
      <c r="C1309" s="314"/>
      <c r="D1309" s="314"/>
      <c r="E1309" s="314"/>
      <c r="F1309" s="314"/>
      <c r="G1309" s="314"/>
      <c r="I1309" s="58" t="s">
        <v>59</v>
      </c>
      <c r="J1309" s="58"/>
    </row>
    <row r="1310" spans="1:11" s="1" customFormat="1" ht="15" customHeight="1">
      <c r="A1310" s="314" t="s">
        <v>2</v>
      </c>
      <c r="B1310" s="314"/>
      <c r="C1310" s="314"/>
      <c r="D1310" s="314"/>
      <c r="E1310" s="314"/>
      <c r="F1310" s="314"/>
      <c r="G1310" s="314"/>
      <c r="I1310" s="48"/>
      <c r="J1310" s="48"/>
    </row>
    <row r="1311" spans="1:11" s="1" customFormat="1" ht="15" customHeight="1">
      <c r="A1311" s="314" t="s">
        <v>3</v>
      </c>
      <c r="B1311" s="314"/>
      <c r="C1311" s="314"/>
      <c r="D1311" s="314"/>
      <c r="E1311" s="314"/>
      <c r="F1311" s="314"/>
      <c r="G1311" s="314"/>
      <c r="I1311" s="48"/>
      <c r="J1311" s="48"/>
    </row>
    <row r="1312" spans="1:11" s="1" customFormat="1" ht="15" customHeight="1">
      <c r="A1312" s="315" t="s">
        <v>4</v>
      </c>
      <c r="B1312" s="315"/>
      <c r="C1312" s="315"/>
      <c r="D1312" s="315"/>
      <c r="E1312" s="315"/>
      <c r="F1312" s="315"/>
      <c r="G1312" s="315"/>
      <c r="I1312" s="48"/>
      <c r="J1312" s="48"/>
    </row>
    <row r="1313" spans="1:11" s="2" customFormat="1" ht="15" customHeight="1">
      <c r="A1313" s="7"/>
      <c r="B1313" s="7"/>
      <c r="C1313" s="316" t="s">
        <v>40</v>
      </c>
      <c r="D1313" s="316"/>
      <c r="E1313" s="316"/>
      <c r="F1313" s="316"/>
      <c r="G1313" s="316"/>
      <c r="I1313" s="49"/>
      <c r="J1313" s="49"/>
    </row>
    <row r="1314" spans="1:11" s="1" customFormat="1" ht="15" customHeight="1">
      <c r="A1314" s="8" t="s">
        <v>60</v>
      </c>
      <c r="B1314" s="9"/>
      <c r="C1314" s="10"/>
      <c r="D1314" s="317"/>
      <c r="E1314" s="317"/>
      <c r="F1314" s="317"/>
      <c r="G1314" s="317"/>
      <c r="H1314" s="11"/>
      <c r="I1314" s="48"/>
      <c r="J1314" s="48"/>
    </row>
    <row r="1315" spans="1:11" s="1" customFormat="1" ht="15" customHeight="1">
      <c r="A1315" s="8" t="s">
        <v>7</v>
      </c>
      <c r="B1315" s="318" t="s">
        <v>96</v>
      </c>
      <c r="C1315" s="318"/>
      <c r="D1315" s="318"/>
      <c r="E1315" s="318"/>
      <c r="F1315" s="8"/>
      <c r="G1315" s="12"/>
      <c r="H1315" s="8"/>
      <c r="I1315" s="59"/>
      <c r="J1315" s="59"/>
      <c r="K1315" s="51"/>
    </row>
    <row r="1316" spans="1:11" s="1" customFormat="1" ht="15" customHeight="1">
      <c r="A1316" s="8" t="s">
        <v>8</v>
      </c>
      <c r="B1316" s="319"/>
      <c r="C1316" s="319"/>
      <c r="D1316" s="319"/>
      <c r="E1316" s="319"/>
      <c r="F1316" s="14"/>
      <c r="G1316" s="15" t="s">
        <v>9</v>
      </c>
      <c r="H1316" s="13" t="s">
        <v>41</v>
      </c>
      <c r="I1316" s="50"/>
      <c r="J1316" s="50"/>
    </row>
    <row r="1317" spans="1:11" s="1" customFormat="1" ht="15" customHeight="1">
      <c r="A1317" s="16" t="s">
        <v>10</v>
      </c>
      <c r="B1317" s="16" t="s">
        <v>11</v>
      </c>
      <c r="C1317" s="16" t="s">
        <v>12</v>
      </c>
      <c r="D1317" s="17" t="s">
        <v>13</v>
      </c>
      <c r="E1317" s="18" t="s">
        <v>14</v>
      </c>
      <c r="F1317" s="18" t="s">
        <v>15</v>
      </c>
      <c r="G1317" s="16" t="s">
        <v>16</v>
      </c>
      <c r="I1317" s="48" t="s">
        <v>46</v>
      </c>
      <c r="J1317" s="48"/>
    </row>
    <row r="1318" spans="1:11" s="3" customFormat="1" ht="15" customHeight="1">
      <c r="A1318" s="19">
        <v>1</v>
      </c>
      <c r="B1318" s="20" t="s">
        <v>17</v>
      </c>
      <c r="C1318" s="21"/>
      <c r="D1318" s="22">
        <v>80775</v>
      </c>
      <c r="E1318" s="23">
        <f>D1318*C1318</f>
        <v>0</v>
      </c>
      <c r="F1318" s="24">
        <v>0.09</v>
      </c>
      <c r="G1318" s="25">
        <f>E1318-E1318*F1318</f>
        <v>0</v>
      </c>
      <c r="H1318" s="26">
        <f>D1318/1.1*0.91</f>
        <v>66822.954545454544</v>
      </c>
      <c r="I1318" s="52"/>
      <c r="J1318" s="52"/>
      <c r="K1318" s="53">
        <f>H1318*C1318</f>
        <v>0</v>
      </c>
    </row>
    <row r="1319" spans="1:11" s="3" customFormat="1" ht="15" customHeight="1">
      <c r="A1319" s="19">
        <v>2</v>
      </c>
      <c r="B1319" s="20" t="s">
        <v>18</v>
      </c>
      <c r="C1319" s="27">
        <v>3</v>
      </c>
      <c r="D1319" s="22">
        <v>130973</v>
      </c>
      <c r="E1319" s="23">
        <f t="shared" ref="E1319:E1335" si="145">D1319*C1319</f>
        <v>392919</v>
      </c>
      <c r="F1319" s="24">
        <v>0.09</v>
      </c>
      <c r="G1319" s="25">
        <f t="shared" ref="G1319:G1335" si="146">E1319-E1319*F1319</f>
        <v>357556.29</v>
      </c>
      <c r="H1319" s="26">
        <f t="shared" ref="H1319:H1335" si="147">D1319/1.1*0.91</f>
        <v>108350.39090909091</v>
      </c>
      <c r="I1319" s="52"/>
      <c r="J1319" s="52"/>
      <c r="K1319" s="53">
        <f>H1319*C1319</f>
        <v>325051.17272727273</v>
      </c>
    </row>
    <row r="1320" spans="1:11" s="3" customFormat="1" ht="15" customHeight="1">
      <c r="A1320" s="19">
        <v>3</v>
      </c>
      <c r="B1320" s="20" t="s">
        <v>19</v>
      </c>
      <c r="C1320" s="30"/>
      <c r="D1320" s="22">
        <v>61155</v>
      </c>
      <c r="E1320" s="23">
        <f t="shared" si="145"/>
        <v>0</v>
      </c>
      <c r="F1320" s="24">
        <v>0.09</v>
      </c>
      <c r="G1320" s="25">
        <f t="shared" si="146"/>
        <v>0</v>
      </c>
      <c r="H1320" s="26">
        <f t="shared" si="147"/>
        <v>50591.86363636364</v>
      </c>
      <c r="I1320" s="52"/>
      <c r="J1320" s="52"/>
      <c r="K1320" s="53">
        <f>H1320*C1320</f>
        <v>0</v>
      </c>
    </row>
    <row r="1321" spans="1:11" s="65" customFormat="1" ht="15" customHeight="1">
      <c r="A1321" s="72">
        <v>4</v>
      </c>
      <c r="B1321" s="73" t="s">
        <v>20</v>
      </c>
      <c r="C1321" s="90">
        <v>2</v>
      </c>
      <c r="D1321" s="75">
        <v>117926</v>
      </c>
      <c r="E1321" s="76">
        <f t="shared" si="145"/>
        <v>235852</v>
      </c>
      <c r="F1321" s="77">
        <v>0.09</v>
      </c>
      <c r="G1321" s="78">
        <f t="shared" si="146"/>
        <v>214625.32</v>
      </c>
      <c r="H1321" s="63">
        <f t="shared" si="147"/>
        <v>97556.963636363624</v>
      </c>
      <c r="I1321" s="83">
        <f>H1321*0.85</f>
        <v>82923.419090909083</v>
      </c>
      <c r="J1321" s="83"/>
      <c r="K1321" s="84">
        <f>I1321*C1321</f>
        <v>165846.83818181817</v>
      </c>
    </row>
    <row r="1322" spans="1:11" s="3" customFormat="1" ht="15" customHeight="1">
      <c r="A1322" s="19">
        <v>5</v>
      </c>
      <c r="B1322" s="20" t="s">
        <v>21</v>
      </c>
      <c r="C1322" s="27">
        <v>2</v>
      </c>
      <c r="D1322" s="22">
        <v>122163</v>
      </c>
      <c r="E1322" s="23">
        <f t="shared" si="145"/>
        <v>244326</v>
      </c>
      <c r="F1322" s="24">
        <v>0.09</v>
      </c>
      <c r="G1322" s="25">
        <f t="shared" si="146"/>
        <v>222336.66</v>
      </c>
      <c r="H1322" s="26">
        <f t="shared" si="147"/>
        <v>101062.11818181818</v>
      </c>
      <c r="I1322" s="52"/>
      <c r="J1322" s="52"/>
      <c r="K1322" s="53">
        <f t="shared" ref="K1322:K1335" si="148">H1322*C1322</f>
        <v>202124.23636363636</v>
      </c>
    </row>
    <row r="1323" spans="1:11" s="3" customFormat="1" ht="15" customHeight="1">
      <c r="A1323" s="19">
        <v>6</v>
      </c>
      <c r="B1323" s="20" t="s">
        <v>22</v>
      </c>
      <c r="C1323" s="21"/>
      <c r="D1323" s="22">
        <v>96566</v>
      </c>
      <c r="E1323" s="23">
        <f t="shared" si="145"/>
        <v>0</v>
      </c>
      <c r="F1323" s="24">
        <v>0.09</v>
      </c>
      <c r="G1323" s="25">
        <f t="shared" si="146"/>
        <v>0</v>
      </c>
      <c r="H1323" s="26">
        <f t="shared" si="147"/>
        <v>79886.418181818182</v>
      </c>
      <c r="I1323" s="52"/>
      <c r="J1323" s="52"/>
      <c r="K1323" s="53">
        <f t="shared" si="148"/>
        <v>0</v>
      </c>
    </row>
    <row r="1324" spans="1:11" s="3" customFormat="1" ht="15" customHeight="1">
      <c r="A1324" s="19">
        <v>7</v>
      </c>
      <c r="B1324" s="20" t="s">
        <v>23</v>
      </c>
      <c r="C1324" s="30"/>
      <c r="D1324" s="22">
        <v>144014</v>
      </c>
      <c r="E1324" s="23">
        <f t="shared" si="145"/>
        <v>0</v>
      </c>
      <c r="F1324" s="24">
        <v>0.09</v>
      </c>
      <c r="G1324" s="25">
        <f t="shared" si="146"/>
        <v>0</v>
      </c>
      <c r="H1324" s="26">
        <f t="shared" si="147"/>
        <v>119138.85454545454</v>
      </c>
      <c r="I1324" s="52"/>
      <c r="J1324" s="52"/>
      <c r="K1324" s="53">
        <f t="shared" si="148"/>
        <v>0</v>
      </c>
    </row>
    <row r="1325" spans="1:11" s="3" customFormat="1" ht="15" customHeight="1">
      <c r="A1325" s="19">
        <v>8</v>
      </c>
      <c r="B1325" s="20" t="s">
        <v>24</v>
      </c>
      <c r="C1325" s="21"/>
      <c r="D1325" s="22">
        <v>237245</v>
      </c>
      <c r="E1325" s="23">
        <f t="shared" si="145"/>
        <v>0</v>
      </c>
      <c r="F1325" s="24">
        <v>0.09</v>
      </c>
      <c r="G1325" s="25">
        <f t="shared" si="146"/>
        <v>0</v>
      </c>
      <c r="H1325" s="26">
        <f t="shared" si="147"/>
        <v>196266.31818181818</v>
      </c>
      <c r="I1325" s="52"/>
      <c r="J1325" s="52"/>
      <c r="K1325" s="53">
        <f t="shared" si="148"/>
        <v>0</v>
      </c>
    </row>
    <row r="1326" spans="1:11" s="3" customFormat="1" ht="15" customHeight="1">
      <c r="A1326" s="19">
        <v>9</v>
      </c>
      <c r="B1326" s="31" t="s">
        <v>25</v>
      </c>
      <c r="C1326" s="21"/>
      <c r="D1326" s="22">
        <v>103413.75</v>
      </c>
      <c r="E1326" s="23">
        <f t="shared" si="145"/>
        <v>0</v>
      </c>
      <c r="F1326" s="24">
        <v>0.09</v>
      </c>
      <c r="G1326" s="25">
        <f t="shared" si="146"/>
        <v>0</v>
      </c>
      <c r="H1326" s="26">
        <f t="shared" si="147"/>
        <v>85551.374999999985</v>
      </c>
      <c r="I1326" s="52"/>
      <c r="J1326" s="52"/>
      <c r="K1326" s="53">
        <f t="shared" si="148"/>
        <v>0</v>
      </c>
    </row>
    <row r="1327" spans="1:11" s="3" customFormat="1" ht="15" customHeight="1">
      <c r="A1327" s="19">
        <v>10</v>
      </c>
      <c r="B1327" s="31" t="s">
        <v>26</v>
      </c>
      <c r="C1327" s="32"/>
      <c r="D1327" s="22">
        <v>112188</v>
      </c>
      <c r="E1327" s="23">
        <f t="shared" si="145"/>
        <v>0</v>
      </c>
      <c r="F1327" s="24">
        <v>0.09</v>
      </c>
      <c r="G1327" s="25">
        <f t="shared" si="146"/>
        <v>0</v>
      </c>
      <c r="H1327" s="26">
        <f t="shared" si="147"/>
        <v>92810.072727272724</v>
      </c>
      <c r="I1327" s="52"/>
      <c r="J1327" s="52"/>
      <c r="K1327" s="53">
        <f t="shared" si="148"/>
        <v>0</v>
      </c>
    </row>
    <row r="1328" spans="1:11" s="3" customFormat="1" ht="15" customHeight="1">
      <c r="A1328" s="19">
        <v>11</v>
      </c>
      <c r="B1328" s="20" t="s">
        <v>27</v>
      </c>
      <c r="C1328" s="32"/>
      <c r="D1328" s="22">
        <v>55200</v>
      </c>
      <c r="E1328" s="23">
        <f t="shared" si="145"/>
        <v>0</v>
      </c>
      <c r="F1328" s="24">
        <v>0.09</v>
      </c>
      <c r="G1328" s="25">
        <f t="shared" si="146"/>
        <v>0</v>
      </c>
      <c r="H1328" s="26">
        <f t="shared" si="147"/>
        <v>45665.454545454544</v>
      </c>
      <c r="I1328" s="52"/>
      <c r="J1328" s="52"/>
      <c r="K1328" s="53">
        <f t="shared" si="148"/>
        <v>0</v>
      </c>
    </row>
    <row r="1329" spans="1:11" s="3" customFormat="1" ht="15" customHeight="1">
      <c r="A1329" s="19">
        <v>12</v>
      </c>
      <c r="B1329" s="20" t="s">
        <v>28</v>
      </c>
      <c r="C1329" s="32"/>
      <c r="D1329" s="22">
        <v>50600</v>
      </c>
      <c r="E1329" s="23">
        <f t="shared" si="145"/>
        <v>0</v>
      </c>
      <c r="F1329" s="24">
        <v>0.09</v>
      </c>
      <c r="G1329" s="25">
        <f t="shared" si="146"/>
        <v>0</v>
      </c>
      <c r="H1329" s="26">
        <f t="shared" si="147"/>
        <v>41859.999999999993</v>
      </c>
      <c r="I1329" s="52"/>
      <c r="J1329" s="52"/>
      <c r="K1329" s="53">
        <f t="shared" si="148"/>
        <v>0</v>
      </c>
    </row>
    <row r="1330" spans="1:11" s="3" customFormat="1" ht="15" customHeight="1">
      <c r="A1330" s="19">
        <v>13</v>
      </c>
      <c r="B1330" s="20" t="s">
        <v>29</v>
      </c>
      <c r="C1330" s="32"/>
      <c r="D1330" s="33">
        <v>65340</v>
      </c>
      <c r="E1330" s="23">
        <f t="shared" si="145"/>
        <v>0</v>
      </c>
      <c r="F1330" s="24">
        <v>0.09</v>
      </c>
      <c r="G1330" s="25">
        <f t="shared" si="146"/>
        <v>0</v>
      </c>
      <c r="H1330" s="26">
        <f t="shared" si="147"/>
        <v>54053.999999999993</v>
      </c>
      <c r="I1330" s="52"/>
      <c r="J1330" s="52"/>
      <c r="K1330" s="53">
        <f t="shared" si="148"/>
        <v>0</v>
      </c>
    </row>
    <row r="1331" spans="1:11" s="3" customFormat="1" ht="15" customHeight="1">
      <c r="A1331" s="19">
        <v>14</v>
      </c>
      <c r="B1331" s="20" t="s">
        <v>30</v>
      </c>
      <c r="C1331" s="32"/>
      <c r="D1331" s="33">
        <v>67155</v>
      </c>
      <c r="E1331" s="23">
        <f t="shared" si="145"/>
        <v>0</v>
      </c>
      <c r="F1331" s="24">
        <v>0.09</v>
      </c>
      <c r="G1331" s="25">
        <f t="shared" si="146"/>
        <v>0</v>
      </c>
      <c r="H1331" s="26">
        <f t="shared" si="147"/>
        <v>55555.499999999993</v>
      </c>
      <c r="I1331" s="52"/>
      <c r="J1331" s="52"/>
      <c r="K1331" s="53">
        <f t="shared" si="148"/>
        <v>0</v>
      </c>
    </row>
    <row r="1332" spans="1:11" s="3" customFormat="1" ht="15" customHeight="1">
      <c r="A1332" s="19">
        <v>15</v>
      </c>
      <c r="B1332" s="20" t="s">
        <v>31</v>
      </c>
      <c r="C1332" s="32"/>
      <c r="D1332" s="33">
        <v>78045</v>
      </c>
      <c r="E1332" s="23">
        <f t="shared" si="145"/>
        <v>0</v>
      </c>
      <c r="F1332" s="24">
        <v>0.09</v>
      </c>
      <c r="G1332" s="25">
        <f t="shared" si="146"/>
        <v>0</v>
      </c>
      <c r="H1332" s="26">
        <f t="shared" si="147"/>
        <v>64564.5</v>
      </c>
      <c r="I1332" s="52"/>
      <c r="J1332" s="52"/>
      <c r="K1332" s="53">
        <f t="shared" si="148"/>
        <v>0</v>
      </c>
    </row>
    <row r="1333" spans="1:11" s="3" customFormat="1" ht="15" customHeight="1">
      <c r="A1333" s="19">
        <v>16</v>
      </c>
      <c r="B1333" s="20" t="s">
        <v>32</v>
      </c>
      <c r="C1333" s="32"/>
      <c r="D1333" s="33">
        <v>81675</v>
      </c>
      <c r="E1333" s="23">
        <f t="shared" si="145"/>
        <v>0</v>
      </c>
      <c r="F1333" s="24">
        <v>0.09</v>
      </c>
      <c r="G1333" s="25">
        <f t="shared" si="146"/>
        <v>0</v>
      </c>
      <c r="H1333" s="26">
        <f t="shared" si="147"/>
        <v>67567.5</v>
      </c>
      <c r="I1333" s="52"/>
      <c r="J1333" s="52"/>
      <c r="K1333" s="53">
        <f t="shared" si="148"/>
        <v>0</v>
      </c>
    </row>
    <row r="1334" spans="1:11" s="66" customFormat="1" ht="15" customHeight="1">
      <c r="A1334" s="79">
        <v>17</v>
      </c>
      <c r="B1334" s="20" t="s">
        <v>33</v>
      </c>
      <c r="C1334" s="32"/>
      <c r="D1334" s="34">
        <v>115940</v>
      </c>
      <c r="E1334" s="80">
        <f t="shared" si="145"/>
        <v>0</v>
      </c>
      <c r="F1334" s="81">
        <v>0.09</v>
      </c>
      <c r="G1334" s="25">
        <f t="shared" si="146"/>
        <v>0</v>
      </c>
      <c r="H1334" s="82">
        <f t="shared" si="147"/>
        <v>95913.999999999985</v>
      </c>
      <c r="I1334" s="85"/>
      <c r="J1334" s="85"/>
      <c r="K1334" s="86">
        <f t="shared" si="148"/>
        <v>0</v>
      </c>
    </row>
    <row r="1335" spans="1:11" s="65" customFormat="1" ht="15" customHeight="1">
      <c r="A1335" s="72">
        <v>18</v>
      </c>
      <c r="B1335" s="73" t="s">
        <v>34</v>
      </c>
      <c r="C1335" s="87"/>
      <c r="D1335" s="88">
        <v>99825</v>
      </c>
      <c r="E1335" s="76">
        <f t="shared" si="145"/>
        <v>0</v>
      </c>
      <c r="F1335" s="77">
        <v>0.09</v>
      </c>
      <c r="G1335" s="78">
        <f t="shared" si="146"/>
        <v>0</v>
      </c>
      <c r="H1335" s="63">
        <f t="shared" si="147"/>
        <v>82582.499999999985</v>
      </c>
      <c r="I1335" s="83">
        <f>H1335*0.85</f>
        <v>70195.124999999985</v>
      </c>
      <c r="J1335" s="83"/>
      <c r="K1335" s="84">
        <f t="shared" si="148"/>
        <v>0</v>
      </c>
    </row>
    <row r="1336" spans="1:11" s="4" customFormat="1" ht="15" customHeight="1">
      <c r="A1336" s="35"/>
      <c r="B1336" s="36" t="s">
        <v>35</v>
      </c>
      <c r="C1336" s="37">
        <f>SUM(C1318:C1335)</f>
        <v>7</v>
      </c>
      <c r="D1336" s="37"/>
      <c r="E1336" s="38">
        <f>SUM(E1318:E1335)</f>
        <v>873097</v>
      </c>
      <c r="F1336" s="38"/>
      <c r="G1336" s="39">
        <f>SUM(G1318:G1335)</f>
        <v>794518.27</v>
      </c>
      <c r="H1336" s="40"/>
      <c r="I1336" s="68"/>
      <c r="J1336" s="68"/>
      <c r="K1336" s="40">
        <f>SUM(K1318:K1335)</f>
        <v>693022.2472727272</v>
      </c>
    </row>
    <row r="1337" spans="1:11" s="5" customFormat="1" ht="19.5" customHeight="1">
      <c r="A1337" s="41"/>
      <c r="B1337" s="42"/>
      <c r="C1337" s="43"/>
      <c r="D1337" s="43"/>
      <c r="E1337" s="44"/>
      <c r="F1337" s="44"/>
      <c r="G1337" s="45"/>
      <c r="I1337" s="69"/>
      <c r="J1337" s="69"/>
      <c r="K1337" s="70">
        <f>K1336*0.1</f>
        <v>69302.224727272725</v>
      </c>
    </row>
    <row r="1338" spans="1:11" s="6" customFormat="1" ht="24" customHeight="1">
      <c r="A1338" s="311"/>
      <c r="B1338" s="311"/>
      <c r="C1338" s="312"/>
      <c r="D1338" s="312"/>
      <c r="E1338" s="46"/>
      <c r="F1338" s="46"/>
      <c r="G1338" s="47"/>
      <c r="I1338" s="71"/>
      <c r="J1338" s="71"/>
      <c r="K1338" s="195">
        <f>SUM(K1336:K1337)</f>
        <v>762324.47199999995</v>
      </c>
    </row>
    <row r="1339" spans="1:11" ht="31.5">
      <c r="A1339" s="311" t="s">
        <v>36</v>
      </c>
      <c r="B1339" s="311"/>
      <c r="C1339" s="312" t="s">
        <v>37</v>
      </c>
      <c r="D1339" s="312"/>
      <c r="E1339" s="46"/>
      <c r="F1339" s="46"/>
      <c r="G1339" s="47" t="s">
        <v>38</v>
      </c>
      <c r="H1339" s="6"/>
    </row>
    <row r="1340" spans="1:11">
      <c r="B1340" s="61" t="s">
        <v>54</v>
      </c>
      <c r="C1340" s="89" t="s">
        <v>55</v>
      </c>
      <c r="D1340" s="61"/>
      <c r="E1340" s="61" t="s">
        <v>42</v>
      </c>
    </row>
    <row r="1341" spans="1:11">
      <c r="B1341" s="61" t="s">
        <v>56</v>
      </c>
      <c r="C1341" s="89" t="s">
        <v>55</v>
      </c>
      <c r="D1341" s="61"/>
      <c r="E1341" s="61" t="s">
        <v>42</v>
      </c>
    </row>
    <row r="1344" spans="1:11" s="1" customFormat="1" ht="16.5" customHeight="1">
      <c r="A1344" s="314" t="s">
        <v>0</v>
      </c>
      <c r="B1344" s="314"/>
      <c r="C1344" s="314"/>
      <c r="D1344" s="314"/>
      <c r="E1344" s="314"/>
      <c r="F1344" s="314"/>
      <c r="G1344" s="314"/>
      <c r="I1344" s="62"/>
      <c r="J1344" s="62"/>
    </row>
    <row r="1345" spans="1:11" s="1" customFormat="1" ht="17.25" customHeight="1">
      <c r="A1345" s="314" t="s">
        <v>1</v>
      </c>
      <c r="B1345" s="314"/>
      <c r="C1345" s="314"/>
      <c r="D1345" s="314"/>
      <c r="E1345" s="314"/>
      <c r="F1345" s="314"/>
      <c r="G1345" s="314"/>
      <c r="I1345" s="58" t="s">
        <v>59</v>
      </c>
      <c r="J1345" s="58"/>
    </row>
    <row r="1346" spans="1:11" s="1" customFormat="1" ht="15" customHeight="1">
      <c r="A1346" s="314" t="s">
        <v>2</v>
      </c>
      <c r="B1346" s="314"/>
      <c r="C1346" s="314"/>
      <c r="D1346" s="314"/>
      <c r="E1346" s="314"/>
      <c r="F1346" s="314"/>
      <c r="G1346" s="314"/>
      <c r="I1346" s="48"/>
      <c r="J1346" s="48"/>
    </row>
    <row r="1347" spans="1:11" s="1" customFormat="1" ht="15" customHeight="1">
      <c r="A1347" s="314" t="s">
        <v>3</v>
      </c>
      <c r="B1347" s="314"/>
      <c r="C1347" s="314"/>
      <c r="D1347" s="314"/>
      <c r="E1347" s="314"/>
      <c r="F1347" s="314"/>
      <c r="G1347" s="314"/>
      <c r="I1347" s="48"/>
      <c r="J1347" s="48"/>
    </row>
    <row r="1348" spans="1:11" s="1" customFormat="1" ht="15" customHeight="1">
      <c r="A1348" s="315" t="s">
        <v>4</v>
      </c>
      <c r="B1348" s="315"/>
      <c r="C1348" s="315"/>
      <c r="D1348" s="315"/>
      <c r="E1348" s="315"/>
      <c r="F1348" s="315"/>
      <c r="G1348" s="315"/>
      <c r="I1348" s="48"/>
      <c r="J1348" s="48"/>
    </row>
    <row r="1349" spans="1:11" s="2" customFormat="1" ht="15" customHeight="1">
      <c r="A1349" s="7"/>
      <c r="B1349" s="7"/>
      <c r="C1349" s="316" t="s">
        <v>40</v>
      </c>
      <c r="D1349" s="316"/>
      <c r="E1349" s="316"/>
      <c r="F1349" s="316"/>
      <c r="G1349" s="316"/>
      <c r="I1349" s="49"/>
      <c r="J1349" s="49"/>
    </row>
    <row r="1350" spans="1:11" s="1" customFormat="1" ht="15" customHeight="1">
      <c r="A1350" s="8" t="s">
        <v>60</v>
      </c>
      <c r="B1350" s="9"/>
      <c r="C1350" s="10"/>
      <c r="D1350" s="317"/>
      <c r="E1350" s="317"/>
      <c r="F1350" s="317"/>
      <c r="G1350" s="317"/>
      <c r="H1350" s="11"/>
      <c r="I1350" s="48"/>
      <c r="J1350" s="48"/>
    </row>
    <row r="1351" spans="1:11" s="1" customFormat="1" ht="15" customHeight="1">
      <c r="A1351" s="8" t="s">
        <v>7</v>
      </c>
      <c r="B1351" s="318" t="s">
        <v>69</v>
      </c>
      <c r="C1351" s="318"/>
      <c r="D1351" s="318"/>
      <c r="E1351" s="318"/>
      <c r="F1351" s="8"/>
      <c r="G1351" s="12"/>
      <c r="H1351" s="8"/>
      <c r="I1351" s="59"/>
      <c r="J1351" s="59"/>
      <c r="K1351" s="51"/>
    </row>
    <row r="1352" spans="1:11" s="1" customFormat="1" ht="15" customHeight="1">
      <c r="A1352" s="8" t="s">
        <v>8</v>
      </c>
      <c r="B1352" s="319"/>
      <c r="C1352" s="319"/>
      <c r="D1352" s="319"/>
      <c r="E1352" s="319"/>
      <c r="F1352" s="14"/>
      <c r="G1352" s="15" t="s">
        <v>9</v>
      </c>
      <c r="H1352" s="13" t="s">
        <v>41</v>
      </c>
      <c r="I1352" s="50"/>
      <c r="J1352" s="50"/>
    </row>
    <row r="1353" spans="1:11" s="1" customFormat="1" ht="15" customHeight="1">
      <c r="A1353" s="16" t="s">
        <v>10</v>
      </c>
      <c r="B1353" s="16" t="s">
        <v>11</v>
      </c>
      <c r="C1353" s="16" t="s">
        <v>12</v>
      </c>
      <c r="D1353" s="17" t="s">
        <v>13</v>
      </c>
      <c r="E1353" s="18" t="s">
        <v>14</v>
      </c>
      <c r="F1353" s="18" t="s">
        <v>15</v>
      </c>
      <c r="G1353" s="16" t="s">
        <v>16</v>
      </c>
      <c r="I1353" s="48" t="s">
        <v>46</v>
      </c>
      <c r="J1353" s="48"/>
    </row>
    <row r="1354" spans="1:11" s="3" customFormat="1" ht="15" customHeight="1">
      <c r="A1354" s="19">
        <v>1</v>
      </c>
      <c r="B1354" s="20" t="s">
        <v>17</v>
      </c>
      <c r="C1354" s="21">
        <v>3</v>
      </c>
      <c r="D1354" s="22">
        <v>80775</v>
      </c>
      <c r="E1354" s="23">
        <f>D1354*C1354</f>
        <v>242325</v>
      </c>
      <c r="F1354" s="24">
        <v>0.09</v>
      </c>
      <c r="G1354" s="25">
        <f>E1354-E1354*F1354</f>
        <v>220515.75</v>
      </c>
      <c r="H1354" s="26">
        <f>D1354/1.1*0.91</f>
        <v>66822.954545454544</v>
      </c>
      <c r="I1354" s="52"/>
      <c r="J1354" s="52"/>
      <c r="K1354" s="53">
        <f>H1354*C1354</f>
        <v>200468.86363636365</v>
      </c>
    </row>
    <row r="1355" spans="1:11" s="3" customFormat="1" ht="15" customHeight="1">
      <c r="A1355" s="19">
        <v>2</v>
      </c>
      <c r="B1355" s="20" t="s">
        <v>18</v>
      </c>
      <c r="C1355" s="27"/>
      <c r="D1355" s="22">
        <v>130973</v>
      </c>
      <c r="E1355" s="23">
        <f t="shared" ref="E1355:E1371" si="149">D1355*C1355</f>
        <v>0</v>
      </c>
      <c r="F1355" s="24">
        <v>0.09</v>
      </c>
      <c r="G1355" s="25">
        <f t="shared" ref="G1355:G1371" si="150">E1355-E1355*F1355</f>
        <v>0</v>
      </c>
      <c r="H1355" s="26">
        <f t="shared" ref="H1355:H1371" si="151">D1355/1.1*0.91</f>
        <v>108350.39090909091</v>
      </c>
      <c r="I1355" s="52"/>
      <c r="J1355" s="52"/>
      <c r="K1355" s="53">
        <f>H1355*C1355</f>
        <v>0</v>
      </c>
    </row>
    <row r="1356" spans="1:11" s="3" customFormat="1" ht="15" customHeight="1">
      <c r="A1356" s="19">
        <v>3</v>
      </c>
      <c r="B1356" s="20" t="s">
        <v>19</v>
      </c>
      <c r="C1356" s="30"/>
      <c r="D1356" s="22">
        <v>61155</v>
      </c>
      <c r="E1356" s="23">
        <f t="shared" si="149"/>
        <v>0</v>
      </c>
      <c r="F1356" s="24">
        <v>0.09</v>
      </c>
      <c r="G1356" s="25">
        <f t="shared" si="150"/>
        <v>0</v>
      </c>
      <c r="H1356" s="26">
        <f t="shared" si="151"/>
        <v>50591.86363636364</v>
      </c>
      <c r="I1356" s="52"/>
      <c r="J1356" s="52"/>
      <c r="K1356" s="53">
        <f>H1356*C1356</f>
        <v>0</v>
      </c>
    </row>
    <row r="1357" spans="1:11" s="65" customFormat="1" ht="15" customHeight="1">
      <c r="A1357" s="72">
        <v>4</v>
      </c>
      <c r="B1357" s="73" t="s">
        <v>20</v>
      </c>
      <c r="C1357" s="90"/>
      <c r="D1357" s="75">
        <v>117926</v>
      </c>
      <c r="E1357" s="76">
        <f t="shared" si="149"/>
        <v>0</v>
      </c>
      <c r="F1357" s="77">
        <v>0.09</v>
      </c>
      <c r="G1357" s="78">
        <f t="shared" si="150"/>
        <v>0</v>
      </c>
      <c r="H1357" s="63">
        <f t="shared" si="151"/>
        <v>97556.963636363624</v>
      </c>
      <c r="I1357" s="83">
        <f>H1357*0.85</f>
        <v>82923.419090909083</v>
      </c>
      <c r="J1357" s="83"/>
      <c r="K1357" s="84">
        <f>I1357*C1357</f>
        <v>0</v>
      </c>
    </row>
    <row r="1358" spans="1:11" s="3" customFormat="1" ht="15" customHeight="1">
      <c r="A1358" s="19">
        <v>5</v>
      </c>
      <c r="B1358" s="20" t="s">
        <v>21</v>
      </c>
      <c r="C1358" s="27">
        <v>3</v>
      </c>
      <c r="D1358" s="22">
        <v>122163</v>
      </c>
      <c r="E1358" s="23">
        <f t="shared" si="149"/>
        <v>366489</v>
      </c>
      <c r="F1358" s="24">
        <v>0.09</v>
      </c>
      <c r="G1358" s="25">
        <f t="shared" si="150"/>
        <v>333504.99</v>
      </c>
      <c r="H1358" s="26">
        <f t="shared" si="151"/>
        <v>101062.11818181818</v>
      </c>
      <c r="I1358" s="52"/>
      <c r="J1358" s="52"/>
      <c r="K1358" s="53">
        <f t="shared" ref="K1358:K1370" si="152">H1358*C1358</f>
        <v>303186.35454545455</v>
      </c>
    </row>
    <row r="1359" spans="1:11" s="3" customFormat="1" ht="15" customHeight="1">
      <c r="A1359" s="19">
        <v>6</v>
      </c>
      <c r="B1359" s="20" t="s">
        <v>22</v>
      </c>
      <c r="C1359" s="21">
        <v>2</v>
      </c>
      <c r="D1359" s="22">
        <v>96566</v>
      </c>
      <c r="E1359" s="23">
        <f t="shared" si="149"/>
        <v>193132</v>
      </c>
      <c r="F1359" s="24">
        <v>0.09</v>
      </c>
      <c r="G1359" s="25">
        <f t="shared" si="150"/>
        <v>175750.12</v>
      </c>
      <c r="H1359" s="26">
        <f t="shared" si="151"/>
        <v>79886.418181818182</v>
      </c>
      <c r="I1359" s="52"/>
      <c r="J1359" s="52"/>
      <c r="K1359" s="53">
        <f t="shared" si="152"/>
        <v>159772.83636363636</v>
      </c>
    </row>
    <row r="1360" spans="1:11" s="3" customFormat="1" ht="15" customHeight="1">
      <c r="A1360" s="19">
        <v>7</v>
      </c>
      <c r="B1360" s="20" t="s">
        <v>23</v>
      </c>
      <c r="C1360" s="30"/>
      <c r="D1360" s="22">
        <v>144014</v>
      </c>
      <c r="E1360" s="23">
        <f t="shared" si="149"/>
        <v>0</v>
      </c>
      <c r="F1360" s="24">
        <v>0.09</v>
      </c>
      <c r="G1360" s="25">
        <f t="shared" si="150"/>
        <v>0</v>
      </c>
      <c r="H1360" s="26">
        <f t="shared" si="151"/>
        <v>119138.85454545454</v>
      </c>
      <c r="I1360" s="52"/>
      <c r="J1360" s="52"/>
      <c r="K1360" s="53">
        <f t="shared" si="152"/>
        <v>0</v>
      </c>
    </row>
    <row r="1361" spans="1:11" s="3" customFormat="1" ht="15" customHeight="1">
      <c r="A1361" s="19">
        <v>8</v>
      </c>
      <c r="B1361" s="20" t="s">
        <v>24</v>
      </c>
      <c r="C1361" s="21"/>
      <c r="D1361" s="22">
        <v>237245</v>
      </c>
      <c r="E1361" s="23">
        <f t="shared" si="149"/>
        <v>0</v>
      </c>
      <c r="F1361" s="24">
        <v>0.09</v>
      </c>
      <c r="G1361" s="25">
        <f t="shared" si="150"/>
        <v>0</v>
      </c>
      <c r="H1361" s="26">
        <f t="shared" si="151"/>
        <v>196266.31818181818</v>
      </c>
      <c r="I1361" s="52"/>
      <c r="J1361" s="52"/>
      <c r="K1361" s="53">
        <f t="shared" si="152"/>
        <v>0</v>
      </c>
    </row>
    <row r="1362" spans="1:11" s="3" customFormat="1" ht="15" customHeight="1">
      <c r="A1362" s="19">
        <v>9</v>
      </c>
      <c r="B1362" s="31" t="s">
        <v>25</v>
      </c>
      <c r="C1362" s="21"/>
      <c r="D1362" s="22">
        <v>103413.75</v>
      </c>
      <c r="E1362" s="23">
        <f t="shared" si="149"/>
        <v>0</v>
      </c>
      <c r="F1362" s="24">
        <v>0.09</v>
      </c>
      <c r="G1362" s="25">
        <f t="shared" si="150"/>
        <v>0</v>
      </c>
      <c r="H1362" s="26">
        <f t="shared" si="151"/>
        <v>85551.374999999985</v>
      </c>
      <c r="I1362" s="52"/>
      <c r="J1362" s="52"/>
      <c r="K1362" s="53">
        <f t="shared" si="152"/>
        <v>0</v>
      </c>
    </row>
    <row r="1363" spans="1:11" s="3" customFormat="1" ht="15" customHeight="1">
      <c r="A1363" s="19">
        <v>10</v>
      </c>
      <c r="B1363" s="31" t="s">
        <v>26</v>
      </c>
      <c r="C1363" s="32"/>
      <c r="D1363" s="22">
        <v>112188</v>
      </c>
      <c r="E1363" s="23">
        <f t="shared" si="149"/>
        <v>0</v>
      </c>
      <c r="F1363" s="24">
        <v>0.09</v>
      </c>
      <c r="G1363" s="25">
        <f t="shared" si="150"/>
        <v>0</v>
      </c>
      <c r="H1363" s="26">
        <f t="shared" si="151"/>
        <v>92810.072727272724</v>
      </c>
      <c r="I1363" s="52"/>
      <c r="J1363" s="52"/>
      <c r="K1363" s="53">
        <f t="shared" si="152"/>
        <v>0</v>
      </c>
    </row>
    <row r="1364" spans="1:11" s="3" customFormat="1" ht="15" customHeight="1">
      <c r="A1364" s="19">
        <v>11</v>
      </c>
      <c r="B1364" s="20" t="s">
        <v>27</v>
      </c>
      <c r="C1364" s="32"/>
      <c r="D1364" s="22">
        <v>55200</v>
      </c>
      <c r="E1364" s="23">
        <f t="shared" si="149"/>
        <v>0</v>
      </c>
      <c r="F1364" s="24">
        <v>0.09</v>
      </c>
      <c r="G1364" s="25">
        <f t="shared" si="150"/>
        <v>0</v>
      </c>
      <c r="H1364" s="26">
        <f t="shared" si="151"/>
        <v>45665.454545454544</v>
      </c>
      <c r="I1364" s="52"/>
      <c r="J1364" s="52"/>
      <c r="K1364" s="53">
        <f t="shared" si="152"/>
        <v>0</v>
      </c>
    </row>
    <row r="1365" spans="1:11" s="3" customFormat="1" ht="15" customHeight="1">
      <c r="A1365" s="19">
        <v>12</v>
      </c>
      <c r="B1365" s="20" t="s">
        <v>28</v>
      </c>
      <c r="C1365" s="32">
        <v>2</v>
      </c>
      <c r="D1365" s="22">
        <v>50600</v>
      </c>
      <c r="E1365" s="23">
        <f t="shared" si="149"/>
        <v>101200</v>
      </c>
      <c r="F1365" s="24">
        <v>0.09</v>
      </c>
      <c r="G1365" s="25">
        <f t="shared" si="150"/>
        <v>92092</v>
      </c>
      <c r="H1365" s="26">
        <f t="shared" si="151"/>
        <v>41859.999999999993</v>
      </c>
      <c r="I1365" s="52"/>
      <c r="J1365" s="52"/>
      <c r="K1365" s="53">
        <f t="shared" si="152"/>
        <v>83719.999999999985</v>
      </c>
    </row>
    <row r="1366" spans="1:11" s="3" customFormat="1" ht="15" customHeight="1">
      <c r="A1366" s="19">
        <v>13</v>
      </c>
      <c r="B1366" s="20" t="s">
        <v>29</v>
      </c>
      <c r="C1366" s="32"/>
      <c r="D1366" s="33">
        <v>65340</v>
      </c>
      <c r="E1366" s="23">
        <f t="shared" si="149"/>
        <v>0</v>
      </c>
      <c r="F1366" s="24">
        <v>0.09</v>
      </c>
      <c r="G1366" s="25">
        <f t="shared" si="150"/>
        <v>0</v>
      </c>
      <c r="H1366" s="26">
        <f t="shared" si="151"/>
        <v>54053.999999999993</v>
      </c>
      <c r="I1366" s="52"/>
      <c r="J1366" s="52"/>
      <c r="K1366" s="53">
        <f t="shared" si="152"/>
        <v>0</v>
      </c>
    </row>
    <row r="1367" spans="1:11" s="3" customFormat="1" ht="15" customHeight="1">
      <c r="A1367" s="19">
        <v>14</v>
      </c>
      <c r="B1367" s="20" t="s">
        <v>30</v>
      </c>
      <c r="C1367" s="32"/>
      <c r="D1367" s="33">
        <v>67155</v>
      </c>
      <c r="E1367" s="23">
        <f t="shared" si="149"/>
        <v>0</v>
      </c>
      <c r="F1367" s="24">
        <v>0.09</v>
      </c>
      <c r="G1367" s="25">
        <f t="shared" si="150"/>
        <v>0</v>
      </c>
      <c r="H1367" s="26">
        <f t="shared" si="151"/>
        <v>55555.499999999993</v>
      </c>
      <c r="I1367" s="52"/>
      <c r="J1367" s="52"/>
      <c r="K1367" s="53">
        <f t="shared" si="152"/>
        <v>0</v>
      </c>
    </row>
    <row r="1368" spans="1:11" s="3" customFormat="1" ht="15" customHeight="1">
      <c r="A1368" s="19">
        <v>15</v>
      </c>
      <c r="B1368" s="20" t="s">
        <v>31</v>
      </c>
      <c r="C1368" s="32">
        <v>2</v>
      </c>
      <c r="D1368" s="33">
        <v>78045</v>
      </c>
      <c r="E1368" s="23">
        <f t="shared" si="149"/>
        <v>156090</v>
      </c>
      <c r="F1368" s="24">
        <v>0.09</v>
      </c>
      <c r="G1368" s="25">
        <f t="shared" si="150"/>
        <v>142041.9</v>
      </c>
      <c r="H1368" s="26">
        <f t="shared" si="151"/>
        <v>64564.5</v>
      </c>
      <c r="I1368" s="52"/>
      <c r="J1368" s="52"/>
      <c r="K1368" s="53">
        <f t="shared" si="152"/>
        <v>129129</v>
      </c>
    </row>
    <row r="1369" spans="1:11" s="3" customFormat="1" ht="15" customHeight="1">
      <c r="A1369" s="19">
        <v>16</v>
      </c>
      <c r="B1369" s="20" t="s">
        <v>32</v>
      </c>
      <c r="C1369" s="32"/>
      <c r="D1369" s="33">
        <v>81675</v>
      </c>
      <c r="E1369" s="23">
        <f t="shared" si="149"/>
        <v>0</v>
      </c>
      <c r="F1369" s="24">
        <v>0.09</v>
      </c>
      <c r="G1369" s="25">
        <f t="shared" si="150"/>
        <v>0</v>
      </c>
      <c r="H1369" s="26">
        <f t="shared" si="151"/>
        <v>67567.5</v>
      </c>
      <c r="I1369" s="52"/>
      <c r="J1369" s="52"/>
      <c r="K1369" s="53">
        <f t="shared" si="152"/>
        <v>0</v>
      </c>
    </row>
    <row r="1370" spans="1:11" s="66" customFormat="1" ht="15" customHeight="1">
      <c r="A1370" s="79">
        <v>17</v>
      </c>
      <c r="B1370" s="20" t="s">
        <v>33</v>
      </c>
      <c r="C1370" s="32"/>
      <c r="D1370" s="34">
        <v>115940</v>
      </c>
      <c r="E1370" s="80">
        <f t="shared" si="149"/>
        <v>0</v>
      </c>
      <c r="F1370" s="81">
        <v>0.09</v>
      </c>
      <c r="G1370" s="25">
        <f t="shared" si="150"/>
        <v>0</v>
      </c>
      <c r="H1370" s="82">
        <f t="shared" si="151"/>
        <v>95913.999999999985</v>
      </c>
      <c r="I1370" s="85"/>
      <c r="J1370" s="85"/>
      <c r="K1370" s="86">
        <f t="shared" si="152"/>
        <v>0</v>
      </c>
    </row>
    <row r="1371" spans="1:11" s="65" customFormat="1" ht="15" customHeight="1">
      <c r="A1371" s="72">
        <v>18</v>
      </c>
      <c r="B1371" s="73" t="s">
        <v>34</v>
      </c>
      <c r="C1371" s="87">
        <v>2</v>
      </c>
      <c r="D1371" s="88">
        <v>99825</v>
      </c>
      <c r="E1371" s="76">
        <f t="shared" si="149"/>
        <v>199650</v>
      </c>
      <c r="F1371" s="77">
        <v>0.09</v>
      </c>
      <c r="G1371" s="78">
        <f t="shared" si="150"/>
        <v>181681.5</v>
      </c>
      <c r="H1371" s="63">
        <f t="shared" si="151"/>
        <v>82582.499999999985</v>
      </c>
      <c r="I1371" s="83">
        <f>H1371*0.85</f>
        <v>70195.124999999985</v>
      </c>
      <c r="J1371" s="83"/>
      <c r="K1371" s="84">
        <f>I1371*C1371</f>
        <v>140390.24999999997</v>
      </c>
    </row>
    <row r="1372" spans="1:11" s="4" customFormat="1" ht="15" customHeight="1">
      <c r="A1372" s="35"/>
      <c r="B1372" s="36" t="s">
        <v>35</v>
      </c>
      <c r="C1372" s="37">
        <f>SUM(C1354:C1371)</f>
        <v>14</v>
      </c>
      <c r="D1372" s="37"/>
      <c r="E1372" s="38">
        <f>SUM(E1354:E1371)</f>
        <v>1258886</v>
      </c>
      <c r="F1372" s="38"/>
      <c r="G1372" s="39">
        <f>SUM(G1354:G1371)</f>
        <v>1145586.26</v>
      </c>
      <c r="H1372" s="40"/>
      <c r="I1372" s="68"/>
      <c r="J1372" s="68"/>
      <c r="K1372" s="40">
        <f>SUM(K1354:K1371)</f>
        <v>1016667.3045454546</v>
      </c>
    </row>
    <row r="1373" spans="1:11" s="5" customFormat="1" ht="19.5" customHeight="1">
      <c r="A1373" s="41"/>
      <c r="B1373" s="42"/>
      <c r="C1373" s="43"/>
      <c r="D1373" s="43"/>
      <c r="E1373" s="44"/>
      <c r="F1373" s="44"/>
      <c r="G1373" s="45"/>
      <c r="I1373" s="69"/>
      <c r="J1373" s="69"/>
      <c r="K1373" s="70">
        <f>K1372*0.1</f>
        <v>101666.73045454547</v>
      </c>
    </row>
    <row r="1374" spans="1:11" s="6" customFormat="1" ht="24" customHeight="1">
      <c r="A1374" s="311"/>
      <c r="B1374" s="311"/>
      <c r="C1374" s="312"/>
      <c r="D1374" s="312"/>
      <c r="E1374" s="46"/>
      <c r="F1374" s="46"/>
      <c r="G1374" s="47"/>
      <c r="I1374" s="71"/>
      <c r="J1374" s="71"/>
      <c r="K1374" s="195">
        <f>SUM(K1372:K1373)</f>
        <v>1118334.0350000001</v>
      </c>
    </row>
    <row r="1375" spans="1:11" ht="31.5">
      <c r="A1375" s="311" t="s">
        <v>36</v>
      </c>
      <c r="B1375" s="311"/>
      <c r="C1375" s="312" t="s">
        <v>37</v>
      </c>
      <c r="D1375" s="312"/>
      <c r="E1375" s="46"/>
      <c r="F1375" s="46"/>
      <c r="G1375" s="47" t="s">
        <v>38</v>
      </c>
      <c r="H1375" s="6"/>
    </row>
    <row r="1376" spans="1:11">
      <c r="B1376" s="61" t="s">
        <v>54</v>
      </c>
      <c r="C1376" s="89" t="s">
        <v>55</v>
      </c>
      <c r="D1376" s="61"/>
      <c r="E1376" s="61" t="s">
        <v>42</v>
      </c>
    </row>
    <row r="1377" spans="1:11">
      <c r="B1377" s="61" t="s">
        <v>56</v>
      </c>
      <c r="C1377" s="89" t="s">
        <v>55</v>
      </c>
      <c r="D1377" s="61"/>
      <c r="E1377" s="61" t="s">
        <v>42</v>
      </c>
    </row>
    <row r="1380" spans="1:11" s="1" customFormat="1" ht="16.5" customHeight="1">
      <c r="A1380" s="314" t="s">
        <v>0</v>
      </c>
      <c r="B1380" s="314"/>
      <c r="C1380" s="314"/>
      <c r="D1380" s="314"/>
      <c r="E1380" s="314"/>
      <c r="F1380" s="314"/>
      <c r="G1380" s="314"/>
      <c r="I1380" s="62"/>
      <c r="J1380" s="62"/>
    </row>
    <row r="1381" spans="1:11" s="1" customFormat="1" ht="17.25" customHeight="1">
      <c r="A1381" s="314" t="s">
        <v>1</v>
      </c>
      <c r="B1381" s="314"/>
      <c r="C1381" s="314"/>
      <c r="D1381" s="314"/>
      <c r="E1381" s="314"/>
      <c r="F1381" s="314"/>
      <c r="G1381" s="314"/>
      <c r="I1381" s="58" t="s">
        <v>59</v>
      </c>
      <c r="J1381" s="58"/>
    </row>
    <row r="1382" spans="1:11" s="1" customFormat="1" ht="15" customHeight="1">
      <c r="A1382" s="314" t="s">
        <v>2</v>
      </c>
      <c r="B1382" s="314"/>
      <c r="C1382" s="314"/>
      <c r="D1382" s="314"/>
      <c r="E1382" s="314"/>
      <c r="F1382" s="314"/>
      <c r="G1382" s="314"/>
      <c r="I1382" s="48"/>
      <c r="J1382" s="48"/>
    </row>
    <row r="1383" spans="1:11" s="1" customFormat="1" ht="15" customHeight="1">
      <c r="A1383" s="314" t="s">
        <v>3</v>
      </c>
      <c r="B1383" s="314"/>
      <c r="C1383" s="314"/>
      <c r="D1383" s="314"/>
      <c r="E1383" s="314"/>
      <c r="F1383" s="314"/>
      <c r="G1383" s="314"/>
      <c r="I1383" s="48"/>
      <c r="J1383" s="48"/>
    </row>
    <row r="1384" spans="1:11" s="1" customFormat="1" ht="15" customHeight="1">
      <c r="A1384" s="315" t="s">
        <v>4</v>
      </c>
      <c r="B1384" s="315"/>
      <c r="C1384" s="315"/>
      <c r="D1384" s="315"/>
      <c r="E1384" s="315"/>
      <c r="F1384" s="315"/>
      <c r="G1384" s="315"/>
      <c r="I1384" s="48"/>
      <c r="J1384" s="48"/>
    </row>
    <row r="1385" spans="1:11" s="2" customFormat="1" ht="15" customHeight="1">
      <c r="A1385" s="7"/>
      <c r="B1385" s="7"/>
      <c r="C1385" s="316" t="s">
        <v>40</v>
      </c>
      <c r="D1385" s="316"/>
      <c r="E1385" s="316"/>
      <c r="F1385" s="316"/>
      <c r="G1385" s="316"/>
      <c r="I1385" s="49"/>
      <c r="J1385" s="49"/>
    </row>
    <row r="1386" spans="1:11" s="1" customFormat="1" ht="15" customHeight="1">
      <c r="A1386" s="8" t="s">
        <v>60</v>
      </c>
      <c r="B1386" s="9"/>
      <c r="C1386" s="10"/>
      <c r="D1386" s="317"/>
      <c r="E1386" s="317"/>
      <c r="F1386" s="317"/>
      <c r="G1386" s="317"/>
      <c r="H1386" s="11"/>
      <c r="I1386" s="48"/>
      <c r="J1386" s="48"/>
    </row>
    <row r="1387" spans="1:11" s="1" customFormat="1" ht="15" customHeight="1">
      <c r="A1387" s="8" t="s">
        <v>7</v>
      </c>
      <c r="B1387" s="318" t="s">
        <v>68</v>
      </c>
      <c r="C1387" s="318"/>
      <c r="D1387" s="318"/>
      <c r="E1387" s="318"/>
      <c r="F1387" s="8"/>
      <c r="G1387" s="12"/>
      <c r="H1387" s="8"/>
      <c r="I1387" s="59"/>
      <c r="J1387" s="59"/>
      <c r="K1387" s="51"/>
    </row>
    <row r="1388" spans="1:11" s="1" customFormat="1" ht="15" customHeight="1">
      <c r="A1388" s="8" t="s">
        <v>8</v>
      </c>
      <c r="B1388" s="319"/>
      <c r="C1388" s="319"/>
      <c r="D1388" s="319"/>
      <c r="E1388" s="319"/>
      <c r="F1388" s="14"/>
      <c r="G1388" s="15" t="s">
        <v>9</v>
      </c>
      <c r="H1388" s="13" t="s">
        <v>41</v>
      </c>
      <c r="I1388" s="50"/>
      <c r="J1388" s="50"/>
    </row>
    <row r="1389" spans="1:11" s="1" customFormat="1" ht="15" customHeight="1">
      <c r="A1389" s="16" t="s">
        <v>10</v>
      </c>
      <c r="B1389" s="16" t="s">
        <v>11</v>
      </c>
      <c r="C1389" s="16" t="s">
        <v>12</v>
      </c>
      <c r="D1389" s="17" t="s">
        <v>13</v>
      </c>
      <c r="E1389" s="18" t="s">
        <v>14</v>
      </c>
      <c r="F1389" s="18" t="s">
        <v>15</v>
      </c>
      <c r="G1389" s="16" t="s">
        <v>16</v>
      </c>
      <c r="I1389" s="48" t="s">
        <v>46</v>
      </c>
      <c r="J1389" s="48"/>
    </row>
    <row r="1390" spans="1:11" s="3" customFormat="1" ht="15" customHeight="1">
      <c r="A1390" s="19">
        <v>1</v>
      </c>
      <c r="B1390" s="20" t="s">
        <v>17</v>
      </c>
      <c r="C1390" s="21">
        <v>3</v>
      </c>
      <c r="D1390" s="22">
        <v>80775</v>
      </c>
      <c r="E1390" s="23">
        <f>D1390*C1390</f>
        <v>242325</v>
      </c>
      <c r="F1390" s="24">
        <v>0.09</v>
      </c>
      <c r="G1390" s="25">
        <f>E1390-E1390*F1390</f>
        <v>220515.75</v>
      </c>
      <c r="H1390" s="26">
        <f>D1390/1.1*0.91</f>
        <v>66822.954545454544</v>
      </c>
      <c r="I1390" s="52"/>
      <c r="J1390" s="52"/>
      <c r="K1390" s="53">
        <f>H1390*C1390</f>
        <v>200468.86363636365</v>
      </c>
    </row>
    <row r="1391" spans="1:11" s="3" customFormat="1" ht="15" customHeight="1">
      <c r="A1391" s="19">
        <v>2</v>
      </c>
      <c r="B1391" s="20" t="s">
        <v>18</v>
      </c>
      <c r="C1391" s="27">
        <v>2</v>
      </c>
      <c r="D1391" s="22">
        <v>130973</v>
      </c>
      <c r="E1391" s="23">
        <f t="shared" ref="E1391:E1407" si="153">D1391*C1391</f>
        <v>261946</v>
      </c>
      <c r="F1391" s="24">
        <v>0.09</v>
      </c>
      <c r="G1391" s="25">
        <f t="shared" ref="G1391:G1407" si="154">E1391-E1391*F1391</f>
        <v>238370.86</v>
      </c>
      <c r="H1391" s="26">
        <f t="shared" ref="H1391:H1407" si="155">D1391/1.1*0.91</f>
        <v>108350.39090909091</v>
      </c>
      <c r="I1391" s="52"/>
      <c r="J1391" s="52"/>
      <c r="K1391" s="53">
        <f>H1391*C1391</f>
        <v>216700.78181818183</v>
      </c>
    </row>
    <row r="1392" spans="1:11" s="3" customFormat="1" ht="15" customHeight="1">
      <c r="A1392" s="19">
        <v>3</v>
      </c>
      <c r="B1392" s="20" t="s">
        <v>19</v>
      </c>
      <c r="C1392" s="30"/>
      <c r="D1392" s="22">
        <v>61155</v>
      </c>
      <c r="E1392" s="23">
        <f t="shared" si="153"/>
        <v>0</v>
      </c>
      <c r="F1392" s="24">
        <v>0.09</v>
      </c>
      <c r="G1392" s="25">
        <f t="shared" si="154"/>
        <v>0</v>
      </c>
      <c r="H1392" s="26">
        <f t="shared" si="155"/>
        <v>50591.86363636364</v>
      </c>
      <c r="I1392" s="52"/>
      <c r="J1392" s="52"/>
      <c r="K1392" s="53">
        <f>H1392*C1392</f>
        <v>0</v>
      </c>
    </row>
    <row r="1393" spans="1:11" s="65" customFormat="1" ht="15" customHeight="1">
      <c r="A1393" s="72">
        <v>4</v>
      </c>
      <c r="B1393" s="73" t="s">
        <v>20</v>
      </c>
      <c r="C1393" s="90">
        <v>3</v>
      </c>
      <c r="D1393" s="75">
        <v>117926</v>
      </c>
      <c r="E1393" s="76">
        <f t="shared" si="153"/>
        <v>353778</v>
      </c>
      <c r="F1393" s="77">
        <v>0.09</v>
      </c>
      <c r="G1393" s="78">
        <f t="shared" si="154"/>
        <v>321937.98</v>
      </c>
      <c r="H1393" s="63">
        <f t="shared" si="155"/>
        <v>97556.963636363624</v>
      </c>
      <c r="I1393" s="83">
        <f>H1393*0.85</f>
        <v>82923.419090909083</v>
      </c>
      <c r="J1393" s="83"/>
      <c r="K1393" s="84">
        <f>I1393*C1393</f>
        <v>248770.25727272726</v>
      </c>
    </row>
    <row r="1394" spans="1:11" s="3" customFormat="1" ht="15" customHeight="1">
      <c r="A1394" s="19">
        <v>5</v>
      </c>
      <c r="B1394" s="20" t="s">
        <v>21</v>
      </c>
      <c r="C1394" s="27">
        <v>5</v>
      </c>
      <c r="D1394" s="22">
        <v>122163</v>
      </c>
      <c r="E1394" s="23">
        <f t="shared" si="153"/>
        <v>610815</v>
      </c>
      <c r="F1394" s="24">
        <v>0.09</v>
      </c>
      <c r="G1394" s="25">
        <f t="shared" si="154"/>
        <v>555841.65</v>
      </c>
      <c r="H1394" s="26">
        <f t="shared" si="155"/>
        <v>101062.11818181818</v>
      </c>
      <c r="I1394" s="52"/>
      <c r="J1394" s="52"/>
      <c r="K1394" s="53">
        <f t="shared" ref="K1394:K1407" si="156">H1394*C1394</f>
        <v>505310.59090909088</v>
      </c>
    </row>
    <row r="1395" spans="1:11" s="3" customFormat="1" ht="15" customHeight="1">
      <c r="A1395" s="19">
        <v>6</v>
      </c>
      <c r="B1395" s="20" t="s">
        <v>22</v>
      </c>
      <c r="C1395" s="21"/>
      <c r="D1395" s="22">
        <v>96566</v>
      </c>
      <c r="E1395" s="23">
        <f t="shared" si="153"/>
        <v>0</v>
      </c>
      <c r="F1395" s="24">
        <v>0.09</v>
      </c>
      <c r="G1395" s="25">
        <f t="shared" si="154"/>
        <v>0</v>
      </c>
      <c r="H1395" s="26">
        <f t="shared" si="155"/>
        <v>79886.418181818182</v>
      </c>
      <c r="I1395" s="52"/>
      <c r="J1395" s="52"/>
      <c r="K1395" s="53">
        <f t="shared" si="156"/>
        <v>0</v>
      </c>
    </row>
    <row r="1396" spans="1:11" s="3" customFormat="1" ht="15" customHeight="1">
      <c r="A1396" s="19">
        <v>7</v>
      </c>
      <c r="B1396" s="20" t="s">
        <v>23</v>
      </c>
      <c r="C1396" s="30"/>
      <c r="D1396" s="22">
        <v>144014</v>
      </c>
      <c r="E1396" s="23">
        <f t="shared" si="153"/>
        <v>0</v>
      </c>
      <c r="F1396" s="24">
        <v>0.09</v>
      </c>
      <c r="G1396" s="25">
        <f t="shared" si="154"/>
        <v>0</v>
      </c>
      <c r="H1396" s="26">
        <f t="shared" si="155"/>
        <v>119138.85454545454</v>
      </c>
      <c r="I1396" s="52"/>
      <c r="J1396" s="52"/>
      <c r="K1396" s="53">
        <f t="shared" si="156"/>
        <v>0</v>
      </c>
    </row>
    <row r="1397" spans="1:11" s="3" customFormat="1" ht="15" customHeight="1">
      <c r="A1397" s="19">
        <v>8</v>
      </c>
      <c r="B1397" s="20" t="s">
        <v>24</v>
      </c>
      <c r="C1397" s="21"/>
      <c r="D1397" s="22">
        <v>237245</v>
      </c>
      <c r="E1397" s="23">
        <f t="shared" si="153"/>
        <v>0</v>
      </c>
      <c r="F1397" s="24">
        <v>0.09</v>
      </c>
      <c r="G1397" s="25">
        <f t="shared" si="154"/>
        <v>0</v>
      </c>
      <c r="H1397" s="26">
        <f t="shared" si="155"/>
        <v>196266.31818181818</v>
      </c>
      <c r="I1397" s="52"/>
      <c r="J1397" s="52"/>
      <c r="K1397" s="53">
        <f t="shared" si="156"/>
        <v>0</v>
      </c>
    </row>
    <row r="1398" spans="1:11" s="3" customFormat="1" ht="15" customHeight="1">
      <c r="A1398" s="19">
        <v>9</v>
      </c>
      <c r="B1398" s="31" t="s">
        <v>25</v>
      </c>
      <c r="C1398" s="21"/>
      <c r="D1398" s="22">
        <v>103413.75</v>
      </c>
      <c r="E1398" s="23">
        <f t="shared" si="153"/>
        <v>0</v>
      </c>
      <c r="F1398" s="24">
        <v>0.09</v>
      </c>
      <c r="G1398" s="25">
        <f t="shared" si="154"/>
        <v>0</v>
      </c>
      <c r="H1398" s="26">
        <f t="shared" si="155"/>
        <v>85551.374999999985</v>
      </c>
      <c r="I1398" s="52"/>
      <c r="J1398" s="52"/>
      <c r="K1398" s="53">
        <f t="shared" si="156"/>
        <v>0</v>
      </c>
    </row>
    <row r="1399" spans="1:11" s="3" customFormat="1" ht="15" customHeight="1">
      <c r="A1399" s="19">
        <v>10</v>
      </c>
      <c r="B1399" s="31" t="s">
        <v>26</v>
      </c>
      <c r="C1399" s="32"/>
      <c r="D1399" s="22">
        <v>112188</v>
      </c>
      <c r="E1399" s="23">
        <f t="shared" si="153"/>
        <v>0</v>
      </c>
      <c r="F1399" s="24">
        <v>0.09</v>
      </c>
      <c r="G1399" s="25">
        <f t="shared" si="154"/>
        <v>0</v>
      </c>
      <c r="H1399" s="26">
        <f t="shared" si="155"/>
        <v>92810.072727272724</v>
      </c>
      <c r="I1399" s="52"/>
      <c r="J1399" s="52"/>
      <c r="K1399" s="53">
        <f t="shared" si="156"/>
        <v>0</v>
      </c>
    </row>
    <row r="1400" spans="1:11" s="3" customFormat="1" ht="15" customHeight="1">
      <c r="A1400" s="19">
        <v>11</v>
      </c>
      <c r="B1400" s="20" t="s">
        <v>27</v>
      </c>
      <c r="C1400" s="32"/>
      <c r="D1400" s="22">
        <v>55200</v>
      </c>
      <c r="E1400" s="23">
        <f t="shared" si="153"/>
        <v>0</v>
      </c>
      <c r="F1400" s="24">
        <v>0.09</v>
      </c>
      <c r="G1400" s="25">
        <f t="shared" si="154"/>
        <v>0</v>
      </c>
      <c r="H1400" s="26">
        <f t="shared" si="155"/>
        <v>45665.454545454544</v>
      </c>
      <c r="I1400" s="52"/>
      <c r="J1400" s="52"/>
      <c r="K1400" s="53">
        <f t="shared" si="156"/>
        <v>0</v>
      </c>
    </row>
    <row r="1401" spans="1:11" s="3" customFormat="1" ht="15" customHeight="1">
      <c r="A1401" s="19">
        <v>12</v>
      </c>
      <c r="B1401" s="20" t="s">
        <v>28</v>
      </c>
      <c r="C1401" s="32"/>
      <c r="D1401" s="22">
        <v>50600</v>
      </c>
      <c r="E1401" s="23">
        <f t="shared" si="153"/>
        <v>0</v>
      </c>
      <c r="F1401" s="24">
        <v>0.09</v>
      </c>
      <c r="G1401" s="25">
        <f t="shared" si="154"/>
        <v>0</v>
      </c>
      <c r="H1401" s="26">
        <f t="shared" si="155"/>
        <v>41859.999999999993</v>
      </c>
      <c r="I1401" s="52"/>
      <c r="J1401" s="52"/>
      <c r="K1401" s="53">
        <f t="shared" si="156"/>
        <v>0</v>
      </c>
    </row>
    <row r="1402" spans="1:11" s="3" customFormat="1" ht="15" customHeight="1">
      <c r="A1402" s="19">
        <v>13</v>
      </c>
      <c r="B1402" s="20" t="s">
        <v>29</v>
      </c>
      <c r="C1402" s="32"/>
      <c r="D1402" s="33">
        <v>65340</v>
      </c>
      <c r="E1402" s="23">
        <f t="shared" si="153"/>
        <v>0</v>
      </c>
      <c r="F1402" s="24">
        <v>0.09</v>
      </c>
      <c r="G1402" s="25">
        <f t="shared" si="154"/>
        <v>0</v>
      </c>
      <c r="H1402" s="26">
        <f t="shared" si="155"/>
        <v>54053.999999999993</v>
      </c>
      <c r="I1402" s="52"/>
      <c r="J1402" s="52"/>
      <c r="K1402" s="53">
        <f t="shared" si="156"/>
        <v>0</v>
      </c>
    </row>
    <row r="1403" spans="1:11" s="3" customFormat="1" ht="15" customHeight="1">
      <c r="A1403" s="19">
        <v>14</v>
      </c>
      <c r="B1403" s="20" t="s">
        <v>30</v>
      </c>
      <c r="C1403" s="32"/>
      <c r="D1403" s="33">
        <v>67155</v>
      </c>
      <c r="E1403" s="23">
        <f t="shared" si="153"/>
        <v>0</v>
      </c>
      <c r="F1403" s="24">
        <v>0.09</v>
      </c>
      <c r="G1403" s="25">
        <f t="shared" si="154"/>
        <v>0</v>
      </c>
      <c r="H1403" s="26">
        <f t="shared" si="155"/>
        <v>55555.499999999993</v>
      </c>
      <c r="I1403" s="52"/>
      <c r="J1403" s="52"/>
      <c r="K1403" s="53">
        <f t="shared" si="156"/>
        <v>0</v>
      </c>
    </row>
    <row r="1404" spans="1:11" s="3" customFormat="1" ht="15" customHeight="1">
      <c r="A1404" s="19">
        <v>15</v>
      </c>
      <c r="B1404" s="20" t="s">
        <v>31</v>
      </c>
      <c r="C1404" s="32"/>
      <c r="D1404" s="33">
        <v>78045</v>
      </c>
      <c r="E1404" s="23">
        <f t="shared" si="153"/>
        <v>0</v>
      </c>
      <c r="F1404" s="24">
        <v>0.09</v>
      </c>
      <c r="G1404" s="25">
        <f t="shared" si="154"/>
        <v>0</v>
      </c>
      <c r="H1404" s="26">
        <f t="shared" si="155"/>
        <v>64564.5</v>
      </c>
      <c r="I1404" s="52"/>
      <c r="J1404" s="52"/>
      <c r="K1404" s="53">
        <f t="shared" si="156"/>
        <v>0</v>
      </c>
    </row>
    <row r="1405" spans="1:11" s="3" customFormat="1" ht="15" customHeight="1">
      <c r="A1405" s="19">
        <v>16</v>
      </c>
      <c r="B1405" s="20" t="s">
        <v>32</v>
      </c>
      <c r="C1405" s="32"/>
      <c r="D1405" s="33">
        <v>81675</v>
      </c>
      <c r="E1405" s="23">
        <f t="shared" si="153"/>
        <v>0</v>
      </c>
      <c r="F1405" s="24">
        <v>0.09</v>
      </c>
      <c r="G1405" s="25">
        <f t="shared" si="154"/>
        <v>0</v>
      </c>
      <c r="H1405" s="26">
        <f t="shared" si="155"/>
        <v>67567.5</v>
      </c>
      <c r="I1405" s="52"/>
      <c r="J1405" s="52"/>
      <c r="K1405" s="53">
        <f t="shared" si="156"/>
        <v>0</v>
      </c>
    </row>
    <row r="1406" spans="1:11" s="66" customFormat="1" ht="15" customHeight="1">
      <c r="A1406" s="79">
        <v>17</v>
      </c>
      <c r="B1406" s="20" t="s">
        <v>33</v>
      </c>
      <c r="C1406" s="32"/>
      <c r="D1406" s="34">
        <v>115940</v>
      </c>
      <c r="E1406" s="80">
        <f t="shared" si="153"/>
        <v>0</v>
      </c>
      <c r="F1406" s="81">
        <v>0.09</v>
      </c>
      <c r="G1406" s="25">
        <f t="shared" si="154"/>
        <v>0</v>
      </c>
      <c r="H1406" s="82">
        <f t="shared" si="155"/>
        <v>95913.999999999985</v>
      </c>
      <c r="I1406" s="85"/>
      <c r="J1406" s="85"/>
      <c r="K1406" s="86">
        <f t="shared" si="156"/>
        <v>0</v>
      </c>
    </row>
    <row r="1407" spans="1:11" s="65" customFormat="1" ht="15" customHeight="1">
      <c r="A1407" s="72">
        <v>18</v>
      </c>
      <c r="B1407" s="73" t="s">
        <v>34</v>
      </c>
      <c r="C1407" s="87"/>
      <c r="D1407" s="88">
        <v>99825</v>
      </c>
      <c r="E1407" s="76">
        <f t="shared" si="153"/>
        <v>0</v>
      </c>
      <c r="F1407" s="77">
        <v>0.09</v>
      </c>
      <c r="G1407" s="78">
        <f t="shared" si="154"/>
        <v>0</v>
      </c>
      <c r="H1407" s="63">
        <f t="shared" si="155"/>
        <v>82582.499999999985</v>
      </c>
      <c r="I1407" s="83">
        <f>H1407*0.85</f>
        <v>70195.124999999985</v>
      </c>
      <c r="J1407" s="83"/>
      <c r="K1407" s="84">
        <f t="shared" si="156"/>
        <v>0</v>
      </c>
    </row>
    <row r="1408" spans="1:11" s="4" customFormat="1" ht="15" customHeight="1">
      <c r="A1408" s="35"/>
      <c r="B1408" s="36" t="s">
        <v>35</v>
      </c>
      <c r="C1408" s="37">
        <f>SUM(C1390:C1407)</f>
        <v>13</v>
      </c>
      <c r="D1408" s="37"/>
      <c r="E1408" s="38">
        <f>SUM(E1390:E1407)</f>
        <v>1468864</v>
      </c>
      <c r="F1408" s="38"/>
      <c r="G1408" s="39">
        <f>SUM(G1390:G1407)</f>
        <v>1336666.24</v>
      </c>
      <c r="H1408" s="40"/>
      <c r="I1408" s="68"/>
      <c r="J1408" s="68"/>
      <c r="K1408" s="40">
        <f>SUM(K1390:K1407)</f>
        <v>1171250.4936363637</v>
      </c>
    </row>
    <row r="1409" spans="1:11" s="5" customFormat="1" ht="19.5" customHeight="1">
      <c r="A1409" s="41"/>
      <c r="B1409" s="42"/>
      <c r="C1409" s="43"/>
      <c r="D1409" s="43"/>
      <c r="E1409" s="44"/>
      <c r="F1409" s="44"/>
      <c r="G1409" s="45"/>
      <c r="I1409" s="69"/>
      <c r="J1409" s="69"/>
      <c r="K1409" s="70">
        <f>K1408*0.1</f>
        <v>117125.04936363637</v>
      </c>
    </row>
    <row r="1410" spans="1:11" s="6" customFormat="1" ht="24" customHeight="1">
      <c r="A1410" s="311"/>
      <c r="B1410" s="311"/>
      <c r="C1410" s="312"/>
      <c r="D1410" s="312"/>
      <c r="E1410" s="46"/>
      <c r="F1410" s="46"/>
      <c r="G1410" s="47"/>
      <c r="I1410" s="71"/>
      <c r="J1410" s="71"/>
      <c r="K1410" s="195">
        <f>SUM(K1408:K1409)</f>
        <v>1288375.5430000001</v>
      </c>
    </row>
    <row r="1411" spans="1:11" ht="31.5">
      <c r="A1411" s="311" t="s">
        <v>36</v>
      </c>
      <c r="B1411" s="311"/>
      <c r="C1411" s="312" t="s">
        <v>37</v>
      </c>
      <c r="D1411" s="312"/>
      <c r="E1411" s="46"/>
      <c r="F1411" s="46"/>
      <c r="G1411" s="47" t="s">
        <v>38</v>
      </c>
      <c r="H1411" s="6"/>
    </row>
    <row r="1412" spans="1:11">
      <c r="B1412" s="61" t="s">
        <v>54</v>
      </c>
      <c r="C1412" s="89" t="s">
        <v>55</v>
      </c>
      <c r="D1412" s="61"/>
      <c r="E1412" s="61" t="s">
        <v>42</v>
      </c>
    </row>
    <row r="1413" spans="1:11">
      <c r="B1413" s="61" t="s">
        <v>56</v>
      </c>
      <c r="C1413" s="89" t="s">
        <v>55</v>
      </c>
      <c r="D1413" s="61"/>
      <c r="E1413" s="61" t="s">
        <v>42</v>
      </c>
    </row>
    <row r="1416" spans="1:11" s="1" customFormat="1" ht="16.5" customHeight="1">
      <c r="A1416" s="314" t="s">
        <v>0</v>
      </c>
      <c r="B1416" s="314"/>
      <c r="C1416" s="314"/>
      <c r="D1416" s="314"/>
      <c r="E1416" s="314"/>
      <c r="F1416" s="314"/>
      <c r="G1416" s="314"/>
      <c r="I1416" s="62"/>
      <c r="J1416" s="62"/>
    </row>
    <row r="1417" spans="1:11" s="1" customFormat="1" ht="17.25" customHeight="1">
      <c r="A1417" s="314" t="s">
        <v>1</v>
      </c>
      <c r="B1417" s="314"/>
      <c r="C1417" s="314"/>
      <c r="D1417" s="314"/>
      <c r="E1417" s="314"/>
      <c r="F1417" s="314"/>
      <c r="G1417" s="314"/>
      <c r="I1417" s="58" t="s">
        <v>59</v>
      </c>
      <c r="J1417" s="58"/>
    </row>
    <row r="1418" spans="1:11" s="1" customFormat="1" ht="15" customHeight="1">
      <c r="A1418" s="314" t="s">
        <v>2</v>
      </c>
      <c r="B1418" s="314"/>
      <c r="C1418" s="314"/>
      <c r="D1418" s="314"/>
      <c r="E1418" s="314"/>
      <c r="F1418" s="314"/>
      <c r="G1418" s="314"/>
      <c r="I1418" s="48"/>
      <c r="J1418" s="48"/>
    </row>
    <row r="1419" spans="1:11" s="1" customFormat="1" ht="15" customHeight="1">
      <c r="A1419" s="314" t="s">
        <v>3</v>
      </c>
      <c r="B1419" s="314"/>
      <c r="C1419" s="314"/>
      <c r="D1419" s="314"/>
      <c r="E1419" s="314"/>
      <c r="F1419" s="314"/>
      <c r="G1419" s="314"/>
      <c r="I1419" s="48"/>
      <c r="J1419" s="48"/>
    </row>
    <row r="1420" spans="1:11" s="1" customFormat="1" ht="15" customHeight="1">
      <c r="A1420" s="315" t="s">
        <v>4</v>
      </c>
      <c r="B1420" s="315"/>
      <c r="C1420" s="315"/>
      <c r="D1420" s="315"/>
      <c r="E1420" s="315"/>
      <c r="F1420" s="315"/>
      <c r="G1420" s="315"/>
      <c r="I1420" s="48"/>
      <c r="J1420" s="48"/>
    </row>
    <row r="1421" spans="1:11" s="2" customFormat="1" ht="15" customHeight="1">
      <c r="A1421" s="7"/>
      <c r="B1421" s="7"/>
      <c r="C1421" s="316" t="s">
        <v>40</v>
      </c>
      <c r="D1421" s="316"/>
      <c r="E1421" s="316"/>
      <c r="F1421" s="316"/>
      <c r="G1421" s="316"/>
      <c r="I1421" s="49"/>
      <c r="J1421" s="49"/>
    </row>
    <row r="1422" spans="1:11" s="1" customFormat="1" ht="15" customHeight="1">
      <c r="A1422" s="8" t="s">
        <v>60</v>
      </c>
      <c r="B1422" s="9"/>
      <c r="C1422" s="10"/>
      <c r="D1422" s="317"/>
      <c r="E1422" s="317"/>
      <c r="F1422" s="317"/>
      <c r="G1422" s="317"/>
      <c r="H1422" s="11"/>
      <c r="I1422" s="48"/>
      <c r="J1422" s="48"/>
    </row>
    <row r="1423" spans="1:11" s="1" customFormat="1" ht="15" customHeight="1">
      <c r="A1423" s="8" t="s">
        <v>7</v>
      </c>
      <c r="B1423" s="318" t="s">
        <v>97</v>
      </c>
      <c r="C1423" s="318"/>
      <c r="D1423" s="318"/>
      <c r="E1423" s="318"/>
      <c r="F1423" s="8"/>
      <c r="G1423" s="12"/>
      <c r="H1423" s="8"/>
      <c r="I1423" s="59"/>
      <c r="J1423" s="59"/>
      <c r="K1423" s="51"/>
    </row>
    <row r="1424" spans="1:11" s="1" customFormat="1" ht="15" customHeight="1">
      <c r="A1424" s="8" t="s">
        <v>8</v>
      </c>
      <c r="B1424" s="319"/>
      <c r="C1424" s="319"/>
      <c r="D1424" s="319"/>
      <c r="E1424" s="319"/>
      <c r="F1424" s="14"/>
      <c r="G1424" s="15" t="s">
        <v>9</v>
      </c>
      <c r="H1424" s="13" t="s">
        <v>41</v>
      </c>
      <c r="I1424" s="50"/>
      <c r="J1424" s="50"/>
    </row>
    <row r="1425" spans="1:11" s="1" customFormat="1" ht="15" customHeight="1">
      <c r="A1425" s="16" t="s">
        <v>10</v>
      </c>
      <c r="B1425" s="16" t="s">
        <v>11</v>
      </c>
      <c r="C1425" s="16" t="s">
        <v>12</v>
      </c>
      <c r="D1425" s="17" t="s">
        <v>13</v>
      </c>
      <c r="E1425" s="18" t="s">
        <v>14</v>
      </c>
      <c r="F1425" s="18" t="s">
        <v>15</v>
      </c>
      <c r="G1425" s="16" t="s">
        <v>16</v>
      </c>
      <c r="I1425" s="48" t="s">
        <v>46</v>
      </c>
      <c r="J1425" s="48"/>
    </row>
    <row r="1426" spans="1:11" s="3" customFormat="1" ht="15" customHeight="1">
      <c r="A1426" s="19">
        <v>1</v>
      </c>
      <c r="B1426" s="20" t="s">
        <v>17</v>
      </c>
      <c r="C1426" s="21">
        <v>2</v>
      </c>
      <c r="D1426" s="22">
        <v>80775</v>
      </c>
      <c r="E1426" s="23">
        <f>D1426*C1426</f>
        <v>161550</v>
      </c>
      <c r="F1426" s="24">
        <v>0.09</v>
      </c>
      <c r="G1426" s="25">
        <f>E1426-E1426*F1426</f>
        <v>147010.5</v>
      </c>
      <c r="H1426" s="26">
        <f>D1426/1.1*0.91</f>
        <v>66822.954545454544</v>
      </c>
      <c r="I1426" s="52"/>
      <c r="J1426" s="52"/>
      <c r="K1426" s="53">
        <f>H1426*C1426</f>
        <v>133645.90909090909</v>
      </c>
    </row>
    <row r="1427" spans="1:11" s="3" customFormat="1" ht="15" customHeight="1">
      <c r="A1427" s="19">
        <v>2</v>
      </c>
      <c r="B1427" s="20" t="s">
        <v>18</v>
      </c>
      <c r="C1427" s="27">
        <v>2</v>
      </c>
      <c r="D1427" s="22">
        <v>130973</v>
      </c>
      <c r="E1427" s="23">
        <f t="shared" ref="E1427:E1443" si="157">D1427*C1427</f>
        <v>261946</v>
      </c>
      <c r="F1427" s="24">
        <v>0.09</v>
      </c>
      <c r="G1427" s="25">
        <f t="shared" ref="G1427:G1443" si="158">E1427-E1427*F1427</f>
        <v>238370.86</v>
      </c>
      <c r="H1427" s="26">
        <f t="shared" ref="H1427:H1443" si="159">D1427/1.1*0.91</f>
        <v>108350.39090909091</v>
      </c>
      <c r="I1427" s="52"/>
      <c r="J1427" s="52"/>
      <c r="K1427" s="53">
        <f>H1427*C1427</f>
        <v>216700.78181818183</v>
      </c>
    </row>
    <row r="1428" spans="1:11" s="3" customFormat="1" ht="15" customHeight="1">
      <c r="A1428" s="19">
        <v>3</v>
      </c>
      <c r="B1428" s="20" t="s">
        <v>19</v>
      </c>
      <c r="C1428" s="30">
        <v>2</v>
      </c>
      <c r="D1428" s="22">
        <v>61155</v>
      </c>
      <c r="E1428" s="23">
        <f t="shared" si="157"/>
        <v>122310</v>
      </c>
      <c r="F1428" s="24">
        <v>0.09</v>
      </c>
      <c r="G1428" s="25">
        <f t="shared" si="158"/>
        <v>111302.1</v>
      </c>
      <c r="H1428" s="26">
        <f t="shared" si="159"/>
        <v>50591.86363636364</v>
      </c>
      <c r="I1428" s="52"/>
      <c r="J1428" s="52"/>
      <c r="K1428" s="53">
        <f>H1428*C1428</f>
        <v>101183.72727272728</v>
      </c>
    </row>
    <row r="1429" spans="1:11" s="65" customFormat="1" ht="15" customHeight="1">
      <c r="A1429" s="72">
        <v>4</v>
      </c>
      <c r="B1429" s="73" t="s">
        <v>20</v>
      </c>
      <c r="C1429" s="90">
        <v>2</v>
      </c>
      <c r="D1429" s="75">
        <v>117926</v>
      </c>
      <c r="E1429" s="76">
        <f t="shared" si="157"/>
        <v>235852</v>
      </c>
      <c r="F1429" s="77">
        <v>0.09</v>
      </c>
      <c r="G1429" s="78">
        <f t="shared" si="158"/>
        <v>214625.32</v>
      </c>
      <c r="H1429" s="63">
        <f t="shared" si="159"/>
        <v>97556.963636363624</v>
      </c>
      <c r="I1429" s="83">
        <f>H1429*0.85</f>
        <v>82923.419090909083</v>
      </c>
      <c r="J1429" s="83"/>
      <c r="K1429" s="84">
        <f>I1429*C1429</f>
        <v>165846.83818181817</v>
      </c>
    </row>
    <row r="1430" spans="1:11" s="3" customFormat="1" ht="15" customHeight="1">
      <c r="A1430" s="19">
        <v>5</v>
      </c>
      <c r="B1430" s="20" t="s">
        <v>21</v>
      </c>
      <c r="C1430" s="27">
        <v>2</v>
      </c>
      <c r="D1430" s="22">
        <v>122163</v>
      </c>
      <c r="E1430" s="23">
        <f t="shared" si="157"/>
        <v>244326</v>
      </c>
      <c r="F1430" s="24">
        <v>0.09</v>
      </c>
      <c r="G1430" s="25">
        <f t="shared" si="158"/>
        <v>222336.66</v>
      </c>
      <c r="H1430" s="26">
        <f t="shared" si="159"/>
        <v>101062.11818181818</v>
      </c>
      <c r="I1430" s="52"/>
      <c r="J1430" s="52"/>
      <c r="K1430" s="53">
        <f t="shared" ref="K1430:K1441" si="160">H1430*C1430</f>
        <v>202124.23636363636</v>
      </c>
    </row>
    <row r="1431" spans="1:11" s="3" customFormat="1" ht="15" customHeight="1">
      <c r="A1431" s="19">
        <v>6</v>
      </c>
      <c r="B1431" s="20" t="s">
        <v>22</v>
      </c>
      <c r="C1431" s="21">
        <v>2</v>
      </c>
      <c r="D1431" s="22">
        <v>96566</v>
      </c>
      <c r="E1431" s="23">
        <f t="shared" si="157"/>
        <v>193132</v>
      </c>
      <c r="F1431" s="24">
        <v>0.09</v>
      </c>
      <c r="G1431" s="25">
        <f t="shared" si="158"/>
        <v>175750.12</v>
      </c>
      <c r="H1431" s="26">
        <f t="shared" si="159"/>
        <v>79886.418181818182</v>
      </c>
      <c r="I1431" s="52"/>
      <c r="J1431" s="52"/>
      <c r="K1431" s="53">
        <f t="shared" si="160"/>
        <v>159772.83636363636</v>
      </c>
    </row>
    <row r="1432" spans="1:11" s="3" customFormat="1" ht="15" customHeight="1">
      <c r="A1432" s="19">
        <v>7</v>
      </c>
      <c r="B1432" s="20" t="s">
        <v>23</v>
      </c>
      <c r="C1432" s="30"/>
      <c r="D1432" s="22">
        <v>144014</v>
      </c>
      <c r="E1432" s="23">
        <f t="shared" si="157"/>
        <v>0</v>
      </c>
      <c r="F1432" s="24">
        <v>0.09</v>
      </c>
      <c r="G1432" s="25">
        <f t="shared" si="158"/>
        <v>0</v>
      </c>
      <c r="H1432" s="26">
        <f t="shared" si="159"/>
        <v>119138.85454545454</v>
      </c>
      <c r="I1432" s="52"/>
      <c r="J1432" s="52"/>
      <c r="K1432" s="53">
        <f t="shared" si="160"/>
        <v>0</v>
      </c>
    </row>
    <row r="1433" spans="1:11" s="3" customFormat="1" ht="15" customHeight="1">
      <c r="A1433" s="19">
        <v>8</v>
      </c>
      <c r="B1433" s="20" t="s">
        <v>24</v>
      </c>
      <c r="C1433" s="21"/>
      <c r="D1433" s="22">
        <v>237245</v>
      </c>
      <c r="E1433" s="23">
        <f t="shared" si="157"/>
        <v>0</v>
      </c>
      <c r="F1433" s="24">
        <v>0.09</v>
      </c>
      <c r="G1433" s="25">
        <f t="shared" si="158"/>
        <v>0</v>
      </c>
      <c r="H1433" s="26">
        <f t="shared" si="159"/>
        <v>196266.31818181818</v>
      </c>
      <c r="I1433" s="52"/>
      <c r="J1433" s="52"/>
      <c r="K1433" s="53">
        <f t="shared" si="160"/>
        <v>0</v>
      </c>
    </row>
    <row r="1434" spans="1:11" s="3" customFormat="1" ht="15" customHeight="1">
      <c r="A1434" s="19">
        <v>9</v>
      </c>
      <c r="B1434" s="31" t="s">
        <v>25</v>
      </c>
      <c r="C1434" s="21"/>
      <c r="D1434" s="22">
        <v>103413.75</v>
      </c>
      <c r="E1434" s="23">
        <f t="shared" si="157"/>
        <v>0</v>
      </c>
      <c r="F1434" s="24">
        <v>0.09</v>
      </c>
      <c r="G1434" s="25">
        <f t="shared" si="158"/>
        <v>0</v>
      </c>
      <c r="H1434" s="26">
        <f t="shared" si="159"/>
        <v>85551.374999999985</v>
      </c>
      <c r="I1434" s="52"/>
      <c r="J1434" s="52"/>
      <c r="K1434" s="53">
        <f t="shared" si="160"/>
        <v>0</v>
      </c>
    </row>
    <row r="1435" spans="1:11" s="3" customFormat="1" ht="15" customHeight="1">
      <c r="A1435" s="19">
        <v>10</v>
      </c>
      <c r="B1435" s="31" t="s">
        <v>26</v>
      </c>
      <c r="C1435" s="32"/>
      <c r="D1435" s="22">
        <v>112188</v>
      </c>
      <c r="E1435" s="23">
        <f t="shared" si="157"/>
        <v>0</v>
      </c>
      <c r="F1435" s="24">
        <v>0.09</v>
      </c>
      <c r="G1435" s="25">
        <f t="shared" si="158"/>
        <v>0</v>
      </c>
      <c r="H1435" s="26">
        <f t="shared" si="159"/>
        <v>92810.072727272724</v>
      </c>
      <c r="I1435" s="52"/>
      <c r="J1435" s="52"/>
      <c r="K1435" s="53">
        <f t="shared" si="160"/>
        <v>0</v>
      </c>
    </row>
    <row r="1436" spans="1:11" s="3" customFormat="1" ht="15" customHeight="1">
      <c r="A1436" s="19">
        <v>11</v>
      </c>
      <c r="B1436" s="20" t="s">
        <v>27</v>
      </c>
      <c r="C1436" s="32">
        <v>2</v>
      </c>
      <c r="D1436" s="22">
        <v>55200</v>
      </c>
      <c r="E1436" s="23">
        <f t="shared" si="157"/>
        <v>110400</v>
      </c>
      <c r="F1436" s="24">
        <v>0.09</v>
      </c>
      <c r="G1436" s="25">
        <f t="shared" si="158"/>
        <v>100464</v>
      </c>
      <c r="H1436" s="26">
        <f t="shared" si="159"/>
        <v>45665.454545454544</v>
      </c>
      <c r="I1436" s="52"/>
      <c r="J1436" s="52"/>
      <c r="K1436" s="53">
        <f t="shared" si="160"/>
        <v>91330.909090909088</v>
      </c>
    </row>
    <row r="1437" spans="1:11" s="3" customFormat="1" ht="15" customHeight="1">
      <c r="A1437" s="19">
        <v>12</v>
      </c>
      <c r="B1437" s="20" t="s">
        <v>28</v>
      </c>
      <c r="C1437" s="32">
        <v>2</v>
      </c>
      <c r="D1437" s="22">
        <v>50600</v>
      </c>
      <c r="E1437" s="23">
        <f t="shared" si="157"/>
        <v>101200</v>
      </c>
      <c r="F1437" s="24">
        <v>0.09</v>
      </c>
      <c r="G1437" s="25">
        <f t="shared" si="158"/>
        <v>92092</v>
      </c>
      <c r="H1437" s="26">
        <f t="shared" si="159"/>
        <v>41859.999999999993</v>
      </c>
      <c r="I1437" s="52"/>
      <c r="J1437" s="52"/>
      <c r="K1437" s="53">
        <f t="shared" si="160"/>
        <v>83719.999999999985</v>
      </c>
    </row>
    <row r="1438" spans="1:11" s="3" customFormat="1" ht="15" customHeight="1">
      <c r="A1438" s="19">
        <v>13</v>
      </c>
      <c r="B1438" s="20" t="s">
        <v>29</v>
      </c>
      <c r="C1438" s="32">
        <v>3</v>
      </c>
      <c r="D1438" s="33">
        <v>65340</v>
      </c>
      <c r="E1438" s="23">
        <f t="shared" si="157"/>
        <v>196020</v>
      </c>
      <c r="F1438" s="24">
        <v>0.09</v>
      </c>
      <c r="G1438" s="25">
        <f t="shared" si="158"/>
        <v>178378.2</v>
      </c>
      <c r="H1438" s="26">
        <f t="shared" si="159"/>
        <v>54053.999999999993</v>
      </c>
      <c r="I1438" s="52"/>
      <c r="J1438" s="52"/>
      <c r="K1438" s="53">
        <f t="shared" si="160"/>
        <v>162161.99999999997</v>
      </c>
    </row>
    <row r="1439" spans="1:11" s="3" customFormat="1" ht="15" customHeight="1">
      <c r="A1439" s="19">
        <v>14</v>
      </c>
      <c r="B1439" s="20" t="s">
        <v>30</v>
      </c>
      <c r="C1439" s="32">
        <v>3</v>
      </c>
      <c r="D1439" s="33">
        <v>67155</v>
      </c>
      <c r="E1439" s="23">
        <f t="shared" si="157"/>
        <v>201465</v>
      </c>
      <c r="F1439" s="24">
        <v>0.09</v>
      </c>
      <c r="G1439" s="25">
        <f t="shared" si="158"/>
        <v>183333.15</v>
      </c>
      <c r="H1439" s="26">
        <f t="shared" si="159"/>
        <v>55555.499999999993</v>
      </c>
      <c r="I1439" s="52"/>
      <c r="J1439" s="52"/>
      <c r="K1439" s="53">
        <f t="shared" si="160"/>
        <v>166666.49999999997</v>
      </c>
    </row>
    <row r="1440" spans="1:11" s="3" customFormat="1" ht="15" customHeight="1">
      <c r="A1440" s="19">
        <v>15</v>
      </c>
      <c r="B1440" s="20" t="s">
        <v>31</v>
      </c>
      <c r="C1440" s="32">
        <v>3</v>
      </c>
      <c r="D1440" s="33">
        <v>78045</v>
      </c>
      <c r="E1440" s="23">
        <f t="shared" si="157"/>
        <v>234135</v>
      </c>
      <c r="F1440" s="24">
        <v>0.09</v>
      </c>
      <c r="G1440" s="25">
        <f t="shared" si="158"/>
        <v>213062.85</v>
      </c>
      <c r="H1440" s="26">
        <f t="shared" si="159"/>
        <v>64564.5</v>
      </c>
      <c r="I1440" s="52"/>
      <c r="J1440" s="52"/>
      <c r="K1440" s="53">
        <f t="shared" si="160"/>
        <v>193693.5</v>
      </c>
    </row>
    <row r="1441" spans="1:11" s="3" customFormat="1" ht="15" customHeight="1">
      <c r="A1441" s="19">
        <v>16</v>
      </c>
      <c r="B1441" s="20" t="s">
        <v>32</v>
      </c>
      <c r="C1441" s="32">
        <v>3</v>
      </c>
      <c r="D1441" s="33">
        <v>81675</v>
      </c>
      <c r="E1441" s="23">
        <f t="shared" si="157"/>
        <v>245025</v>
      </c>
      <c r="F1441" s="24">
        <v>0.09</v>
      </c>
      <c r="G1441" s="25">
        <f t="shared" si="158"/>
        <v>222972.75</v>
      </c>
      <c r="H1441" s="26">
        <f t="shared" si="159"/>
        <v>67567.5</v>
      </c>
      <c r="I1441" s="52"/>
      <c r="J1441" s="52"/>
      <c r="K1441" s="53">
        <f t="shared" si="160"/>
        <v>202702.5</v>
      </c>
    </row>
    <row r="1442" spans="1:11" s="66" customFormat="1" ht="15" customHeight="1">
      <c r="A1442" s="79">
        <v>17</v>
      </c>
      <c r="B1442" s="20" t="s">
        <v>33</v>
      </c>
      <c r="C1442" s="32"/>
      <c r="D1442" s="34">
        <v>115940</v>
      </c>
      <c r="E1442" s="80">
        <f t="shared" si="157"/>
        <v>0</v>
      </c>
      <c r="F1442" s="81">
        <v>0.09</v>
      </c>
      <c r="G1442" s="25">
        <f t="shared" si="158"/>
        <v>0</v>
      </c>
      <c r="H1442" s="82">
        <f t="shared" si="159"/>
        <v>95913.999999999985</v>
      </c>
      <c r="I1442" s="85"/>
      <c r="J1442" s="85"/>
      <c r="K1442" s="86"/>
    </row>
    <row r="1443" spans="1:11" s="65" customFormat="1" ht="15" customHeight="1">
      <c r="A1443" s="72">
        <v>18</v>
      </c>
      <c r="B1443" s="73" t="s">
        <v>34</v>
      </c>
      <c r="C1443" s="87"/>
      <c r="D1443" s="88">
        <v>99825</v>
      </c>
      <c r="E1443" s="76">
        <f t="shared" si="157"/>
        <v>0</v>
      </c>
      <c r="F1443" s="77">
        <v>0.09</v>
      </c>
      <c r="G1443" s="78">
        <f t="shared" si="158"/>
        <v>0</v>
      </c>
      <c r="H1443" s="63">
        <f t="shared" si="159"/>
        <v>82582.499999999985</v>
      </c>
      <c r="I1443" s="83">
        <f>H1443*0.85</f>
        <v>70195.124999999985</v>
      </c>
      <c r="J1443" s="83"/>
      <c r="K1443" s="84"/>
    </row>
    <row r="1444" spans="1:11" s="4" customFormat="1" ht="15" customHeight="1">
      <c r="A1444" s="35"/>
      <c r="B1444" s="36" t="s">
        <v>35</v>
      </c>
      <c r="C1444" s="37">
        <f>SUM(C1426:C1443)</f>
        <v>28</v>
      </c>
      <c r="D1444" s="37"/>
      <c r="E1444" s="38">
        <f>SUM(E1426:E1443)</f>
        <v>2307361</v>
      </c>
      <c r="F1444" s="38"/>
      <c r="G1444" s="39">
        <f>SUM(G1426:G1443)</f>
        <v>2099698.5099999998</v>
      </c>
      <c r="H1444" s="40"/>
      <c r="I1444" s="68"/>
      <c r="J1444" s="68"/>
      <c r="K1444" s="40">
        <f>SUM(K1426:K1443)</f>
        <v>1879549.7381818183</v>
      </c>
    </row>
    <row r="1445" spans="1:11" s="5" customFormat="1" ht="19.5" customHeight="1">
      <c r="A1445" s="41"/>
      <c r="B1445" s="42"/>
      <c r="C1445" s="43"/>
      <c r="D1445" s="43"/>
      <c r="E1445" s="44"/>
      <c r="F1445" s="44"/>
      <c r="G1445" s="45"/>
      <c r="I1445" s="69"/>
      <c r="J1445" s="69"/>
      <c r="K1445" s="70">
        <f>K1444*0.1</f>
        <v>187954.97381818184</v>
      </c>
    </row>
    <row r="1446" spans="1:11" s="6" customFormat="1" ht="24" customHeight="1">
      <c r="A1446" s="311"/>
      <c r="B1446" s="311"/>
      <c r="C1446" s="312"/>
      <c r="D1446" s="312"/>
      <c r="E1446" s="46"/>
      <c r="F1446" s="46"/>
      <c r="G1446" s="47"/>
      <c r="I1446" s="71"/>
      <c r="J1446" s="71"/>
      <c r="K1446" s="195">
        <f>SUM(K1444:K1445)</f>
        <v>2067504.7120000001</v>
      </c>
    </row>
    <row r="1447" spans="1:11" ht="31.5">
      <c r="A1447" s="311" t="s">
        <v>36</v>
      </c>
      <c r="B1447" s="311"/>
      <c r="C1447" s="312" t="s">
        <v>37</v>
      </c>
      <c r="D1447" s="312"/>
      <c r="E1447" s="46"/>
      <c r="F1447" s="46"/>
      <c r="G1447" s="47" t="s">
        <v>38</v>
      </c>
      <c r="H1447" s="6"/>
    </row>
    <row r="1448" spans="1:11">
      <c r="B1448" s="61" t="s">
        <v>54</v>
      </c>
      <c r="C1448" s="89" t="s">
        <v>55</v>
      </c>
      <c r="D1448" s="61"/>
      <c r="E1448" s="61" t="s">
        <v>42</v>
      </c>
    </row>
    <row r="1449" spans="1:11">
      <c r="B1449" s="61" t="s">
        <v>56</v>
      </c>
      <c r="C1449" s="89" t="s">
        <v>55</v>
      </c>
      <c r="D1449" s="61"/>
      <c r="E1449" s="61" t="s">
        <v>42</v>
      </c>
    </row>
    <row r="1452" spans="1:11" s="1" customFormat="1" ht="16.5" customHeight="1">
      <c r="A1452" s="314" t="s">
        <v>0</v>
      </c>
      <c r="B1452" s="314"/>
      <c r="C1452" s="314"/>
      <c r="D1452" s="314"/>
      <c r="E1452" s="314"/>
      <c r="F1452" s="314"/>
      <c r="G1452" s="314"/>
      <c r="I1452" s="62"/>
      <c r="J1452" s="62"/>
    </row>
    <row r="1453" spans="1:11" s="1" customFormat="1" ht="17.25" customHeight="1">
      <c r="A1453" s="314" t="s">
        <v>1</v>
      </c>
      <c r="B1453" s="314"/>
      <c r="C1453" s="314"/>
      <c r="D1453" s="314"/>
      <c r="E1453" s="314"/>
      <c r="F1453" s="314"/>
      <c r="G1453" s="314"/>
      <c r="I1453" s="58" t="s">
        <v>59</v>
      </c>
      <c r="J1453" s="58"/>
    </row>
    <row r="1454" spans="1:11" s="1" customFormat="1" ht="15" customHeight="1">
      <c r="A1454" s="314" t="s">
        <v>2</v>
      </c>
      <c r="B1454" s="314"/>
      <c r="C1454" s="314"/>
      <c r="D1454" s="314"/>
      <c r="E1454" s="314"/>
      <c r="F1454" s="314"/>
      <c r="G1454" s="314"/>
      <c r="I1454" s="48"/>
      <c r="J1454" s="48"/>
    </row>
    <row r="1455" spans="1:11" s="1" customFormat="1" ht="15" customHeight="1">
      <c r="A1455" s="314" t="s">
        <v>3</v>
      </c>
      <c r="B1455" s="314"/>
      <c r="C1455" s="314"/>
      <c r="D1455" s="314"/>
      <c r="E1455" s="314"/>
      <c r="F1455" s="314"/>
      <c r="G1455" s="314"/>
      <c r="I1455" s="48"/>
      <c r="J1455" s="48"/>
    </row>
    <row r="1456" spans="1:11" s="1" customFormat="1" ht="15" customHeight="1">
      <c r="A1456" s="315" t="s">
        <v>4</v>
      </c>
      <c r="B1456" s="315"/>
      <c r="C1456" s="315"/>
      <c r="D1456" s="315"/>
      <c r="E1456" s="315"/>
      <c r="F1456" s="315"/>
      <c r="G1456" s="315"/>
      <c r="I1456" s="48"/>
      <c r="J1456" s="48"/>
    </row>
    <row r="1457" spans="1:11" s="2" customFormat="1" ht="15" customHeight="1">
      <c r="A1457" s="7"/>
      <c r="B1457" s="7"/>
      <c r="C1457" s="316" t="s">
        <v>40</v>
      </c>
      <c r="D1457" s="316"/>
      <c r="E1457" s="316"/>
      <c r="F1457" s="316"/>
      <c r="G1457" s="316"/>
      <c r="I1457" s="49"/>
      <c r="J1457" s="49"/>
    </row>
    <row r="1458" spans="1:11" s="1" customFormat="1" ht="15" customHeight="1">
      <c r="A1458" s="8" t="s">
        <v>60</v>
      </c>
      <c r="B1458" s="9"/>
      <c r="C1458" s="10"/>
      <c r="D1458" s="317"/>
      <c r="E1458" s="317"/>
      <c r="F1458" s="317"/>
      <c r="G1458" s="317"/>
      <c r="H1458" s="11"/>
      <c r="I1458" s="48"/>
      <c r="J1458" s="48"/>
    </row>
    <row r="1459" spans="1:11" s="1" customFormat="1" ht="15" customHeight="1">
      <c r="A1459" s="8" t="s">
        <v>7</v>
      </c>
      <c r="B1459" s="318" t="s">
        <v>98</v>
      </c>
      <c r="C1459" s="318"/>
      <c r="D1459" s="318"/>
      <c r="E1459" s="318"/>
      <c r="F1459" s="8"/>
      <c r="G1459" s="12"/>
      <c r="H1459" s="8"/>
      <c r="I1459" s="59"/>
      <c r="J1459" s="59"/>
      <c r="K1459" s="51"/>
    </row>
    <row r="1460" spans="1:11" s="1" customFormat="1" ht="15" customHeight="1">
      <c r="A1460" s="8" t="s">
        <v>8</v>
      </c>
      <c r="B1460" s="319"/>
      <c r="C1460" s="319"/>
      <c r="D1460" s="319"/>
      <c r="E1460" s="319"/>
      <c r="F1460" s="14"/>
      <c r="G1460" s="15" t="s">
        <v>9</v>
      </c>
      <c r="H1460" s="13" t="s">
        <v>41</v>
      </c>
      <c r="I1460" s="50"/>
      <c r="J1460" s="50"/>
    </row>
    <row r="1461" spans="1:11" s="1" customFormat="1" ht="15" customHeight="1">
      <c r="A1461" s="16" t="s">
        <v>10</v>
      </c>
      <c r="B1461" s="16" t="s">
        <v>11</v>
      </c>
      <c r="C1461" s="16" t="s">
        <v>12</v>
      </c>
      <c r="D1461" s="17" t="s">
        <v>13</v>
      </c>
      <c r="E1461" s="18" t="s">
        <v>14</v>
      </c>
      <c r="F1461" s="18" t="s">
        <v>15</v>
      </c>
      <c r="G1461" s="16" t="s">
        <v>16</v>
      </c>
      <c r="I1461" s="48" t="s">
        <v>46</v>
      </c>
      <c r="J1461" s="48"/>
    </row>
    <row r="1462" spans="1:11" s="3" customFormat="1" ht="15" customHeight="1">
      <c r="A1462" s="19">
        <v>1</v>
      </c>
      <c r="B1462" s="20" t="s">
        <v>17</v>
      </c>
      <c r="C1462" s="21">
        <v>5</v>
      </c>
      <c r="D1462" s="22">
        <v>80775</v>
      </c>
      <c r="E1462" s="23">
        <f>D1462*C1462</f>
        <v>403875</v>
      </c>
      <c r="F1462" s="24">
        <v>0.09</v>
      </c>
      <c r="G1462" s="25">
        <f>E1462-E1462*F1462</f>
        <v>367526.25</v>
      </c>
      <c r="H1462" s="26">
        <f>D1462/1.1*0.91</f>
        <v>66822.954545454544</v>
      </c>
      <c r="I1462" s="52"/>
      <c r="J1462" s="52"/>
      <c r="K1462" s="53">
        <f>H1462*C1462</f>
        <v>334114.77272727271</v>
      </c>
    </row>
    <row r="1463" spans="1:11" s="3" customFormat="1" ht="15" customHeight="1">
      <c r="A1463" s="19">
        <v>2</v>
      </c>
      <c r="B1463" s="20" t="s">
        <v>18</v>
      </c>
      <c r="C1463" s="27">
        <v>5</v>
      </c>
      <c r="D1463" s="22">
        <v>130973</v>
      </c>
      <c r="E1463" s="23">
        <f t="shared" ref="E1463:E1479" si="161">D1463*C1463</f>
        <v>654865</v>
      </c>
      <c r="F1463" s="24">
        <v>0.09</v>
      </c>
      <c r="G1463" s="25">
        <f t="shared" ref="G1463:G1479" si="162">E1463-E1463*F1463</f>
        <v>595927.15</v>
      </c>
      <c r="H1463" s="26">
        <f t="shared" ref="H1463:H1479" si="163">D1463/1.1*0.91</f>
        <v>108350.39090909091</v>
      </c>
      <c r="I1463" s="52"/>
      <c r="J1463" s="52"/>
      <c r="K1463" s="53">
        <f>H1463*C1463</f>
        <v>541751.95454545459</v>
      </c>
    </row>
    <row r="1464" spans="1:11" s="3" customFormat="1" ht="15" customHeight="1">
      <c r="A1464" s="19">
        <v>3</v>
      </c>
      <c r="B1464" s="20" t="s">
        <v>19</v>
      </c>
      <c r="C1464" s="30">
        <v>5</v>
      </c>
      <c r="D1464" s="22">
        <v>61155</v>
      </c>
      <c r="E1464" s="23">
        <f t="shared" si="161"/>
        <v>305775</v>
      </c>
      <c r="F1464" s="24">
        <v>0.09</v>
      </c>
      <c r="G1464" s="25">
        <f t="shared" si="162"/>
        <v>278255.25</v>
      </c>
      <c r="H1464" s="26">
        <f t="shared" si="163"/>
        <v>50591.86363636364</v>
      </c>
      <c r="I1464" s="52"/>
      <c r="J1464" s="52"/>
      <c r="K1464" s="53">
        <f>H1464*C1464</f>
        <v>252959.31818181821</v>
      </c>
    </row>
    <row r="1465" spans="1:11" s="65" customFormat="1" ht="15" customHeight="1">
      <c r="A1465" s="72">
        <v>4</v>
      </c>
      <c r="B1465" s="73" t="s">
        <v>20</v>
      </c>
      <c r="C1465" s="90">
        <v>5</v>
      </c>
      <c r="D1465" s="75">
        <v>117926</v>
      </c>
      <c r="E1465" s="76">
        <f t="shared" si="161"/>
        <v>589630</v>
      </c>
      <c r="F1465" s="77">
        <v>0.09</v>
      </c>
      <c r="G1465" s="78">
        <f t="shared" si="162"/>
        <v>536563.30000000005</v>
      </c>
      <c r="H1465" s="63">
        <f t="shared" si="163"/>
        <v>97556.963636363624</v>
      </c>
      <c r="I1465" s="83">
        <f>H1465*0.85</f>
        <v>82923.419090909083</v>
      </c>
      <c r="J1465" s="83"/>
      <c r="K1465" s="84">
        <f>I1465*C1465</f>
        <v>414617.0954545454</v>
      </c>
    </row>
    <row r="1466" spans="1:11" s="3" customFormat="1" ht="15" customHeight="1">
      <c r="A1466" s="19">
        <v>5</v>
      </c>
      <c r="B1466" s="20" t="s">
        <v>21</v>
      </c>
      <c r="C1466" s="27">
        <v>5</v>
      </c>
      <c r="D1466" s="22">
        <v>122163</v>
      </c>
      <c r="E1466" s="23">
        <f t="shared" si="161"/>
        <v>610815</v>
      </c>
      <c r="F1466" s="24">
        <v>0.09</v>
      </c>
      <c r="G1466" s="25">
        <f t="shared" si="162"/>
        <v>555841.65</v>
      </c>
      <c r="H1466" s="26">
        <f t="shared" si="163"/>
        <v>101062.11818181818</v>
      </c>
      <c r="I1466" s="52"/>
      <c r="J1466" s="52"/>
      <c r="K1466" s="53">
        <f t="shared" ref="K1466:K1473" si="164">H1466*C1466</f>
        <v>505310.59090909088</v>
      </c>
    </row>
    <row r="1467" spans="1:11" s="3" customFormat="1" ht="15" customHeight="1">
      <c r="A1467" s="19">
        <v>6</v>
      </c>
      <c r="B1467" s="20" t="s">
        <v>22</v>
      </c>
      <c r="C1467" s="21"/>
      <c r="D1467" s="22">
        <v>96566</v>
      </c>
      <c r="E1467" s="23">
        <f t="shared" si="161"/>
        <v>0</v>
      </c>
      <c r="F1467" s="24">
        <v>0.09</v>
      </c>
      <c r="G1467" s="25">
        <f t="shared" si="162"/>
        <v>0</v>
      </c>
      <c r="H1467" s="26">
        <f t="shared" si="163"/>
        <v>79886.418181818182</v>
      </c>
      <c r="I1467" s="52"/>
      <c r="J1467" s="52"/>
      <c r="K1467" s="53">
        <f t="shared" si="164"/>
        <v>0</v>
      </c>
    </row>
    <row r="1468" spans="1:11" s="3" customFormat="1" ht="15" customHeight="1">
      <c r="A1468" s="19">
        <v>7</v>
      </c>
      <c r="B1468" s="20" t="s">
        <v>23</v>
      </c>
      <c r="C1468" s="30"/>
      <c r="D1468" s="22">
        <v>144014</v>
      </c>
      <c r="E1468" s="23">
        <f t="shared" si="161"/>
        <v>0</v>
      </c>
      <c r="F1468" s="24">
        <v>0.09</v>
      </c>
      <c r="G1468" s="25">
        <f t="shared" si="162"/>
        <v>0</v>
      </c>
      <c r="H1468" s="26">
        <f t="shared" si="163"/>
        <v>119138.85454545454</v>
      </c>
      <c r="I1468" s="52"/>
      <c r="J1468" s="52"/>
      <c r="K1468" s="53">
        <f t="shared" si="164"/>
        <v>0</v>
      </c>
    </row>
    <row r="1469" spans="1:11" s="3" customFormat="1" ht="15" customHeight="1">
      <c r="A1469" s="19">
        <v>8</v>
      </c>
      <c r="B1469" s="20" t="s">
        <v>24</v>
      </c>
      <c r="C1469" s="21"/>
      <c r="D1469" s="22">
        <v>237245</v>
      </c>
      <c r="E1469" s="23">
        <f t="shared" si="161"/>
        <v>0</v>
      </c>
      <c r="F1469" s="24">
        <v>0.09</v>
      </c>
      <c r="G1469" s="25">
        <f t="shared" si="162"/>
        <v>0</v>
      </c>
      <c r="H1469" s="26">
        <f t="shared" si="163"/>
        <v>196266.31818181818</v>
      </c>
      <c r="I1469" s="52"/>
      <c r="J1469" s="52"/>
      <c r="K1469" s="53">
        <f t="shared" si="164"/>
        <v>0</v>
      </c>
    </row>
    <row r="1470" spans="1:11" s="3" customFormat="1" ht="15" customHeight="1">
      <c r="A1470" s="19">
        <v>9</v>
      </c>
      <c r="B1470" s="31" t="s">
        <v>25</v>
      </c>
      <c r="C1470" s="21"/>
      <c r="D1470" s="22">
        <v>103413.75</v>
      </c>
      <c r="E1470" s="23">
        <f t="shared" si="161"/>
        <v>0</v>
      </c>
      <c r="F1470" s="24">
        <v>0.09</v>
      </c>
      <c r="G1470" s="25">
        <f t="shared" si="162"/>
        <v>0</v>
      </c>
      <c r="H1470" s="26">
        <f t="shared" si="163"/>
        <v>85551.374999999985</v>
      </c>
      <c r="I1470" s="52"/>
      <c r="J1470" s="52"/>
      <c r="K1470" s="53">
        <f t="shared" si="164"/>
        <v>0</v>
      </c>
    </row>
    <row r="1471" spans="1:11" s="3" customFormat="1" ht="15" customHeight="1">
      <c r="A1471" s="19">
        <v>10</v>
      </c>
      <c r="B1471" s="31" t="s">
        <v>26</v>
      </c>
      <c r="C1471" s="32"/>
      <c r="D1471" s="22">
        <v>112188</v>
      </c>
      <c r="E1471" s="23">
        <f t="shared" si="161"/>
        <v>0</v>
      </c>
      <c r="F1471" s="24">
        <v>0.09</v>
      </c>
      <c r="G1471" s="25">
        <f t="shared" si="162"/>
        <v>0</v>
      </c>
      <c r="H1471" s="26">
        <f t="shared" si="163"/>
        <v>92810.072727272724</v>
      </c>
      <c r="I1471" s="52"/>
      <c r="J1471" s="52"/>
      <c r="K1471" s="53">
        <f t="shared" si="164"/>
        <v>0</v>
      </c>
    </row>
    <row r="1472" spans="1:11" s="3" customFormat="1" ht="15" customHeight="1">
      <c r="A1472" s="19">
        <v>11</v>
      </c>
      <c r="B1472" s="20" t="s">
        <v>27</v>
      </c>
      <c r="C1472" s="32">
        <v>5</v>
      </c>
      <c r="D1472" s="22">
        <v>55200</v>
      </c>
      <c r="E1472" s="23">
        <f t="shared" si="161"/>
        <v>276000</v>
      </c>
      <c r="F1472" s="24">
        <v>0.09</v>
      </c>
      <c r="G1472" s="25">
        <f t="shared" si="162"/>
        <v>251160</v>
      </c>
      <c r="H1472" s="26">
        <f t="shared" si="163"/>
        <v>45665.454545454544</v>
      </c>
      <c r="I1472" s="52"/>
      <c r="J1472" s="52"/>
      <c r="K1472" s="53">
        <f t="shared" si="164"/>
        <v>228327.27272727271</v>
      </c>
    </row>
    <row r="1473" spans="1:11" s="3" customFormat="1" ht="15" customHeight="1">
      <c r="A1473" s="19">
        <v>12</v>
      </c>
      <c r="B1473" s="20" t="s">
        <v>28</v>
      </c>
      <c r="C1473" s="32">
        <v>5</v>
      </c>
      <c r="D1473" s="22">
        <v>50600</v>
      </c>
      <c r="E1473" s="23">
        <f t="shared" si="161"/>
        <v>253000</v>
      </c>
      <c r="F1473" s="24">
        <v>0.09</v>
      </c>
      <c r="G1473" s="25">
        <f t="shared" si="162"/>
        <v>230230</v>
      </c>
      <c r="H1473" s="26">
        <f t="shared" si="163"/>
        <v>41859.999999999993</v>
      </c>
      <c r="I1473" s="52"/>
      <c r="J1473" s="52"/>
      <c r="K1473" s="53">
        <f t="shared" si="164"/>
        <v>209299.99999999997</v>
      </c>
    </row>
    <row r="1474" spans="1:11" s="3" customFormat="1" ht="15" customHeight="1">
      <c r="A1474" s="19">
        <v>13</v>
      </c>
      <c r="B1474" s="20" t="s">
        <v>29</v>
      </c>
      <c r="C1474" s="32"/>
      <c r="D1474" s="33">
        <v>65340</v>
      </c>
      <c r="E1474" s="23">
        <f t="shared" si="161"/>
        <v>0</v>
      </c>
      <c r="F1474" s="24">
        <v>0.09</v>
      </c>
      <c r="G1474" s="25">
        <f t="shared" si="162"/>
        <v>0</v>
      </c>
      <c r="H1474" s="26">
        <f t="shared" si="163"/>
        <v>54053.999999999993</v>
      </c>
      <c r="I1474" s="52"/>
      <c r="J1474" s="52"/>
      <c r="K1474" s="53"/>
    </row>
    <row r="1475" spans="1:11" s="3" customFormat="1" ht="15" customHeight="1">
      <c r="A1475" s="19">
        <v>14</v>
      </c>
      <c r="B1475" s="20" t="s">
        <v>30</v>
      </c>
      <c r="C1475" s="32"/>
      <c r="D1475" s="33">
        <v>67155</v>
      </c>
      <c r="E1475" s="23">
        <f t="shared" si="161"/>
        <v>0</v>
      </c>
      <c r="F1475" s="24">
        <v>0.09</v>
      </c>
      <c r="G1475" s="25">
        <f t="shared" si="162"/>
        <v>0</v>
      </c>
      <c r="H1475" s="26">
        <f t="shared" si="163"/>
        <v>55555.499999999993</v>
      </c>
      <c r="I1475" s="52"/>
      <c r="J1475" s="52"/>
      <c r="K1475" s="53"/>
    </row>
    <row r="1476" spans="1:11" s="3" customFormat="1" ht="15" customHeight="1">
      <c r="A1476" s="19">
        <v>15</v>
      </c>
      <c r="B1476" s="20" t="s">
        <v>31</v>
      </c>
      <c r="C1476" s="32"/>
      <c r="D1476" s="33">
        <v>78045</v>
      </c>
      <c r="E1476" s="23">
        <f t="shared" si="161"/>
        <v>0</v>
      </c>
      <c r="F1476" s="24">
        <v>0.09</v>
      </c>
      <c r="G1476" s="25">
        <f t="shared" si="162"/>
        <v>0</v>
      </c>
      <c r="H1476" s="26">
        <f t="shared" si="163"/>
        <v>64564.5</v>
      </c>
      <c r="I1476" s="52"/>
      <c r="J1476" s="52"/>
      <c r="K1476" s="53"/>
    </row>
    <row r="1477" spans="1:11" s="3" customFormat="1" ht="15" customHeight="1">
      <c r="A1477" s="19">
        <v>16</v>
      </c>
      <c r="B1477" s="20" t="s">
        <v>32</v>
      </c>
      <c r="C1477" s="32"/>
      <c r="D1477" s="33">
        <v>81675</v>
      </c>
      <c r="E1477" s="23">
        <f t="shared" si="161"/>
        <v>0</v>
      </c>
      <c r="F1477" s="24">
        <v>0.09</v>
      </c>
      <c r="G1477" s="25">
        <f t="shared" si="162"/>
        <v>0</v>
      </c>
      <c r="H1477" s="26">
        <f t="shared" si="163"/>
        <v>67567.5</v>
      </c>
      <c r="I1477" s="52"/>
      <c r="J1477" s="52"/>
      <c r="K1477" s="53"/>
    </row>
    <row r="1478" spans="1:11" s="66" customFormat="1" ht="15" customHeight="1">
      <c r="A1478" s="79">
        <v>17</v>
      </c>
      <c r="B1478" s="20" t="s">
        <v>33</v>
      </c>
      <c r="C1478" s="32"/>
      <c r="D1478" s="34">
        <v>115940</v>
      </c>
      <c r="E1478" s="80">
        <f t="shared" si="161"/>
        <v>0</v>
      </c>
      <c r="F1478" s="81">
        <v>0.09</v>
      </c>
      <c r="G1478" s="25">
        <f t="shared" si="162"/>
        <v>0</v>
      </c>
      <c r="H1478" s="82">
        <f t="shared" si="163"/>
        <v>95913.999999999985</v>
      </c>
      <c r="I1478" s="85"/>
      <c r="J1478" s="85"/>
      <c r="K1478" s="86"/>
    </row>
    <row r="1479" spans="1:11" s="65" customFormat="1" ht="15" customHeight="1">
      <c r="A1479" s="72">
        <v>18</v>
      </c>
      <c r="B1479" s="73" t="s">
        <v>34</v>
      </c>
      <c r="C1479" s="87"/>
      <c r="D1479" s="88">
        <v>99825</v>
      </c>
      <c r="E1479" s="76">
        <f t="shared" si="161"/>
        <v>0</v>
      </c>
      <c r="F1479" s="77">
        <v>0.09</v>
      </c>
      <c r="G1479" s="78">
        <f t="shared" si="162"/>
        <v>0</v>
      </c>
      <c r="H1479" s="63">
        <f t="shared" si="163"/>
        <v>82582.499999999985</v>
      </c>
      <c r="I1479" s="83">
        <f>H1479*0.85</f>
        <v>70195.124999999985</v>
      </c>
      <c r="J1479" s="83"/>
      <c r="K1479" s="84"/>
    </row>
    <row r="1480" spans="1:11" s="4" customFormat="1" ht="15" customHeight="1">
      <c r="A1480" s="35"/>
      <c r="B1480" s="36" t="s">
        <v>35</v>
      </c>
      <c r="C1480" s="37">
        <f>SUM(C1462:C1479)</f>
        <v>35</v>
      </c>
      <c r="D1480" s="37"/>
      <c r="E1480" s="38">
        <f>SUM(E1462:E1479)</f>
        <v>3093960</v>
      </c>
      <c r="F1480" s="38"/>
      <c r="G1480" s="39">
        <f>SUM(G1462:G1479)</f>
        <v>2815503.6</v>
      </c>
      <c r="H1480" s="40"/>
      <c r="I1480" s="68"/>
      <c r="J1480" s="68"/>
      <c r="K1480" s="40">
        <f>SUM(K1462:K1479)</f>
        <v>2486381.0045454544</v>
      </c>
    </row>
    <row r="1481" spans="1:11" s="5" customFormat="1" ht="19.5" customHeight="1">
      <c r="A1481" s="41"/>
      <c r="B1481" s="42"/>
      <c r="C1481" s="43"/>
      <c r="D1481" s="43"/>
      <c r="E1481" s="44"/>
      <c r="F1481" s="44"/>
      <c r="G1481" s="45"/>
      <c r="I1481" s="69"/>
      <c r="J1481" s="69"/>
      <c r="K1481" s="70">
        <f>K1480*0.1</f>
        <v>248638.10045454546</v>
      </c>
    </row>
    <row r="1482" spans="1:11" s="6" customFormat="1" ht="24" customHeight="1">
      <c r="A1482" s="311"/>
      <c r="B1482" s="311"/>
      <c r="C1482" s="312"/>
      <c r="D1482" s="312"/>
      <c r="E1482" s="46"/>
      <c r="F1482" s="46"/>
      <c r="G1482" s="47"/>
      <c r="I1482" s="71"/>
      <c r="J1482" s="71"/>
      <c r="K1482" s="195">
        <f>SUM(K1480:K1481)</f>
        <v>2735019.105</v>
      </c>
    </row>
    <row r="1483" spans="1:11" ht="31.5">
      <c r="A1483" s="311" t="s">
        <v>36</v>
      </c>
      <c r="B1483" s="311"/>
      <c r="C1483" s="312" t="s">
        <v>37</v>
      </c>
      <c r="D1483" s="312"/>
      <c r="E1483" s="46"/>
      <c r="F1483" s="46"/>
      <c r="G1483" s="47" t="s">
        <v>38</v>
      </c>
      <c r="H1483" s="6"/>
    </row>
    <row r="1484" spans="1:11">
      <c r="B1484" s="61" t="s">
        <v>54</v>
      </c>
      <c r="C1484" s="89" t="s">
        <v>55</v>
      </c>
      <c r="D1484" s="61"/>
      <c r="E1484" s="61" t="s">
        <v>42</v>
      </c>
    </row>
    <row r="1485" spans="1:11">
      <c r="B1485" s="61" t="s">
        <v>56</v>
      </c>
      <c r="C1485" s="89" t="s">
        <v>55</v>
      </c>
      <c r="D1485" s="61"/>
      <c r="E1485" s="61" t="s">
        <v>42</v>
      </c>
    </row>
    <row r="1488" spans="1:11" s="1" customFormat="1" ht="16.5" customHeight="1">
      <c r="A1488" s="314" t="s">
        <v>0</v>
      </c>
      <c r="B1488" s="314"/>
      <c r="C1488" s="314"/>
      <c r="D1488" s="314"/>
      <c r="E1488" s="314"/>
      <c r="F1488" s="314"/>
      <c r="G1488" s="314"/>
      <c r="I1488" s="62"/>
      <c r="J1488" s="62"/>
    </row>
    <row r="1489" spans="1:11" s="1" customFormat="1" ht="17.25" customHeight="1">
      <c r="A1489" s="314" t="s">
        <v>1</v>
      </c>
      <c r="B1489" s="314"/>
      <c r="C1489" s="314"/>
      <c r="D1489" s="314"/>
      <c r="E1489" s="314"/>
      <c r="F1489" s="314"/>
      <c r="G1489" s="314"/>
      <c r="I1489" s="58" t="s">
        <v>59</v>
      </c>
      <c r="J1489" s="58"/>
    </row>
    <row r="1490" spans="1:11" s="1" customFormat="1" ht="15" customHeight="1">
      <c r="A1490" s="314" t="s">
        <v>2</v>
      </c>
      <c r="B1490" s="314"/>
      <c r="C1490" s="314"/>
      <c r="D1490" s="314"/>
      <c r="E1490" s="314"/>
      <c r="F1490" s="314"/>
      <c r="G1490" s="314"/>
      <c r="I1490" s="48"/>
      <c r="J1490" s="48"/>
    </row>
    <row r="1491" spans="1:11" s="1" customFormat="1" ht="15" customHeight="1">
      <c r="A1491" s="314" t="s">
        <v>3</v>
      </c>
      <c r="B1491" s="314"/>
      <c r="C1491" s="314"/>
      <c r="D1491" s="314"/>
      <c r="E1491" s="314"/>
      <c r="F1491" s="314"/>
      <c r="G1491" s="314"/>
      <c r="I1491" s="48"/>
      <c r="J1491" s="48"/>
    </row>
    <row r="1492" spans="1:11" s="1" customFormat="1" ht="15" customHeight="1">
      <c r="A1492" s="315" t="s">
        <v>4</v>
      </c>
      <c r="B1492" s="315"/>
      <c r="C1492" s="315"/>
      <c r="D1492" s="315"/>
      <c r="E1492" s="315"/>
      <c r="F1492" s="315"/>
      <c r="G1492" s="315"/>
      <c r="I1492" s="48"/>
      <c r="J1492" s="48"/>
    </row>
    <row r="1493" spans="1:11" s="2" customFormat="1" ht="15" customHeight="1">
      <c r="A1493" s="7"/>
      <c r="B1493" s="7"/>
      <c r="C1493" s="316" t="s">
        <v>40</v>
      </c>
      <c r="D1493" s="316"/>
      <c r="E1493" s="316"/>
      <c r="F1493" s="316"/>
      <c r="G1493" s="316"/>
      <c r="I1493" s="49"/>
      <c r="J1493" s="49"/>
    </row>
    <row r="1494" spans="1:11" s="1" customFormat="1" ht="15" customHeight="1">
      <c r="A1494" s="8" t="s">
        <v>60</v>
      </c>
      <c r="B1494" s="9"/>
      <c r="C1494" s="10"/>
      <c r="D1494" s="317"/>
      <c r="E1494" s="317"/>
      <c r="F1494" s="317"/>
      <c r="G1494" s="317"/>
      <c r="H1494" s="11"/>
      <c r="I1494" s="48"/>
      <c r="J1494" s="48"/>
    </row>
    <row r="1495" spans="1:11" s="1" customFormat="1" ht="15" customHeight="1">
      <c r="A1495" s="8" t="s">
        <v>7</v>
      </c>
      <c r="B1495" s="318" t="s">
        <v>99</v>
      </c>
      <c r="C1495" s="318"/>
      <c r="D1495" s="318"/>
      <c r="E1495" s="318"/>
      <c r="F1495" s="8"/>
      <c r="G1495" s="12"/>
      <c r="H1495" s="8"/>
      <c r="I1495" s="59"/>
      <c r="J1495" s="59"/>
      <c r="K1495" s="51"/>
    </row>
    <row r="1496" spans="1:11" s="1" customFormat="1" ht="15" customHeight="1">
      <c r="A1496" s="8" t="s">
        <v>8</v>
      </c>
      <c r="B1496" s="319"/>
      <c r="C1496" s="319"/>
      <c r="D1496" s="319"/>
      <c r="E1496" s="319"/>
      <c r="F1496" s="14"/>
      <c r="G1496" s="15" t="s">
        <v>9</v>
      </c>
      <c r="H1496" s="13" t="s">
        <v>41</v>
      </c>
      <c r="I1496" s="50"/>
      <c r="J1496" s="50"/>
    </row>
    <row r="1497" spans="1:11" s="1" customFormat="1" ht="15" customHeight="1">
      <c r="A1497" s="16" t="s">
        <v>10</v>
      </c>
      <c r="B1497" s="16" t="s">
        <v>11</v>
      </c>
      <c r="C1497" s="16" t="s">
        <v>12</v>
      </c>
      <c r="D1497" s="17" t="s">
        <v>13</v>
      </c>
      <c r="E1497" s="18" t="s">
        <v>14</v>
      </c>
      <c r="F1497" s="18" t="s">
        <v>15</v>
      </c>
      <c r="G1497" s="16" t="s">
        <v>16</v>
      </c>
      <c r="I1497" s="48" t="s">
        <v>46</v>
      </c>
      <c r="J1497" s="48"/>
    </row>
    <row r="1498" spans="1:11" s="3" customFormat="1" ht="15" customHeight="1">
      <c r="A1498" s="19">
        <v>1</v>
      </c>
      <c r="B1498" s="20" t="s">
        <v>17</v>
      </c>
      <c r="C1498" s="21">
        <v>3</v>
      </c>
      <c r="D1498" s="22">
        <v>80775</v>
      </c>
      <c r="E1498" s="23">
        <f>D1498*C1498</f>
        <v>242325</v>
      </c>
      <c r="F1498" s="24">
        <v>0.09</v>
      </c>
      <c r="G1498" s="25">
        <f>E1498-E1498*F1498</f>
        <v>220515.75</v>
      </c>
      <c r="H1498" s="26">
        <f>D1498/1.1*0.91</f>
        <v>66822.954545454544</v>
      </c>
      <c r="I1498" s="52"/>
      <c r="J1498" s="52"/>
      <c r="K1498" s="53">
        <f>H1498*C1498</f>
        <v>200468.86363636365</v>
      </c>
    </row>
    <row r="1499" spans="1:11" s="3" customFormat="1" ht="15" customHeight="1">
      <c r="A1499" s="19">
        <v>2</v>
      </c>
      <c r="B1499" s="20" t="s">
        <v>18</v>
      </c>
      <c r="C1499" s="27">
        <v>2</v>
      </c>
      <c r="D1499" s="22">
        <v>130973</v>
      </c>
      <c r="E1499" s="23">
        <f t="shared" ref="E1499:E1515" si="165">D1499*C1499</f>
        <v>261946</v>
      </c>
      <c r="F1499" s="24">
        <v>0.09</v>
      </c>
      <c r="G1499" s="25">
        <f t="shared" ref="G1499:G1515" si="166">E1499-E1499*F1499</f>
        <v>238370.86</v>
      </c>
      <c r="H1499" s="26">
        <f t="shared" ref="H1499:H1515" si="167">D1499/1.1*0.91</f>
        <v>108350.39090909091</v>
      </c>
      <c r="I1499" s="52"/>
      <c r="J1499" s="52"/>
      <c r="K1499" s="53">
        <f>H1499*C1499</f>
        <v>216700.78181818183</v>
      </c>
    </row>
    <row r="1500" spans="1:11" s="3" customFormat="1" ht="15" customHeight="1">
      <c r="A1500" s="19">
        <v>3</v>
      </c>
      <c r="B1500" s="20" t="s">
        <v>19</v>
      </c>
      <c r="C1500" s="30">
        <v>2</v>
      </c>
      <c r="D1500" s="22">
        <v>61155</v>
      </c>
      <c r="E1500" s="23">
        <f t="shared" si="165"/>
        <v>122310</v>
      </c>
      <c r="F1500" s="24">
        <v>0.09</v>
      </c>
      <c r="G1500" s="25">
        <f t="shared" si="166"/>
        <v>111302.1</v>
      </c>
      <c r="H1500" s="26">
        <f t="shared" si="167"/>
        <v>50591.86363636364</v>
      </c>
      <c r="I1500" s="52"/>
      <c r="J1500" s="52"/>
      <c r="K1500" s="53">
        <f>H1500*C1500</f>
        <v>101183.72727272728</v>
      </c>
    </row>
    <row r="1501" spans="1:11" s="65" customFormat="1" ht="15" customHeight="1">
      <c r="A1501" s="72">
        <v>4</v>
      </c>
      <c r="B1501" s="73" t="s">
        <v>20</v>
      </c>
      <c r="C1501" s="90">
        <v>2</v>
      </c>
      <c r="D1501" s="75">
        <v>117926</v>
      </c>
      <c r="E1501" s="76">
        <f t="shared" si="165"/>
        <v>235852</v>
      </c>
      <c r="F1501" s="77">
        <v>0.09</v>
      </c>
      <c r="G1501" s="78">
        <f t="shared" si="166"/>
        <v>214625.32</v>
      </c>
      <c r="H1501" s="63">
        <f t="shared" si="167"/>
        <v>97556.963636363624</v>
      </c>
      <c r="I1501" s="83">
        <f>H1501*0.85</f>
        <v>82923.419090909083</v>
      </c>
      <c r="J1501" s="83"/>
      <c r="K1501" s="84">
        <f>I1501*C1501</f>
        <v>165846.83818181817</v>
      </c>
    </row>
    <row r="1502" spans="1:11" s="3" customFormat="1" ht="15" customHeight="1">
      <c r="A1502" s="19">
        <v>5</v>
      </c>
      <c r="B1502" s="20" t="s">
        <v>21</v>
      </c>
      <c r="C1502" s="27">
        <v>3</v>
      </c>
      <c r="D1502" s="22">
        <v>122163</v>
      </c>
      <c r="E1502" s="23">
        <f t="shared" si="165"/>
        <v>366489</v>
      </c>
      <c r="F1502" s="24">
        <v>0.09</v>
      </c>
      <c r="G1502" s="25">
        <f t="shared" si="166"/>
        <v>333504.99</v>
      </c>
      <c r="H1502" s="26">
        <f t="shared" si="167"/>
        <v>101062.11818181818</v>
      </c>
      <c r="I1502" s="52"/>
      <c r="J1502" s="52"/>
      <c r="K1502" s="53">
        <f t="shared" ref="K1502:K1514" si="168">H1502*C1502</f>
        <v>303186.35454545455</v>
      </c>
    </row>
    <row r="1503" spans="1:11" s="3" customFormat="1" ht="15" customHeight="1">
      <c r="A1503" s="19">
        <v>6</v>
      </c>
      <c r="B1503" s="20" t="s">
        <v>22</v>
      </c>
      <c r="C1503" s="21">
        <v>2</v>
      </c>
      <c r="D1503" s="22">
        <v>96566</v>
      </c>
      <c r="E1503" s="23">
        <f t="shared" si="165"/>
        <v>193132</v>
      </c>
      <c r="F1503" s="24">
        <v>0.09</v>
      </c>
      <c r="G1503" s="25">
        <f t="shared" si="166"/>
        <v>175750.12</v>
      </c>
      <c r="H1503" s="26">
        <f t="shared" si="167"/>
        <v>79886.418181818182</v>
      </c>
      <c r="I1503" s="52"/>
      <c r="J1503" s="52"/>
      <c r="K1503" s="53">
        <f t="shared" si="168"/>
        <v>159772.83636363636</v>
      </c>
    </row>
    <row r="1504" spans="1:11" s="3" customFormat="1" ht="15" customHeight="1">
      <c r="A1504" s="19">
        <v>7</v>
      </c>
      <c r="B1504" s="20" t="s">
        <v>23</v>
      </c>
      <c r="C1504" s="30"/>
      <c r="D1504" s="22">
        <v>144014</v>
      </c>
      <c r="E1504" s="23">
        <f t="shared" si="165"/>
        <v>0</v>
      </c>
      <c r="F1504" s="24">
        <v>0.09</v>
      </c>
      <c r="G1504" s="25">
        <f t="shared" si="166"/>
        <v>0</v>
      </c>
      <c r="H1504" s="26">
        <f t="shared" si="167"/>
        <v>119138.85454545454</v>
      </c>
      <c r="I1504" s="52"/>
      <c r="J1504" s="52"/>
      <c r="K1504" s="53">
        <f t="shared" si="168"/>
        <v>0</v>
      </c>
    </row>
    <row r="1505" spans="1:11" s="3" customFormat="1" ht="15" customHeight="1">
      <c r="A1505" s="19">
        <v>8</v>
      </c>
      <c r="B1505" s="20" t="s">
        <v>24</v>
      </c>
      <c r="C1505" s="21"/>
      <c r="D1505" s="22">
        <v>237245</v>
      </c>
      <c r="E1505" s="23">
        <f t="shared" si="165"/>
        <v>0</v>
      </c>
      <c r="F1505" s="24">
        <v>0.09</v>
      </c>
      <c r="G1505" s="25">
        <f t="shared" si="166"/>
        <v>0</v>
      </c>
      <c r="H1505" s="26">
        <f t="shared" si="167"/>
        <v>196266.31818181818</v>
      </c>
      <c r="I1505" s="52"/>
      <c r="J1505" s="52"/>
      <c r="K1505" s="53">
        <f t="shared" si="168"/>
        <v>0</v>
      </c>
    </row>
    <row r="1506" spans="1:11" s="3" customFormat="1" ht="15" customHeight="1">
      <c r="A1506" s="19">
        <v>9</v>
      </c>
      <c r="B1506" s="31" t="s">
        <v>25</v>
      </c>
      <c r="C1506" s="21"/>
      <c r="D1506" s="22">
        <v>103413.75</v>
      </c>
      <c r="E1506" s="23">
        <f t="shared" si="165"/>
        <v>0</v>
      </c>
      <c r="F1506" s="24">
        <v>0.09</v>
      </c>
      <c r="G1506" s="25">
        <f t="shared" si="166"/>
        <v>0</v>
      </c>
      <c r="H1506" s="26">
        <f t="shared" si="167"/>
        <v>85551.374999999985</v>
      </c>
      <c r="I1506" s="52"/>
      <c r="J1506" s="52"/>
      <c r="K1506" s="53">
        <f t="shared" si="168"/>
        <v>0</v>
      </c>
    </row>
    <row r="1507" spans="1:11" s="3" customFormat="1" ht="15" customHeight="1">
      <c r="A1507" s="19">
        <v>10</v>
      </c>
      <c r="B1507" s="31" t="s">
        <v>26</v>
      </c>
      <c r="C1507" s="32"/>
      <c r="D1507" s="22">
        <v>112188</v>
      </c>
      <c r="E1507" s="23">
        <f t="shared" si="165"/>
        <v>0</v>
      </c>
      <c r="F1507" s="24">
        <v>0.09</v>
      </c>
      <c r="G1507" s="25">
        <f t="shared" si="166"/>
        <v>0</v>
      </c>
      <c r="H1507" s="26">
        <f t="shared" si="167"/>
        <v>92810.072727272724</v>
      </c>
      <c r="I1507" s="52"/>
      <c r="J1507" s="52"/>
      <c r="K1507" s="53">
        <f t="shared" si="168"/>
        <v>0</v>
      </c>
    </row>
    <row r="1508" spans="1:11" s="3" customFormat="1" ht="15" customHeight="1">
      <c r="A1508" s="19">
        <v>11</v>
      </c>
      <c r="B1508" s="20" t="s">
        <v>27</v>
      </c>
      <c r="C1508" s="32">
        <v>3</v>
      </c>
      <c r="D1508" s="22">
        <v>55200</v>
      </c>
      <c r="E1508" s="23">
        <f t="shared" si="165"/>
        <v>165600</v>
      </c>
      <c r="F1508" s="24">
        <v>0.09</v>
      </c>
      <c r="G1508" s="25">
        <f t="shared" si="166"/>
        <v>150696</v>
      </c>
      <c r="H1508" s="26">
        <f t="shared" si="167"/>
        <v>45665.454545454544</v>
      </c>
      <c r="I1508" s="52"/>
      <c r="J1508" s="52"/>
      <c r="K1508" s="53">
        <f t="shared" si="168"/>
        <v>136996.36363636365</v>
      </c>
    </row>
    <row r="1509" spans="1:11" s="3" customFormat="1" ht="15" customHeight="1">
      <c r="A1509" s="19">
        <v>12</v>
      </c>
      <c r="B1509" s="20" t="s">
        <v>28</v>
      </c>
      <c r="C1509" s="32">
        <v>2</v>
      </c>
      <c r="D1509" s="22">
        <v>50600</v>
      </c>
      <c r="E1509" s="23">
        <f t="shared" si="165"/>
        <v>101200</v>
      </c>
      <c r="F1509" s="24">
        <v>0.09</v>
      </c>
      <c r="G1509" s="25">
        <f t="shared" si="166"/>
        <v>92092</v>
      </c>
      <c r="H1509" s="26">
        <f t="shared" si="167"/>
        <v>41859.999999999993</v>
      </c>
      <c r="I1509" s="52"/>
      <c r="J1509" s="52"/>
      <c r="K1509" s="53">
        <f t="shared" si="168"/>
        <v>83719.999999999985</v>
      </c>
    </row>
    <row r="1510" spans="1:11" s="3" customFormat="1" ht="15" customHeight="1">
      <c r="A1510" s="19">
        <v>13</v>
      </c>
      <c r="B1510" s="20" t="s">
        <v>29</v>
      </c>
      <c r="C1510" s="32">
        <v>2</v>
      </c>
      <c r="D1510" s="33">
        <v>65340</v>
      </c>
      <c r="E1510" s="23">
        <f t="shared" si="165"/>
        <v>130680</v>
      </c>
      <c r="F1510" s="24">
        <v>0.09</v>
      </c>
      <c r="G1510" s="25">
        <f t="shared" si="166"/>
        <v>118918.8</v>
      </c>
      <c r="H1510" s="26">
        <f t="shared" si="167"/>
        <v>54053.999999999993</v>
      </c>
      <c r="I1510" s="52"/>
      <c r="J1510" s="52"/>
      <c r="K1510" s="53">
        <f t="shared" si="168"/>
        <v>108107.99999999999</v>
      </c>
    </row>
    <row r="1511" spans="1:11" s="3" customFormat="1" ht="15" customHeight="1">
      <c r="A1511" s="19">
        <v>14</v>
      </c>
      <c r="B1511" s="20" t="s">
        <v>30</v>
      </c>
      <c r="C1511" s="32">
        <v>3</v>
      </c>
      <c r="D1511" s="33">
        <v>67155</v>
      </c>
      <c r="E1511" s="23">
        <f t="shared" si="165"/>
        <v>201465</v>
      </c>
      <c r="F1511" s="24">
        <v>0.09</v>
      </c>
      <c r="G1511" s="25">
        <f t="shared" si="166"/>
        <v>183333.15</v>
      </c>
      <c r="H1511" s="26">
        <f t="shared" si="167"/>
        <v>55555.499999999993</v>
      </c>
      <c r="I1511" s="52"/>
      <c r="J1511" s="52"/>
      <c r="K1511" s="53">
        <f t="shared" si="168"/>
        <v>166666.49999999997</v>
      </c>
    </row>
    <row r="1512" spans="1:11" s="3" customFormat="1" ht="15" customHeight="1">
      <c r="A1512" s="19">
        <v>15</v>
      </c>
      <c r="B1512" s="20" t="s">
        <v>31</v>
      </c>
      <c r="C1512" s="32">
        <v>3</v>
      </c>
      <c r="D1512" s="33">
        <v>78045</v>
      </c>
      <c r="E1512" s="23">
        <f t="shared" si="165"/>
        <v>234135</v>
      </c>
      <c r="F1512" s="24">
        <v>0.09</v>
      </c>
      <c r="G1512" s="25">
        <f t="shared" si="166"/>
        <v>213062.85</v>
      </c>
      <c r="H1512" s="26">
        <f t="shared" si="167"/>
        <v>64564.5</v>
      </c>
      <c r="I1512" s="52"/>
      <c r="J1512" s="52"/>
      <c r="K1512" s="53">
        <f t="shared" si="168"/>
        <v>193693.5</v>
      </c>
    </row>
    <row r="1513" spans="1:11" s="3" customFormat="1" ht="15" customHeight="1">
      <c r="A1513" s="19">
        <v>16</v>
      </c>
      <c r="B1513" s="20" t="s">
        <v>32</v>
      </c>
      <c r="C1513" s="32">
        <v>3</v>
      </c>
      <c r="D1513" s="33">
        <v>81675</v>
      </c>
      <c r="E1513" s="23">
        <f t="shared" si="165"/>
        <v>245025</v>
      </c>
      <c r="F1513" s="24">
        <v>0.09</v>
      </c>
      <c r="G1513" s="25">
        <f t="shared" si="166"/>
        <v>222972.75</v>
      </c>
      <c r="H1513" s="26">
        <f t="shared" si="167"/>
        <v>67567.5</v>
      </c>
      <c r="I1513" s="52"/>
      <c r="J1513" s="52"/>
      <c r="K1513" s="53">
        <f t="shared" si="168"/>
        <v>202702.5</v>
      </c>
    </row>
    <row r="1514" spans="1:11" s="66" customFormat="1" ht="15" customHeight="1">
      <c r="A1514" s="79">
        <v>17</v>
      </c>
      <c r="B1514" s="20" t="s">
        <v>33</v>
      </c>
      <c r="C1514" s="32">
        <v>2</v>
      </c>
      <c r="D1514" s="34">
        <v>115940</v>
      </c>
      <c r="E1514" s="80">
        <f t="shared" si="165"/>
        <v>231880</v>
      </c>
      <c r="F1514" s="81">
        <v>0.09</v>
      </c>
      <c r="G1514" s="25">
        <f t="shared" si="166"/>
        <v>211010.8</v>
      </c>
      <c r="H1514" s="82">
        <f t="shared" si="167"/>
        <v>95913.999999999985</v>
      </c>
      <c r="I1514" s="85"/>
      <c r="J1514" s="85"/>
      <c r="K1514" s="86">
        <f t="shared" si="168"/>
        <v>191827.99999999997</v>
      </c>
    </row>
    <row r="1515" spans="1:11" s="65" customFormat="1" ht="15" customHeight="1">
      <c r="A1515" s="72">
        <v>18</v>
      </c>
      <c r="B1515" s="73" t="s">
        <v>34</v>
      </c>
      <c r="C1515" s="87">
        <v>3</v>
      </c>
      <c r="D1515" s="88">
        <v>99825</v>
      </c>
      <c r="E1515" s="76">
        <f t="shared" si="165"/>
        <v>299475</v>
      </c>
      <c r="F1515" s="77">
        <v>0.09</v>
      </c>
      <c r="G1515" s="78">
        <f t="shared" si="166"/>
        <v>272522.25</v>
      </c>
      <c r="H1515" s="63">
        <f t="shared" si="167"/>
        <v>82582.499999999985</v>
      </c>
      <c r="I1515" s="83">
        <f>H1515*0.85</f>
        <v>70195.124999999985</v>
      </c>
      <c r="J1515" s="83"/>
      <c r="K1515" s="84">
        <f>I1515*C1515</f>
        <v>210585.37499999994</v>
      </c>
    </row>
    <row r="1516" spans="1:11" s="4" customFormat="1" ht="15" customHeight="1">
      <c r="A1516" s="35"/>
      <c r="B1516" s="36" t="s">
        <v>35</v>
      </c>
      <c r="C1516" s="37">
        <f>SUM(C1498:C1515)</f>
        <v>35</v>
      </c>
      <c r="D1516" s="37"/>
      <c r="E1516" s="38">
        <f>SUM(E1498:E1515)</f>
        <v>3031514</v>
      </c>
      <c r="F1516" s="38"/>
      <c r="G1516" s="39">
        <f>SUM(G1498:G1515)</f>
        <v>2758677.74</v>
      </c>
      <c r="H1516" s="40"/>
      <c r="I1516" s="68"/>
      <c r="J1516" s="68"/>
      <c r="K1516" s="40">
        <f>SUM(K1498:K1515)</f>
        <v>2441459.6404545456</v>
      </c>
    </row>
    <row r="1517" spans="1:11" s="5" customFormat="1" ht="19.5" customHeight="1">
      <c r="A1517" s="41"/>
      <c r="B1517" s="42"/>
      <c r="C1517" s="43"/>
      <c r="D1517" s="43"/>
      <c r="E1517" s="44"/>
      <c r="F1517" s="44"/>
      <c r="G1517" s="45"/>
      <c r="I1517" s="69"/>
      <c r="J1517" s="69"/>
      <c r="K1517" s="70">
        <f>K1516*0.1</f>
        <v>244145.96404545457</v>
      </c>
    </row>
    <row r="1518" spans="1:11" s="6" customFormat="1" ht="24" customHeight="1">
      <c r="A1518" s="311"/>
      <c r="B1518" s="311"/>
      <c r="C1518" s="312"/>
      <c r="D1518" s="312"/>
      <c r="E1518" s="46"/>
      <c r="F1518" s="46"/>
      <c r="G1518" s="47"/>
      <c r="I1518" s="71"/>
      <c r="J1518" s="71"/>
      <c r="K1518" s="195">
        <f>SUM(K1516:K1517)</f>
        <v>2685605.6045000004</v>
      </c>
    </row>
    <row r="1519" spans="1:11" ht="31.5">
      <c r="A1519" s="311" t="s">
        <v>36</v>
      </c>
      <c r="B1519" s="311"/>
      <c r="C1519" s="312" t="s">
        <v>37</v>
      </c>
      <c r="D1519" s="312"/>
      <c r="E1519" s="46"/>
      <c r="F1519" s="46"/>
      <c r="G1519" s="47" t="s">
        <v>38</v>
      </c>
      <c r="H1519" s="6"/>
    </row>
    <row r="1520" spans="1:11">
      <c r="B1520" s="61" t="s">
        <v>54</v>
      </c>
      <c r="C1520" s="89" t="s">
        <v>55</v>
      </c>
      <c r="D1520" s="61"/>
      <c r="E1520" s="61" t="s">
        <v>42</v>
      </c>
    </row>
    <row r="1521" spans="1:11">
      <c r="B1521" s="61" t="s">
        <v>56</v>
      </c>
      <c r="C1521" s="89" t="s">
        <v>55</v>
      </c>
      <c r="D1521" s="61"/>
      <c r="E1521" s="61" t="s">
        <v>42</v>
      </c>
    </row>
    <row r="1523" spans="1:11" s="1" customFormat="1" ht="16.5" customHeight="1">
      <c r="A1523" s="314" t="s">
        <v>0</v>
      </c>
      <c r="B1523" s="314"/>
      <c r="C1523" s="314"/>
      <c r="D1523" s="314"/>
      <c r="E1523" s="314"/>
      <c r="F1523" s="314"/>
      <c r="G1523" s="314"/>
      <c r="I1523" s="62"/>
      <c r="J1523" s="62"/>
    </row>
    <row r="1524" spans="1:11" s="1" customFormat="1" ht="17.25" customHeight="1">
      <c r="A1524" s="314" t="s">
        <v>1</v>
      </c>
      <c r="B1524" s="314"/>
      <c r="C1524" s="314"/>
      <c r="D1524" s="314"/>
      <c r="E1524" s="314"/>
      <c r="F1524" s="314"/>
      <c r="G1524" s="314"/>
      <c r="I1524" s="58" t="s">
        <v>59</v>
      </c>
      <c r="J1524" s="58"/>
    </row>
    <row r="1525" spans="1:11" s="1" customFormat="1" ht="15" customHeight="1">
      <c r="A1525" s="314" t="s">
        <v>2</v>
      </c>
      <c r="B1525" s="314"/>
      <c r="C1525" s="314"/>
      <c r="D1525" s="314"/>
      <c r="E1525" s="314"/>
      <c r="F1525" s="314"/>
      <c r="G1525" s="314"/>
      <c r="I1525" s="48"/>
      <c r="J1525" s="48"/>
    </row>
    <row r="1526" spans="1:11" s="1" customFormat="1" ht="15" customHeight="1">
      <c r="A1526" s="314" t="s">
        <v>3</v>
      </c>
      <c r="B1526" s="314"/>
      <c r="C1526" s="314"/>
      <c r="D1526" s="314"/>
      <c r="E1526" s="314"/>
      <c r="F1526" s="314"/>
      <c r="G1526" s="314"/>
      <c r="I1526" s="48"/>
      <c r="J1526" s="48"/>
    </row>
    <row r="1527" spans="1:11" s="1" customFormat="1" ht="15" customHeight="1">
      <c r="A1527" s="315" t="s">
        <v>4</v>
      </c>
      <c r="B1527" s="315"/>
      <c r="C1527" s="315"/>
      <c r="D1527" s="315"/>
      <c r="E1527" s="315"/>
      <c r="F1527" s="315"/>
      <c r="G1527" s="315"/>
      <c r="I1527" s="48"/>
      <c r="J1527" s="48"/>
    </row>
    <row r="1528" spans="1:11" s="2" customFormat="1" ht="15" customHeight="1">
      <c r="A1528" s="7"/>
      <c r="B1528" s="7"/>
      <c r="C1528" s="316" t="s">
        <v>40</v>
      </c>
      <c r="D1528" s="316"/>
      <c r="E1528" s="316"/>
      <c r="F1528" s="316"/>
      <c r="G1528" s="316"/>
      <c r="I1528" s="49"/>
      <c r="J1528" s="49"/>
    </row>
    <row r="1529" spans="1:11" s="1" customFormat="1" ht="15" customHeight="1">
      <c r="A1529" s="8" t="s">
        <v>60</v>
      </c>
      <c r="B1529" s="9"/>
      <c r="C1529" s="10"/>
      <c r="D1529" s="317"/>
      <c r="E1529" s="317"/>
      <c r="F1529" s="317"/>
      <c r="G1529" s="317"/>
      <c r="H1529" s="11"/>
      <c r="I1529" s="48"/>
      <c r="J1529" s="48"/>
    </row>
    <row r="1530" spans="1:11" s="1" customFormat="1" ht="15" customHeight="1">
      <c r="A1530" s="8" t="s">
        <v>7</v>
      </c>
      <c r="B1530" s="318" t="s">
        <v>100</v>
      </c>
      <c r="C1530" s="318"/>
      <c r="D1530" s="318"/>
      <c r="E1530" s="318"/>
      <c r="F1530" s="8"/>
      <c r="G1530" s="12"/>
      <c r="H1530" s="8"/>
      <c r="I1530" s="59"/>
      <c r="J1530" s="59"/>
      <c r="K1530" s="51"/>
    </row>
    <row r="1531" spans="1:11" s="1" customFormat="1" ht="15" customHeight="1">
      <c r="A1531" s="8" t="s">
        <v>8</v>
      </c>
      <c r="B1531" s="319"/>
      <c r="C1531" s="319"/>
      <c r="D1531" s="319"/>
      <c r="E1531" s="319"/>
      <c r="F1531" s="14"/>
      <c r="G1531" s="15" t="s">
        <v>9</v>
      </c>
      <c r="H1531" s="13" t="s">
        <v>41</v>
      </c>
      <c r="I1531" s="50"/>
      <c r="J1531" s="50"/>
    </row>
    <row r="1532" spans="1:11" s="1" customFormat="1" ht="15" customHeight="1">
      <c r="A1532" s="16" t="s">
        <v>10</v>
      </c>
      <c r="B1532" s="16" t="s">
        <v>11</v>
      </c>
      <c r="C1532" s="16" t="s">
        <v>12</v>
      </c>
      <c r="D1532" s="17" t="s">
        <v>13</v>
      </c>
      <c r="E1532" s="18" t="s">
        <v>14</v>
      </c>
      <c r="F1532" s="18" t="s">
        <v>15</v>
      </c>
      <c r="G1532" s="16" t="s">
        <v>16</v>
      </c>
      <c r="I1532" s="48" t="s">
        <v>46</v>
      </c>
      <c r="J1532" s="48"/>
    </row>
    <row r="1533" spans="1:11" s="3" customFormat="1" ht="15" customHeight="1">
      <c r="A1533" s="19">
        <v>1</v>
      </c>
      <c r="B1533" s="20" t="s">
        <v>17</v>
      </c>
      <c r="C1533" s="21">
        <v>5</v>
      </c>
      <c r="D1533" s="22">
        <v>80775</v>
      </c>
      <c r="E1533" s="23">
        <f>D1533*C1533</f>
        <v>403875</v>
      </c>
      <c r="F1533" s="24">
        <v>0.09</v>
      </c>
      <c r="G1533" s="25">
        <f>E1533-E1533*F1533</f>
        <v>367526.25</v>
      </c>
      <c r="H1533" s="26">
        <f>D1533/1.1*0.91</f>
        <v>66822.954545454544</v>
      </c>
      <c r="I1533" s="52"/>
      <c r="J1533" s="52"/>
      <c r="K1533" s="53">
        <f>H1533*C1533</f>
        <v>334114.77272727271</v>
      </c>
    </row>
    <row r="1534" spans="1:11" s="3" customFormat="1" ht="15" customHeight="1">
      <c r="A1534" s="19">
        <v>2</v>
      </c>
      <c r="B1534" s="20" t="s">
        <v>18</v>
      </c>
      <c r="C1534" s="27"/>
      <c r="D1534" s="22">
        <v>130973</v>
      </c>
      <c r="E1534" s="23">
        <f t="shared" ref="E1534:E1550" si="169">D1534*C1534</f>
        <v>0</v>
      </c>
      <c r="F1534" s="24">
        <v>0.09</v>
      </c>
      <c r="G1534" s="25">
        <f t="shared" ref="G1534:G1550" si="170">E1534-E1534*F1534</f>
        <v>0</v>
      </c>
      <c r="H1534" s="26">
        <f t="shared" ref="H1534:H1550" si="171">D1534/1.1*0.91</f>
        <v>108350.39090909091</v>
      </c>
      <c r="I1534" s="52"/>
      <c r="J1534" s="52"/>
      <c r="K1534" s="53">
        <f>H1534*C1534</f>
        <v>0</v>
      </c>
    </row>
    <row r="1535" spans="1:11" s="3" customFormat="1" ht="15" customHeight="1">
      <c r="A1535" s="19">
        <v>3</v>
      </c>
      <c r="B1535" s="20" t="s">
        <v>19</v>
      </c>
      <c r="C1535" s="30">
        <v>5</v>
      </c>
      <c r="D1535" s="22">
        <v>61155</v>
      </c>
      <c r="E1535" s="23">
        <f t="shared" si="169"/>
        <v>305775</v>
      </c>
      <c r="F1535" s="24">
        <v>0.09</v>
      </c>
      <c r="G1535" s="25">
        <f t="shared" si="170"/>
        <v>278255.25</v>
      </c>
      <c r="H1535" s="26">
        <f t="shared" si="171"/>
        <v>50591.86363636364</v>
      </c>
      <c r="I1535" s="52"/>
      <c r="J1535" s="52"/>
      <c r="K1535" s="53">
        <f>H1535*C1535</f>
        <v>252959.31818181821</v>
      </c>
    </row>
    <row r="1536" spans="1:11" s="65" customFormat="1" ht="15" customHeight="1">
      <c r="A1536" s="72">
        <v>4</v>
      </c>
      <c r="B1536" s="73" t="s">
        <v>20</v>
      </c>
      <c r="C1536" s="90">
        <v>5</v>
      </c>
      <c r="D1536" s="75">
        <v>117926</v>
      </c>
      <c r="E1536" s="76">
        <f t="shared" si="169"/>
        <v>589630</v>
      </c>
      <c r="F1536" s="77">
        <v>0.09</v>
      </c>
      <c r="G1536" s="78">
        <f t="shared" si="170"/>
        <v>536563.30000000005</v>
      </c>
      <c r="H1536" s="63">
        <f t="shared" si="171"/>
        <v>97556.963636363624</v>
      </c>
      <c r="I1536" s="83">
        <f>H1536*0.85</f>
        <v>82923.419090909083</v>
      </c>
      <c r="J1536" s="83"/>
      <c r="K1536" s="84">
        <f>I1536*C1536</f>
        <v>414617.0954545454</v>
      </c>
    </row>
    <row r="1537" spans="1:11" s="3" customFormat="1" ht="15" customHeight="1">
      <c r="A1537" s="19">
        <v>5</v>
      </c>
      <c r="B1537" s="20" t="s">
        <v>21</v>
      </c>
      <c r="C1537" s="27">
        <v>5</v>
      </c>
      <c r="D1537" s="22">
        <v>122163</v>
      </c>
      <c r="E1537" s="23">
        <f t="shared" si="169"/>
        <v>610815</v>
      </c>
      <c r="F1537" s="24">
        <v>0.09</v>
      </c>
      <c r="G1537" s="25">
        <f t="shared" si="170"/>
        <v>555841.65</v>
      </c>
      <c r="H1537" s="26">
        <f t="shared" si="171"/>
        <v>101062.11818181818</v>
      </c>
      <c r="I1537" s="52"/>
      <c r="J1537" s="52"/>
      <c r="K1537" s="53">
        <f t="shared" ref="K1537:K1550" si="172">H1537*C1537</f>
        <v>505310.59090909088</v>
      </c>
    </row>
    <row r="1538" spans="1:11" s="3" customFormat="1" ht="15" customHeight="1">
      <c r="A1538" s="19">
        <v>6</v>
      </c>
      <c r="B1538" s="20" t="s">
        <v>22</v>
      </c>
      <c r="C1538" s="21"/>
      <c r="D1538" s="22">
        <v>96566</v>
      </c>
      <c r="E1538" s="23">
        <f t="shared" si="169"/>
        <v>0</v>
      </c>
      <c r="F1538" s="24">
        <v>0.09</v>
      </c>
      <c r="G1538" s="25">
        <f t="shared" si="170"/>
        <v>0</v>
      </c>
      <c r="H1538" s="26">
        <f t="shared" si="171"/>
        <v>79886.418181818182</v>
      </c>
      <c r="I1538" s="52"/>
      <c r="J1538" s="52"/>
      <c r="K1538" s="53">
        <f t="shared" si="172"/>
        <v>0</v>
      </c>
    </row>
    <row r="1539" spans="1:11" s="3" customFormat="1" ht="15" customHeight="1">
      <c r="A1539" s="19">
        <v>7</v>
      </c>
      <c r="B1539" s="20" t="s">
        <v>23</v>
      </c>
      <c r="C1539" s="30"/>
      <c r="D1539" s="22">
        <v>144014</v>
      </c>
      <c r="E1539" s="23">
        <f t="shared" si="169"/>
        <v>0</v>
      </c>
      <c r="F1539" s="24">
        <v>0.09</v>
      </c>
      <c r="G1539" s="25">
        <f t="shared" si="170"/>
        <v>0</v>
      </c>
      <c r="H1539" s="26">
        <f t="shared" si="171"/>
        <v>119138.85454545454</v>
      </c>
      <c r="I1539" s="52"/>
      <c r="J1539" s="52"/>
      <c r="K1539" s="53">
        <f t="shared" si="172"/>
        <v>0</v>
      </c>
    </row>
    <row r="1540" spans="1:11" s="3" customFormat="1" ht="15" customHeight="1">
      <c r="A1540" s="19">
        <v>8</v>
      </c>
      <c r="B1540" s="20" t="s">
        <v>24</v>
      </c>
      <c r="C1540" s="21"/>
      <c r="D1540" s="22">
        <v>237245</v>
      </c>
      <c r="E1540" s="23">
        <f t="shared" si="169"/>
        <v>0</v>
      </c>
      <c r="F1540" s="24">
        <v>0.09</v>
      </c>
      <c r="G1540" s="25">
        <f t="shared" si="170"/>
        <v>0</v>
      </c>
      <c r="H1540" s="26">
        <f t="shared" si="171"/>
        <v>196266.31818181818</v>
      </c>
      <c r="I1540" s="52"/>
      <c r="J1540" s="52"/>
      <c r="K1540" s="53">
        <f t="shared" si="172"/>
        <v>0</v>
      </c>
    </row>
    <row r="1541" spans="1:11" s="3" customFormat="1" ht="15" customHeight="1">
      <c r="A1541" s="19">
        <v>9</v>
      </c>
      <c r="B1541" s="31" t="s">
        <v>25</v>
      </c>
      <c r="C1541" s="21"/>
      <c r="D1541" s="22">
        <v>103413.75</v>
      </c>
      <c r="E1541" s="23">
        <f t="shared" si="169"/>
        <v>0</v>
      </c>
      <c r="F1541" s="24">
        <v>0.09</v>
      </c>
      <c r="G1541" s="25">
        <f t="shared" si="170"/>
        <v>0</v>
      </c>
      <c r="H1541" s="26">
        <f t="shared" si="171"/>
        <v>85551.374999999985</v>
      </c>
      <c r="I1541" s="52"/>
      <c r="J1541" s="52"/>
      <c r="K1541" s="53">
        <f t="shared" si="172"/>
        <v>0</v>
      </c>
    </row>
    <row r="1542" spans="1:11" s="3" customFormat="1" ht="15" customHeight="1">
      <c r="A1542" s="19">
        <v>10</v>
      </c>
      <c r="B1542" s="31" t="s">
        <v>26</v>
      </c>
      <c r="C1542" s="32"/>
      <c r="D1542" s="22">
        <v>112188</v>
      </c>
      <c r="E1542" s="23">
        <f t="shared" si="169"/>
        <v>0</v>
      </c>
      <c r="F1542" s="24">
        <v>0.09</v>
      </c>
      <c r="G1542" s="25">
        <f t="shared" si="170"/>
        <v>0</v>
      </c>
      <c r="H1542" s="26">
        <f t="shared" si="171"/>
        <v>92810.072727272724</v>
      </c>
      <c r="I1542" s="52"/>
      <c r="J1542" s="52"/>
      <c r="K1542" s="53">
        <f t="shared" si="172"/>
        <v>0</v>
      </c>
    </row>
    <row r="1543" spans="1:11" s="3" customFormat="1" ht="15" customHeight="1">
      <c r="A1543" s="19">
        <v>11</v>
      </c>
      <c r="B1543" s="20" t="s">
        <v>27</v>
      </c>
      <c r="C1543" s="32"/>
      <c r="D1543" s="22">
        <v>55200</v>
      </c>
      <c r="E1543" s="23">
        <f t="shared" si="169"/>
        <v>0</v>
      </c>
      <c r="F1543" s="24">
        <v>0.09</v>
      </c>
      <c r="G1543" s="25">
        <f t="shared" si="170"/>
        <v>0</v>
      </c>
      <c r="H1543" s="26">
        <f t="shared" si="171"/>
        <v>45665.454545454544</v>
      </c>
      <c r="I1543" s="52"/>
      <c r="J1543" s="52"/>
      <c r="K1543" s="53">
        <f t="shared" si="172"/>
        <v>0</v>
      </c>
    </row>
    <row r="1544" spans="1:11" s="3" customFormat="1" ht="15" customHeight="1">
      <c r="A1544" s="19">
        <v>12</v>
      </c>
      <c r="B1544" s="20" t="s">
        <v>28</v>
      </c>
      <c r="C1544" s="32"/>
      <c r="D1544" s="22">
        <v>50600</v>
      </c>
      <c r="E1544" s="23">
        <f t="shared" si="169"/>
        <v>0</v>
      </c>
      <c r="F1544" s="24">
        <v>0.09</v>
      </c>
      <c r="G1544" s="25">
        <f t="shared" si="170"/>
        <v>0</v>
      </c>
      <c r="H1544" s="26">
        <f t="shared" si="171"/>
        <v>41859.999999999993</v>
      </c>
      <c r="I1544" s="52"/>
      <c r="J1544" s="52"/>
      <c r="K1544" s="53">
        <f t="shared" si="172"/>
        <v>0</v>
      </c>
    </row>
    <row r="1545" spans="1:11" s="3" customFormat="1" ht="15" customHeight="1">
      <c r="A1545" s="19">
        <v>13</v>
      </c>
      <c r="B1545" s="20" t="s">
        <v>29</v>
      </c>
      <c r="C1545" s="32"/>
      <c r="D1545" s="33">
        <v>65340</v>
      </c>
      <c r="E1545" s="23">
        <f t="shared" si="169"/>
        <v>0</v>
      </c>
      <c r="F1545" s="24">
        <v>0.09</v>
      </c>
      <c r="G1545" s="25">
        <f t="shared" si="170"/>
        <v>0</v>
      </c>
      <c r="H1545" s="26">
        <f t="shared" si="171"/>
        <v>54053.999999999993</v>
      </c>
      <c r="I1545" s="52"/>
      <c r="J1545" s="52"/>
      <c r="K1545" s="53">
        <f t="shared" si="172"/>
        <v>0</v>
      </c>
    </row>
    <row r="1546" spans="1:11" s="3" customFormat="1" ht="15" customHeight="1">
      <c r="A1546" s="19">
        <v>14</v>
      </c>
      <c r="B1546" s="20" t="s">
        <v>30</v>
      </c>
      <c r="C1546" s="32"/>
      <c r="D1546" s="33">
        <v>67155</v>
      </c>
      <c r="E1546" s="23">
        <f t="shared" si="169"/>
        <v>0</v>
      </c>
      <c r="F1546" s="24">
        <v>0.09</v>
      </c>
      <c r="G1546" s="25">
        <f t="shared" si="170"/>
        <v>0</v>
      </c>
      <c r="H1546" s="26">
        <f t="shared" si="171"/>
        <v>55555.499999999993</v>
      </c>
      <c r="I1546" s="52"/>
      <c r="J1546" s="52"/>
      <c r="K1546" s="53">
        <f t="shared" si="172"/>
        <v>0</v>
      </c>
    </row>
    <row r="1547" spans="1:11" s="3" customFormat="1" ht="15" customHeight="1">
      <c r="A1547" s="19">
        <v>15</v>
      </c>
      <c r="B1547" s="20" t="s">
        <v>31</v>
      </c>
      <c r="C1547" s="32"/>
      <c r="D1547" s="33">
        <v>78045</v>
      </c>
      <c r="E1547" s="23">
        <f t="shared" si="169"/>
        <v>0</v>
      </c>
      <c r="F1547" s="24">
        <v>0.09</v>
      </c>
      <c r="G1547" s="25">
        <f t="shared" si="170"/>
        <v>0</v>
      </c>
      <c r="H1547" s="26">
        <f t="shared" si="171"/>
        <v>64564.5</v>
      </c>
      <c r="I1547" s="52"/>
      <c r="J1547" s="52"/>
      <c r="K1547" s="53">
        <f t="shared" si="172"/>
        <v>0</v>
      </c>
    </row>
    <row r="1548" spans="1:11" s="3" customFormat="1" ht="15" customHeight="1">
      <c r="A1548" s="19">
        <v>16</v>
      </c>
      <c r="B1548" s="20" t="s">
        <v>32</v>
      </c>
      <c r="C1548" s="32"/>
      <c r="D1548" s="33">
        <v>81675</v>
      </c>
      <c r="E1548" s="23">
        <f t="shared" si="169"/>
        <v>0</v>
      </c>
      <c r="F1548" s="24">
        <v>0.09</v>
      </c>
      <c r="G1548" s="25">
        <f t="shared" si="170"/>
        <v>0</v>
      </c>
      <c r="H1548" s="26">
        <f t="shared" si="171"/>
        <v>67567.5</v>
      </c>
      <c r="I1548" s="52"/>
      <c r="J1548" s="52"/>
      <c r="K1548" s="53">
        <f t="shared" si="172"/>
        <v>0</v>
      </c>
    </row>
    <row r="1549" spans="1:11" s="66" customFormat="1" ht="15" customHeight="1">
      <c r="A1549" s="79">
        <v>17</v>
      </c>
      <c r="B1549" s="20" t="s">
        <v>33</v>
      </c>
      <c r="C1549" s="32"/>
      <c r="D1549" s="34">
        <v>115940</v>
      </c>
      <c r="E1549" s="80">
        <f t="shared" si="169"/>
        <v>0</v>
      </c>
      <c r="F1549" s="81">
        <v>0.09</v>
      </c>
      <c r="G1549" s="25">
        <f t="shared" si="170"/>
        <v>0</v>
      </c>
      <c r="H1549" s="82">
        <f t="shared" si="171"/>
        <v>95913.999999999985</v>
      </c>
      <c r="I1549" s="85"/>
      <c r="J1549" s="85"/>
      <c r="K1549" s="86">
        <f t="shared" si="172"/>
        <v>0</v>
      </c>
    </row>
    <row r="1550" spans="1:11" s="65" customFormat="1" ht="15" customHeight="1">
      <c r="A1550" s="72">
        <v>18</v>
      </c>
      <c r="B1550" s="73" t="s">
        <v>34</v>
      </c>
      <c r="C1550" s="87"/>
      <c r="D1550" s="88">
        <v>99825</v>
      </c>
      <c r="E1550" s="76">
        <f t="shared" si="169"/>
        <v>0</v>
      </c>
      <c r="F1550" s="77">
        <v>0.09</v>
      </c>
      <c r="G1550" s="78">
        <f t="shared" si="170"/>
        <v>0</v>
      </c>
      <c r="H1550" s="63">
        <f t="shared" si="171"/>
        <v>82582.499999999985</v>
      </c>
      <c r="I1550" s="83">
        <f>H1550*0.85</f>
        <v>70195.124999999985</v>
      </c>
      <c r="J1550" s="83"/>
      <c r="K1550" s="84">
        <f t="shared" si="172"/>
        <v>0</v>
      </c>
    </row>
    <row r="1551" spans="1:11" s="4" customFormat="1" ht="15" customHeight="1">
      <c r="A1551" s="35"/>
      <c r="B1551" s="36" t="s">
        <v>35</v>
      </c>
      <c r="C1551" s="37">
        <f>SUM(C1533:C1550)</f>
        <v>20</v>
      </c>
      <c r="D1551" s="37"/>
      <c r="E1551" s="38">
        <f>SUM(E1533:E1550)</f>
        <v>1910095</v>
      </c>
      <c r="F1551" s="38"/>
      <c r="G1551" s="39">
        <f>SUM(G1533:G1550)</f>
        <v>1738186.4500000002</v>
      </c>
      <c r="H1551" s="40"/>
      <c r="I1551" s="68"/>
      <c r="J1551" s="68"/>
      <c r="K1551" s="40">
        <f>SUM(K1533:K1550)</f>
        <v>1507001.7772727271</v>
      </c>
    </row>
    <row r="1552" spans="1:11" s="5" customFormat="1" ht="19.5" customHeight="1">
      <c r="A1552" s="41"/>
      <c r="B1552" s="42"/>
      <c r="C1552" s="43"/>
      <c r="D1552" s="43"/>
      <c r="E1552" s="44"/>
      <c r="F1552" s="44"/>
      <c r="G1552" s="45"/>
      <c r="I1552" s="69"/>
      <c r="J1552" s="69"/>
      <c r="K1552" s="70">
        <f>K1551*0.1</f>
        <v>150700.1777272727</v>
      </c>
    </row>
    <row r="1553" spans="1:11" s="6" customFormat="1" ht="24" customHeight="1">
      <c r="A1553" s="311"/>
      <c r="B1553" s="311"/>
      <c r="C1553" s="312"/>
      <c r="D1553" s="312"/>
      <c r="E1553" s="46"/>
      <c r="F1553" s="46"/>
      <c r="G1553" s="47"/>
      <c r="I1553" s="71"/>
      <c r="J1553" s="71"/>
      <c r="K1553" s="195">
        <f>SUM(K1551:K1552)</f>
        <v>1657701.9549999998</v>
      </c>
    </row>
    <row r="1554" spans="1:11" ht="31.5">
      <c r="A1554" s="311" t="s">
        <v>36</v>
      </c>
      <c r="B1554" s="311"/>
      <c r="C1554" s="312" t="s">
        <v>37</v>
      </c>
      <c r="D1554" s="312"/>
      <c r="E1554" s="46"/>
      <c r="F1554" s="46"/>
      <c r="G1554" s="47" t="s">
        <v>38</v>
      </c>
      <c r="H1554" s="6"/>
    </row>
    <row r="1555" spans="1:11">
      <c r="B1555" s="61" t="s">
        <v>54</v>
      </c>
      <c r="C1555" s="89" t="s">
        <v>55</v>
      </c>
      <c r="D1555" s="61"/>
      <c r="E1555" s="61" t="s">
        <v>42</v>
      </c>
    </row>
    <row r="1556" spans="1:11">
      <c r="B1556" s="61" t="s">
        <v>56</v>
      </c>
      <c r="C1556" s="89" t="s">
        <v>55</v>
      </c>
      <c r="D1556" s="61"/>
      <c r="E1556" s="61" t="s">
        <v>42</v>
      </c>
    </row>
    <row r="1560" spans="1:11" s="1" customFormat="1" ht="16.5" customHeight="1">
      <c r="A1560" s="314" t="s">
        <v>0</v>
      </c>
      <c r="B1560" s="314"/>
      <c r="C1560" s="314"/>
      <c r="D1560" s="314"/>
      <c r="E1560" s="314"/>
      <c r="F1560" s="314"/>
      <c r="G1560" s="314"/>
      <c r="I1560" s="62"/>
      <c r="J1560" s="62"/>
    </row>
    <row r="1561" spans="1:11" s="1" customFormat="1" ht="17.25" customHeight="1">
      <c r="A1561" s="314" t="s">
        <v>1</v>
      </c>
      <c r="B1561" s="314"/>
      <c r="C1561" s="314"/>
      <c r="D1561" s="314"/>
      <c r="E1561" s="314"/>
      <c r="F1561" s="314"/>
      <c r="G1561" s="314"/>
      <c r="I1561" s="58" t="s">
        <v>59</v>
      </c>
      <c r="J1561" s="58"/>
    </row>
    <row r="1562" spans="1:11" s="1" customFormat="1" ht="15" customHeight="1">
      <c r="A1562" s="314" t="s">
        <v>2</v>
      </c>
      <c r="B1562" s="314"/>
      <c r="C1562" s="314"/>
      <c r="D1562" s="314"/>
      <c r="E1562" s="314"/>
      <c r="F1562" s="314"/>
      <c r="G1562" s="314"/>
      <c r="I1562" s="48"/>
      <c r="J1562" s="48"/>
    </row>
    <row r="1563" spans="1:11" s="1" customFormat="1" ht="15" customHeight="1">
      <c r="A1563" s="314" t="s">
        <v>3</v>
      </c>
      <c r="B1563" s="314"/>
      <c r="C1563" s="314"/>
      <c r="D1563" s="314"/>
      <c r="E1563" s="314"/>
      <c r="F1563" s="314"/>
      <c r="G1563" s="314"/>
      <c r="I1563" s="48"/>
      <c r="J1563" s="48"/>
    </row>
    <row r="1564" spans="1:11" s="1" customFormat="1" ht="15" customHeight="1">
      <c r="A1564" s="315" t="s">
        <v>4</v>
      </c>
      <c r="B1564" s="315"/>
      <c r="C1564" s="315"/>
      <c r="D1564" s="315"/>
      <c r="E1564" s="315"/>
      <c r="F1564" s="315"/>
      <c r="G1564" s="315"/>
      <c r="I1564" s="48"/>
      <c r="J1564" s="48"/>
    </row>
    <row r="1565" spans="1:11" s="2" customFormat="1" ht="15" customHeight="1">
      <c r="A1565" s="7"/>
      <c r="B1565" s="7"/>
      <c r="C1565" s="316" t="s">
        <v>47</v>
      </c>
      <c r="D1565" s="316"/>
      <c r="E1565" s="316"/>
      <c r="F1565" s="316"/>
      <c r="G1565" s="316"/>
      <c r="I1565" s="48" t="s">
        <v>43</v>
      </c>
      <c r="J1565" s="48"/>
    </row>
    <row r="1566" spans="1:11" s="1" customFormat="1" ht="15" customHeight="1">
      <c r="A1566" s="8" t="s">
        <v>60</v>
      </c>
      <c r="B1566" s="9"/>
      <c r="C1566" s="10"/>
      <c r="D1566" s="317"/>
      <c r="E1566" s="317"/>
      <c r="F1566" s="317"/>
      <c r="G1566" s="317"/>
      <c r="H1566" s="11"/>
      <c r="I1566" s="48"/>
      <c r="J1566" s="48"/>
    </row>
    <row r="1567" spans="1:11" s="1" customFormat="1" ht="15" customHeight="1">
      <c r="A1567" s="8" t="s">
        <v>7</v>
      </c>
      <c r="B1567" s="318" t="s">
        <v>101</v>
      </c>
      <c r="C1567" s="318"/>
      <c r="D1567" s="318"/>
      <c r="E1567" s="318"/>
      <c r="F1567" s="8"/>
      <c r="G1567" s="12"/>
      <c r="H1567" s="8"/>
      <c r="I1567" s="59"/>
      <c r="J1567" s="59"/>
      <c r="K1567" s="51"/>
    </row>
    <row r="1568" spans="1:11" s="1" customFormat="1" ht="15" customHeight="1">
      <c r="A1568" s="8" t="s">
        <v>8</v>
      </c>
      <c r="B1568" s="319"/>
      <c r="C1568" s="319"/>
      <c r="D1568" s="319"/>
      <c r="E1568" s="319"/>
      <c r="F1568" s="14"/>
      <c r="G1568" s="15" t="s">
        <v>9</v>
      </c>
      <c r="H1568" s="13" t="s">
        <v>41</v>
      </c>
      <c r="I1568" s="50"/>
      <c r="J1568" s="50"/>
    </row>
    <row r="1569" spans="1:11" s="1" customFormat="1" ht="15" customHeight="1">
      <c r="A1569" s="16" t="s">
        <v>10</v>
      </c>
      <c r="B1569" s="16" t="s">
        <v>11</v>
      </c>
      <c r="C1569" s="16" t="s">
        <v>12</v>
      </c>
      <c r="D1569" s="17" t="s">
        <v>13</v>
      </c>
      <c r="E1569" s="18" t="s">
        <v>14</v>
      </c>
      <c r="F1569" s="18" t="s">
        <v>15</v>
      </c>
      <c r="G1569" s="16" t="s">
        <v>16</v>
      </c>
      <c r="I1569" s="48" t="s">
        <v>102</v>
      </c>
      <c r="J1569" s="48"/>
    </row>
    <row r="1570" spans="1:11" s="3" customFormat="1" ht="15" customHeight="1">
      <c r="A1570" s="19">
        <v>1</v>
      </c>
      <c r="B1570" s="20" t="s">
        <v>17</v>
      </c>
      <c r="C1570" s="21"/>
      <c r="D1570" s="22">
        <v>80775</v>
      </c>
      <c r="E1570" s="23">
        <f>D1570*C1570</f>
        <v>0</v>
      </c>
      <c r="F1570" s="24">
        <v>0.09</v>
      </c>
      <c r="G1570" s="25">
        <f>E1570-E1570*F1570</f>
        <v>0</v>
      </c>
      <c r="H1570" s="26">
        <f>D1570/1.1*0.91</f>
        <v>66822.954545454544</v>
      </c>
      <c r="I1570" s="52">
        <f t="shared" ref="I1570:I1587" si="173">H1570*0.9</f>
        <v>60140.659090909088</v>
      </c>
      <c r="J1570" s="52"/>
      <c r="K1570" s="53">
        <f t="shared" ref="K1570:K1587" si="174">I1570*C1570</f>
        <v>0</v>
      </c>
    </row>
    <row r="1571" spans="1:11" s="3" customFormat="1" ht="15" customHeight="1">
      <c r="A1571" s="19">
        <v>2</v>
      </c>
      <c r="B1571" s="20" t="s">
        <v>18</v>
      </c>
      <c r="C1571" s="27"/>
      <c r="D1571" s="22">
        <v>130973</v>
      </c>
      <c r="E1571" s="23">
        <f t="shared" ref="E1571:E1587" si="175">D1571*C1571</f>
        <v>0</v>
      </c>
      <c r="F1571" s="24">
        <v>0.09</v>
      </c>
      <c r="G1571" s="25">
        <f t="shared" ref="G1571:G1587" si="176">E1571-E1571*F1571</f>
        <v>0</v>
      </c>
      <c r="H1571" s="26">
        <f t="shared" ref="H1571:H1587" si="177">D1571/1.1*0.91</f>
        <v>108350.39090909091</v>
      </c>
      <c r="I1571" s="52">
        <f t="shared" si="173"/>
        <v>97515.351818181822</v>
      </c>
      <c r="J1571" s="52"/>
      <c r="K1571" s="53">
        <f t="shared" si="174"/>
        <v>0</v>
      </c>
    </row>
    <row r="1572" spans="1:11" s="3" customFormat="1" ht="15" customHeight="1">
      <c r="A1572" s="19">
        <v>3</v>
      </c>
      <c r="B1572" s="20" t="s">
        <v>19</v>
      </c>
      <c r="C1572" s="30"/>
      <c r="D1572" s="22">
        <v>61155</v>
      </c>
      <c r="E1572" s="23">
        <f t="shared" si="175"/>
        <v>0</v>
      </c>
      <c r="F1572" s="24">
        <v>0.09</v>
      </c>
      <c r="G1572" s="25">
        <f t="shared" si="176"/>
        <v>0</v>
      </c>
      <c r="H1572" s="26">
        <f t="shared" si="177"/>
        <v>50591.86363636364</v>
      </c>
      <c r="I1572" s="52">
        <f t="shared" si="173"/>
        <v>45532.677272727276</v>
      </c>
      <c r="J1572" s="52"/>
      <c r="K1572" s="53">
        <f t="shared" si="174"/>
        <v>0</v>
      </c>
    </row>
    <row r="1573" spans="1:11" s="65" customFormat="1" ht="15" customHeight="1">
      <c r="A1573" s="72">
        <v>4</v>
      </c>
      <c r="B1573" s="73" t="s">
        <v>20</v>
      </c>
      <c r="C1573" s="90"/>
      <c r="D1573" s="75">
        <v>117926</v>
      </c>
      <c r="E1573" s="76">
        <f t="shared" si="175"/>
        <v>0</v>
      </c>
      <c r="F1573" s="77">
        <v>0.09</v>
      </c>
      <c r="G1573" s="78">
        <f t="shared" si="176"/>
        <v>0</v>
      </c>
      <c r="H1573" s="63">
        <f t="shared" si="177"/>
        <v>97556.963636363624</v>
      </c>
      <c r="I1573" s="52">
        <f t="shared" si="173"/>
        <v>87801.267272727258</v>
      </c>
      <c r="J1573" s="52"/>
      <c r="K1573" s="53">
        <f t="shared" si="174"/>
        <v>0</v>
      </c>
    </row>
    <row r="1574" spans="1:11" s="3" customFormat="1" ht="15" customHeight="1">
      <c r="A1574" s="19">
        <v>5</v>
      </c>
      <c r="B1574" s="20" t="s">
        <v>21</v>
      </c>
      <c r="C1574" s="27">
        <v>2</v>
      </c>
      <c r="D1574" s="22">
        <v>122163</v>
      </c>
      <c r="E1574" s="23">
        <f t="shared" si="175"/>
        <v>244326</v>
      </c>
      <c r="F1574" s="24">
        <v>0.09</v>
      </c>
      <c r="G1574" s="25">
        <f t="shared" si="176"/>
        <v>222336.66</v>
      </c>
      <c r="H1574" s="26">
        <f t="shared" si="177"/>
        <v>101062.11818181818</v>
      </c>
      <c r="I1574" s="52">
        <f t="shared" si="173"/>
        <v>90955.906363636357</v>
      </c>
      <c r="J1574" s="52"/>
      <c r="K1574" s="53">
        <f t="shared" si="174"/>
        <v>181911.81272727271</v>
      </c>
    </row>
    <row r="1575" spans="1:11" s="3" customFormat="1" ht="15" customHeight="1">
      <c r="A1575" s="19">
        <v>6</v>
      </c>
      <c r="B1575" s="20" t="s">
        <v>22</v>
      </c>
      <c r="C1575" s="21">
        <v>2</v>
      </c>
      <c r="D1575" s="22">
        <v>96566</v>
      </c>
      <c r="E1575" s="23">
        <f t="shared" si="175"/>
        <v>193132</v>
      </c>
      <c r="F1575" s="24">
        <v>0.09</v>
      </c>
      <c r="G1575" s="25">
        <f t="shared" si="176"/>
        <v>175750.12</v>
      </c>
      <c r="H1575" s="26">
        <f t="shared" si="177"/>
        <v>79886.418181818182</v>
      </c>
      <c r="I1575" s="52">
        <f t="shared" si="173"/>
        <v>71897.776363636367</v>
      </c>
      <c r="J1575" s="52"/>
      <c r="K1575" s="53">
        <f t="shared" si="174"/>
        <v>143795.55272727273</v>
      </c>
    </row>
    <row r="1576" spans="1:11" s="3" customFormat="1" ht="15" customHeight="1">
      <c r="A1576" s="19">
        <v>7</v>
      </c>
      <c r="B1576" s="20" t="s">
        <v>23</v>
      </c>
      <c r="C1576" s="30"/>
      <c r="D1576" s="22">
        <v>144014</v>
      </c>
      <c r="E1576" s="23">
        <f t="shared" si="175"/>
        <v>0</v>
      </c>
      <c r="F1576" s="24">
        <v>0.09</v>
      </c>
      <c r="G1576" s="25">
        <f t="shared" si="176"/>
        <v>0</v>
      </c>
      <c r="H1576" s="26">
        <f t="shared" si="177"/>
        <v>119138.85454545454</v>
      </c>
      <c r="I1576" s="52">
        <f t="shared" si="173"/>
        <v>107224.96909090909</v>
      </c>
      <c r="J1576" s="52"/>
      <c r="K1576" s="53">
        <f t="shared" si="174"/>
        <v>0</v>
      </c>
    </row>
    <row r="1577" spans="1:11" s="3" customFormat="1" ht="15" customHeight="1">
      <c r="A1577" s="19">
        <v>8</v>
      </c>
      <c r="B1577" s="20" t="s">
        <v>24</v>
      </c>
      <c r="C1577" s="21"/>
      <c r="D1577" s="22">
        <v>237245</v>
      </c>
      <c r="E1577" s="23">
        <f t="shared" si="175"/>
        <v>0</v>
      </c>
      <c r="F1577" s="24">
        <v>0.09</v>
      </c>
      <c r="G1577" s="25">
        <f t="shared" si="176"/>
        <v>0</v>
      </c>
      <c r="H1577" s="26">
        <f t="shared" si="177"/>
        <v>196266.31818181818</v>
      </c>
      <c r="I1577" s="52">
        <f t="shared" si="173"/>
        <v>176639.68636363637</v>
      </c>
      <c r="J1577" s="52"/>
      <c r="K1577" s="53">
        <f t="shared" si="174"/>
        <v>0</v>
      </c>
    </row>
    <row r="1578" spans="1:11" s="3" customFormat="1" ht="15" customHeight="1">
      <c r="A1578" s="19">
        <v>9</v>
      </c>
      <c r="B1578" s="31" t="s">
        <v>25</v>
      </c>
      <c r="C1578" s="21"/>
      <c r="D1578" s="22">
        <v>103413.75</v>
      </c>
      <c r="E1578" s="23">
        <f t="shared" si="175"/>
        <v>0</v>
      </c>
      <c r="F1578" s="24">
        <v>0.09</v>
      </c>
      <c r="G1578" s="25">
        <f t="shared" si="176"/>
        <v>0</v>
      </c>
      <c r="H1578" s="26">
        <f t="shared" si="177"/>
        <v>85551.374999999985</v>
      </c>
      <c r="I1578" s="52">
        <f t="shared" si="173"/>
        <v>76996.237499999988</v>
      </c>
      <c r="J1578" s="52"/>
      <c r="K1578" s="53">
        <f t="shared" si="174"/>
        <v>0</v>
      </c>
    </row>
    <row r="1579" spans="1:11" s="3" customFormat="1" ht="15" customHeight="1">
      <c r="A1579" s="19">
        <v>10</v>
      </c>
      <c r="B1579" s="31" t="s">
        <v>26</v>
      </c>
      <c r="C1579" s="32"/>
      <c r="D1579" s="22">
        <v>112188</v>
      </c>
      <c r="E1579" s="23">
        <f t="shared" si="175"/>
        <v>0</v>
      </c>
      <c r="F1579" s="24">
        <v>0.09</v>
      </c>
      <c r="G1579" s="25">
        <f t="shared" si="176"/>
        <v>0</v>
      </c>
      <c r="H1579" s="26">
        <f t="shared" si="177"/>
        <v>92810.072727272724</v>
      </c>
      <c r="I1579" s="52">
        <f t="shared" si="173"/>
        <v>83529.06545454546</v>
      </c>
      <c r="J1579" s="52"/>
      <c r="K1579" s="53">
        <f t="shared" si="174"/>
        <v>0</v>
      </c>
    </row>
    <row r="1580" spans="1:11" s="3" customFormat="1" ht="15" customHeight="1">
      <c r="A1580" s="19">
        <v>11</v>
      </c>
      <c r="B1580" s="20" t="s">
        <v>27</v>
      </c>
      <c r="C1580" s="32">
        <v>2</v>
      </c>
      <c r="D1580" s="22">
        <v>55200</v>
      </c>
      <c r="E1580" s="23">
        <f t="shared" si="175"/>
        <v>110400</v>
      </c>
      <c r="F1580" s="24">
        <v>0.09</v>
      </c>
      <c r="G1580" s="25">
        <f t="shared" si="176"/>
        <v>100464</v>
      </c>
      <c r="H1580" s="26">
        <f t="shared" si="177"/>
        <v>45665.454545454544</v>
      </c>
      <c r="I1580" s="52">
        <f t="shared" si="173"/>
        <v>41098.909090909088</v>
      </c>
      <c r="J1580" s="52"/>
      <c r="K1580" s="53">
        <f t="shared" si="174"/>
        <v>82197.818181818177</v>
      </c>
    </row>
    <row r="1581" spans="1:11" s="3" customFormat="1" ht="15" customHeight="1">
      <c r="A1581" s="19">
        <v>12</v>
      </c>
      <c r="B1581" s="20" t="s">
        <v>28</v>
      </c>
      <c r="C1581" s="32">
        <v>2</v>
      </c>
      <c r="D1581" s="22">
        <v>50600</v>
      </c>
      <c r="E1581" s="23">
        <f t="shared" si="175"/>
        <v>101200</v>
      </c>
      <c r="F1581" s="24">
        <v>0.09</v>
      </c>
      <c r="G1581" s="25">
        <f t="shared" si="176"/>
        <v>92092</v>
      </c>
      <c r="H1581" s="26">
        <f t="shared" si="177"/>
        <v>41859.999999999993</v>
      </c>
      <c r="I1581" s="52">
        <f t="shared" si="173"/>
        <v>37673.999999999993</v>
      </c>
      <c r="J1581" s="52"/>
      <c r="K1581" s="53">
        <f t="shared" si="174"/>
        <v>75347.999999999985</v>
      </c>
    </row>
    <row r="1582" spans="1:11" s="3" customFormat="1" ht="15" customHeight="1">
      <c r="A1582" s="19">
        <v>13</v>
      </c>
      <c r="B1582" s="20" t="s">
        <v>29</v>
      </c>
      <c r="C1582" s="32"/>
      <c r="D1582" s="33">
        <v>65340</v>
      </c>
      <c r="E1582" s="23">
        <f t="shared" si="175"/>
        <v>0</v>
      </c>
      <c r="F1582" s="24">
        <v>0.09</v>
      </c>
      <c r="G1582" s="25">
        <f t="shared" si="176"/>
        <v>0</v>
      </c>
      <c r="H1582" s="26">
        <f t="shared" si="177"/>
        <v>54053.999999999993</v>
      </c>
      <c r="I1582" s="52">
        <f t="shared" si="173"/>
        <v>48648.599999999991</v>
      </c>
      <c r="J1582" s="52"/>
      <c r="K1582" s="53">
        <f t="shared" si="174"/>
        <v>0</v>
      </c>
    </row>
    <row r="1583" spans="1:11" s="3" customFormat="1" ht="15" customHeight="1">
      <c r="A1583" s="19">
        <v>14</v>
      </c>
      <c r="B1583" s="20" t="s">
        <v>30</v>
      </c>
      <c r="C1583" s="32"/>
      <c r="D1583" s="33">
        <v>67155</v>
      </c>
      <c r="E1583" s="23">
        <f t="shared" si="175"/>
        <v>0</v>
      </c>
      <c r="F1583" s="24">
        <v>0.09</v>
      </c>
      <c r="G1583" s="25">
        <f t="shared" si="176"/>
        <v>0</v>
      </c>
      <c r="H1583" s="26">
        <f t="shared" si="177"/>
        <v>55555.499999999993</v>
      </c>
      <c r="I1583" s="52">
        <f t="shared" si="173"/>
        <v>49999.95</v>
      </c>
      <c r="J1583" s="52"/>
      <c r="K1583" s="53">
        <f t="shared" si="174"/>
        <v>0</v>
      </c>
    </row>
    <row r="1584" spans="1:11" s="3" customFormat="1" ht="15" customHeight="1">
      <c r="A1584" s="19">
        <v>15</v>
      </c>
      <c r="B1584" s="20" t="s">
        <v>31</v>
      </c>
      <c r="C1584" s="32"/>
      <c r="D1584" s="33">
        <v>78045</v>
      </c>
      <c r="E1584" s="23">
        <f t="shared" si="175"/>
        <v>0</v>
      </c>
      <c r="F1584" s="24">
        <v>0.09</v>
      </c>
      <c r="G1584" s="25">
        <f t="shared" si="176"/>
        <v>0</v>
      </c>
      <c r="H1584" s="26">
        <f t="shared" si="177"/>
        <v>64564.5</v>
      </c>
      <c r="I1584" s="52">
        <f t="shared" si="173"/>
        <v>58108.05</v>
      </c>
      <c r="J1584" s="52"/>
      <c r="K1584" s="53">
        <f t="shared" si="174"/>
        <v>0</v>
      </c>
    </row>
    <row r="1585" spans="1:11" s="3" customFormat="1" ht="15" customHeight="1">
      <c r="A1585" s="19">
        <v>16</v>
      </c>
      <c r="B1585" s="20" t="s">
        <v>32</v>
      </c>
      <c r="C1585" s="32"/>
      <c r="D1585" s="33">
        <v>81675</v>
      </c>
      <c r="E1585" s="23">
        <f t="shared" si="175"/>
        <v>0</v>
      </c>
      <c r="F1585" s="24">
        <v>0.09</v>
      </c>
      <c r="G1585" s="25">
        <f t="shared" si="176"/>
        <v>0</v>
      </c>
      <c r="H1585" s="26">
        <f t="shared" si="177"/>
        <v>67567.5</v>
      </c>
      <c r="I1585" s="52">
        <f t="shared" si="173"/>
        <v>60810.75</v>
      </c>
      <c r="J1585" s="52"/>
      <c r="K1585" s="53">
        <f t="shared" si="174"/>
        <v>0</v>
      </c>
    </row>
    <row r="1586" spans="1:11" s="66" customFormat="1" ht="15" customHeight="1">
      <c r="A1586" s="79">
        <v>17</v>
      </c>
      <c r="B1586" s="20" t="s">
        <v>33</v>
      </c>
      <c r="C1586" s="32"/>
      <c r="D1586" s="34">
        <v>115940</v>
      </c>
      <c r="E1586" s="80">
        <f t="shared" si="175"/>
        <v>0</v>
      </c>
      <c r="F1586" s="81">
        <v>0.09</v>
      </c>
      <c r="G1586" s="25">
        <f t="shared" si="176"/>
        <v>0</v>
      </c>
      <c r="H1586" s="82">
        <f t="shared" si="177"/>
        <v>95913.999999999985</v>
      </c>
      <c r="I1586" s="52">
        <f t="shared" si="173"/>
        <v>86322.599999999991</v>
      </c>
      <c r="J1586" s="52"/>
      <c r="K1586" s="53">
        <f t="shared" si="174"/>
        <v>0</v>
      </c>
    </row>
    <row r="1587" spans="1:11" s="65" customFormat="1" ht="15" customHeight="1">
      <c r="A1587" s="72">
        <v>18</v>
      </c>
      <c r="B1587" s="73" t="s">
        <v>34</v>
      </c>
      <c r="C1587" s="87"/>
      <c r="D1587" s="88">
        <v>99825</v>
      </c>
      <c r="E1587" s="76">
        <f t="shared" si="175"/>
        <v>0</v>
      </c>
      <c r="F1587" s="77">
        <v>0.09</v>
      </c>
      <c r="G1587" s="78">
        <f t="shared" si="176"/>
        <v>0</v>
      </c>
      <c r="H1587" s="63">
        <f t="shared" si="177"/>
        <v>82582.499999999985</v>
      </c>
      <c r="I1587" s="52">
        <f t="shared" si="173"/>
        <v>74324.249999999985</v>
      </c>
      <c r="J1587" s="52"/>
      <c r="K1587" s="53">
        <f t="shared" si="174"/>
        <v>0</v>
      </c>
    </row>
    <row r="1588" spans="1:11" s="4" customFormat="1" ht="15" customHeight="1">
      <c r="A1588" s="35"/>
      <c r="B1588" s="36" t="s">
        <v>35</v>
      </c>
      <c r="C1588" s="37">
        <f>SUM(C1570:C1587)</f>
        <v>8</v>
      </c>
      <c r="D1588" s="37"/>
      <c r="E1588" s="38">
        <f>SUM(E1570:E1587)</f>
        <v>649058</v>
      </c>
      <c r="F1588" s="38"/>
      <c r="G1588" s="39">
        <f>SUM(G1570:G1587)</f>
        <v>590642.78</v>
      </c>
      <c r="H1588" s="40"/>
      <c r="I1588" s="68"/>
      <c r="J1588" s="68"/>
      <c r="K1588" s="40">
        <f>SUM(K1570:K1587)</f>
        <v>483253.18363636365</v>
      </c>
    </row>
    <row r="1589" spans="1:11" s="5" customFormat="1" ht="19.5" customHeight="1">
      <c r="A1589" s="41"/>
      <c r="B1589" s="42"/>
      <c r="C1589" s="43"/>
      <c r="D1589" s="43"/>
      <c r="E1589" s="44"/>
      <c r="F1589" s="44"/>
      <c r="G1589" s="45"/>
      <c r="I1589" s="69"/>
      <c r="J1589" s="69"/>
      <c r="K1589" s="70">
        <f>K1588*0.1</f>
        <v>48325.318363636368</v>
      </c>
    </row>
    <row r="1590" spans="1:11" s="6" customFormat="1" ht="24" customHeight="1">
      <c r="A1590" s="311"/>
      <c r="B1590" s="311"/>
      <c r="C1590" s="312"/>
      <c r="D1590" s="312"/>
      <c r="E1590" s="46"/>
      <c r="F1590" s="46"/>
      <c r="G1590" s="47"/>
      <c r="I1590" s="71"/>
      <c r="J1590" s="71"/>
      <c r="K1590" s="195">
        <f>SUM(K1588:K1589)</f>
        <v>531578.50199999998</v>
      </c>
    </row>
    <row r="1591" spans="1:11" ht="31.5">
      <c r="A1591" s="311" t="s">
        <v>36</v>
      </c>
      <c r="B1591" s="311"/>
      <c r="C1591" s="312" t="s">
        <v>37</v>
      </c>
      <c r="D1591" s="312"/>
      <c r="E1591" s="46"/>
      <c r="F1591" s="46"/>
      <c r="G1591" s="47" t="s">
        <v>38</v>
      </c>
      <c r="H1591" s="6"/>
    </row>
    <row r="1592" spans="1:11">
      <c r="B1592" s="61" t="s">
        <v>54</v>
      </c>
      <c r="C1592" s="89" t="s">
        <v>55</v>
      </c>
      <c r="D1592" s="61"/>
      <c r="E1592" s="61" t="s">
        <v>42</v>
      </c>
    </row>
    <row r="1593" spans="1:11">
      <c r="B1593" s="61" t="s">
        <v>56</v>
      </c>
      <c r="C1593" s="89" t="s">
        <v>55</v>
      </c>
      <c r="D1593" s="61"/>
      <c r="E1593" s="61" t="s">
        <v>42</v>
      </c>
    </row>
    <row r="1596" spans="1:11" s="1" customFormat="1" ht="16.5" customHeight="1">
      <c r="A1596" s="314" t="s">
        <v>0</v>
      </c>
      <c r="B1596" s="314"/>
      <c r="C1596" s="314"/>
      <c r="D1596" s="314"/>
      <c r="E1596" s="314"/>
      <c r="F1596" s="314"/>
      <c r="G1596" s="314"/>
      <c r="I1596" s="62"/>
      <c r="J1596" s="62"/>
    </row>
    <row r="1597" spans="1:11" s="1" customFormat="1" ht="17.25" customHeight="1">
      <c r="A1597" s="314" t="s">
        <v>1</v>
      </c>
      <c r="B1597" s="314"/>
      <c r="C1597" s="314"/>
      <c r="D1597" s="314"/>
      <c r="E1597" s="314"/>
      <c r="F1597" s="314"/>
      <c r="G1597" s="314"/>
      <c r="I1597" s="58" t="s">
        <v>59</v>
      </c>
      <c r="J1597" s="58"/>
    </row>
    <row r="1598" spans="1:11" s="1" customFormat="1" ht="15" customHeight="1">
      <c r="A1598" s="314" t="s">
        <v>2</v>
      </c>
      <c r="B1598" s="314"/>
      <c r="C1598" s="314"/>
      <c r="D1598" s="314"/>
      <c r="E1598" s="314"/>
      <c r="F1598" s="314"/>
      <c r="G1598" s="314"/>
      <c r="I1598" s="48"/>
      <c r="J1598" s="48"/>
    </row>
    <row r="1599" spans="1:11" s="1" customFormat="1" ht="15" customHeight="1">
      <c r="A1599" s="314" t="s">
        <v>3</v>
      </c>
      <c r="B1599" s="314"/>
      <c r="C1599" s="314"/>
      <c r="D1599" s="314"/>
      <c r="E1599" s="314"/>
      <c r="F1599" s="314"/>
      <c r="G1599" s="314"/>
      <c r="I1599" s="48"/>
      <c r="J1599" s="48"/>
    </row>
    <row r="1600" spans="1:11" s="1" customFormat="1" ht="15" customHeight="1">
      <c r="A1600" s="315" t="s">
        <v>4</v>
      </c>
      <c r="B1600" s="315"/>
      <c r="C1600" s="315"/>
      <c r="D1600" s="315"/>
      <c r="E1600" s="315"/>
      <c r="F1600" s="315"/>
      <c r="G1600" s="315"/>
      <c r="I1600" s="48"/>
      <c r="J1600" s="48"/>
    </row>
    <row r="1601" spans="1:11" s="2" customFormat="1" ht="15" customHeight="1">
      <c r="A1601" s="7"/>
      <c r="B1601" s="7"/>
      <c r="C1601" s="316" t="s">
        <v>48</v>
      </c>
      <c r="D1601" s="316"/>
      <c r="E1601" s="316"/>
      <c r="F1601" s="316"/>
      <c r="G1601" s="316"/>
      <c r="I1601" s="48" t="s">
        <v>43</v>
      </c>
      <c r="J1601" s="48"/>
    </row>
    <row r="1602" spans="1:11" s="1" customFormat="1" ht="15" customHeight="1">
      <c r="A1602" s="8" t="s">
        <v>60</v>
      </c>
      <c r="B1602" s="9"/>
      <c r="C1602" s="10"/>
      <c r="D1602" s="317"/>
      <c r="E1602" s="317"/>
      <c r="F1602" s="317"/>
      <c r="G1602" s="317"/>
      <c r="H1602" s="11"/>
      <c r="I1602" s="48"/>
      <c r="J1602" s="48"/>
    </row>
    <row r="1603" spans="1:11" s="1" customFormat="1" ht="15" customHeight="1">
      <c r="A1603" s="8" t="s">
        <v>7</v>
      </c>
      <c r="B1603" s="318" t="s">
        <v>103</v>
      </c>
      <c r="C1603" s="318"/>
      <c r="D1603" s="318"/>
      <c r="E1603" s="318"/>
      <c r="F1603" s="8"/>
      <c r="G1603" s="12"/>
      <c r="H1603" s="8"/>
      <c r="I1603" s="59"/>
      <c r="J1603" s="59"/>
      <c r="K1603" s="51"/>
    </row>
    <row r="1604" spans="1:11" s="1" customFormat="1" ht="15" customHeight="1">
      <c r="A1604" s="8" t="s">
        <v>8</v>
      </c>
      <c r="B1604" s="319"/>
      <c r="C1604" s="319"/>
      <c r="D1604" s="319"/>
      <c r="E1604" s="319"/>
      <c r="F1604" s="14"/>
      <c r="G1604" s="15" t="s">
        <v>9</v>
      </c>
      <c r="H1604" s="92"/>
      <c r="I1604" s="313" t="s">
        <v>104</v>
      </c>
      <c r="J1604" s="103"/>
    </row>
    <row r="1605" spans="1:11" s="1" customFormat="1" ht="15" customHeight="1">
      <c r="A1605" s="16" t="s">
        <v>10</v>
      </c>
      <c r="B1605" s="16" t="s">
        <v>11</v>
      </c>
      <c r="C1605" s="16" t="s">
        <v>12</v>
      </c>
      <c r="D1605" s="17" t="s">
        <v>13</v>
      </c>
      <c r="E1605" s="18" t="s">
        <v>14</v>
      </c>
      <c r="F1605" s="18" t="s">
        <v>15</v>
      </c>
      <c r="G1605" s="16" t="s">
        <v>16</v>
      </c>
      <c r="I1605" s="313"/>
      <c r="J1605" s="103"/>
    </row>
    <row r="1606" spans="1:11" s="3" customFormat="1" ht="14.25" customHeight="1">
      <c r="A1606" s="19">
        <v>1</v>
      </c>
      <c r="B1606" s="20" t="s">
        <v>17</v>
      </c>
      <c r="C1606" s="21">
        <v>2</v>
      </c>
      <c r="D1606" s="22">
        <v>80775</v>
      </c>
      <c r="E1606" s="23">
        <f>D1606*C1606</f>
        <v>161550</v>
      </c>
      <c r="F1606" s="24">
        <v>0.09</v>
      </c>
      <c r="G1606" s="25">
        <f>E1606-E1606*F1606</f>
        <v>147010.5</v>
      </c>
      <c r="H1606" s="26">
        <f>D1606/1.1*0.91</f>
        <v>66822.954545454544</v>
      </c>
      <c r="I1606" s="52">
        <f t="shared" ref="I1606:I1623" si="178">H1606*0.9</f>
        <v>60140.659090909088</v>
      </c>
      <c r="J1606" s="52"/>
      <c r="K1606" s="53">
        <f>I1606*C1606</f>
        <v>120281.31818181818</v>
      </c>
    </row>
    <row r="1607" spans="1:11" s="3" customFormat="1" ht="15" customHeight="1">
      <c r="A1607" s="19">
        <v>2</v>
      </c>
      <c r="B1607" s="20" t="s">
        <v>18</v>
      </c>
      <c r="C1607" s="27">
        <v>2</v>
      </c>
      <c r="D1607" s="22">
        <v>130973</v>
      </c>
      <c r="E1607" s="23">
        <f t="shared" ref="E1607:E1623" si="179">D1607*C1607</f>
        <v>261946</v>
      </c>
      <c r="F1607" s="24">
        <v>0.09</v>
      </c>
      <c r="G1607" s="25">
        <f t="shared" ref="G1607:G1623" si="180">E1607-E1607*F1607</f>
        <v>238370.86</v>
      </c>
      <c r="H1607" s="26">
        <f t="shared" ref="H1607:H1623" si="181">D1607/1.1*0.91</f>
        <v>108350.39090909091</v>
      </c>
      <c r="I1607" s="52">
        <f t="shared" si="178"/>
        <v>97515.351818181822</v>
      </c>
      <c r="J1607" s="52"/>
      <c r="K1607" s="53">
        <f t="shared" ref="K1607:K1623" si="182">I1607*C1607</f>
        <v>195030.70363636364</v>
      </c>
    </row>
    <row r="1608" spans="1:11" s="3" customFormat="1" ht="15" customHeight="1">
      <c r="A1608" s="19">
        <v>3</v>
      </c>
      <c r="B1608" s="20" t="s">
        <v>19</v>
      </c>
      <c r="C1608" s="30">
        <v>2</v>
      </c>
      <c r="D1608" s="22">
        <v>61155</v>
      </c>
      <c r="E1608" s="23">
        <f t="shared" si="179"/>
        <v>122310</v>
      </c>
      <c r="F1608" s="24">
        <v>0.09</v>
      </c>
      <c r="G1608" s="25">
        <f t="shared" si="180"/>
        <v>111302.1</v>
      </c>
      <c r="H1608" s="26">
        <f t="shared" si="181"/>
        <v>50591.86363636364</v>
      </c>
      <c r="I1608" s="52">
        <f t="shared" si="178"/>
        <v>45532.677272727276</v>
      </c>
      <c r="J1608" s="52"/>
      <c r="K1608" s="53">
        <f t="shared" si="182"/>
        <v>91065.354545454553</v>
      </c>
    </row>
    <row r="1609" spans="1:11" s="65" customFormat="1" ht="15" customHeight="1">
      <c r="A1609" s="72">
        <v>4</v>
      </c>
      <c r="B1609" s="73" t="s">
        <v>20</v>
      </c>
      <c r="C1609" s="90">
        <v>2</v>
      </c>
      <c r="D1609" s="75">
        <v>117926</v>
      </c>
      <c r="E1609" s="76">
        <f t="shared" si="179"/>
        <v>235852</v>
      </c>
      <c r="F1609" s="77">
        <v>0.09</v>
      </c>
      <c r="G1609" s="78">
        <f t="shared" si="180"/>
        <v>214625.32</v>
      </c>
      <c r="H1609" s="63">
        <f t="shared" si="181"/>
        <v>97556.963636363624</v>
      </c>
      <c r="I1609" s="52">
        <f t="shared" si="178"/>
        <v>87801.267272727258</v>
      </c>
      <c r="J1609" s="52"/>
      <c r="K1609" s="53">
        <f t="shared" si="182"/>
        <v>175602.53454545452</v>
      </c>
    </row>
    <row r="1610" spans="1:11" s="3" customFormat="1" ht="15" customHeight="1">
      <c r="A1610" s="19">
        <v>5</v>
      </c>
      <c r="B1610" s="20" t="s">
        <v>21</v>
      </c>
      <c r="C1610" s="27">
        <v>2</v>
      </c>
      <c r="D1610" s="22">
        <v>122163</v>
      </c>
      <c r="E1610" s="23">
        <f t="shared" si="179"/>
        <v>244326</v>
      </c>
      <c r="F1610" s="24">
        <v>0.09</v>
      </c>
      <c r="G1610" s="25">
        <f t="shared" si="180"/>
        <v>222336.66</v>
      </c>
      <c r="H1610" s="26">
        <f t="shared" si="181"/>
        <v>101062.11818181818</v>
      </c>
      <c r="I1610" s="52">
        <f t="shared" si="178"/>
        <v>90955.906363636357</v>
      </c>
      <c r="J1610" s="52"/>
      <c r="K1610" s="53">
        <f t="shared" si="182"/>
        <v>181911.81272727271</v>
      </c>
    </row>
    <row r="1611" spans="1:11" s="3" customFormat="1" ht="15" customHeight="1">
      <c r="A1611" s="19">
        <v>6</v>
      </c>
      <c r="B1611" s="20" t="s">
        <v>22</v>
      </c>
      <c r="C1611" s="21">
        <v>2</v>
      </c>
      <c r="D1611" s="22">
        <v>96566</v>
      </c>
      <c r="E1611" s="23">
        <f t="shared" si="179"/>
        <v>193132</v>
      </c>
      <c r="F1611" s="24">
        <v>0.09</v>
      </c>
      <c r="G1611" s="25">
        <f t="shared" si="180"/>
        <v>175750.12</v>
      </c>
      <c r="H1611" s="26">
        <f t="shared" si="181"/>
        <v>79886.418181818182</v>
      </c>
      <c r="I1611" s="52">
        <f t="shared" si="178"/>
        <v>71897.776363636367</v>
      </c>
      <c r="J1611" s="52"/>
      <c r="K1611" s="53">
        <f t="shared" si="182"/>
        <v>143795.55272727273</v>
      </c>
    </row>
    <row r="1612" spans="1:11" s="3" customFormat="1" ht="15" customHeight="1">
      <c r="A1612" s="19">
        <v>7</v>
      </c>
      <c r="B1612" s="20" t="s">
        <v>23</v>
      </c>
      <c r="C1612" s="30"/>
      <c r="D1612" s="22">
        <v>144014</v>
      </c>
      <c r="E1612" s="23">
        <f t="shared" si="179"/>
        <v>0</v>
      </c>
      <c r="F1612" s="24">
        <v>0.09</v>
      </c>
      <c r="G1612" s="25">
        <f t="shared" si="180"/>
        <v>0</v>
      </c>
      <c r="H1612" s="26">
        <f t="shared" si="181"/>
        <v>119138.85454545454</v>
      </c>
      <c r="I1612" s="52">
        <f t="shared" si="178"/>
        <v>107224.96909090909</v>
      </c>
      <c r="J1612" s="52"/>
      <c r="K1612" s="53">
        <f t="shared" si="182"/>
        <v>0</v>
      </c>
    </row>
    <row r="1613" spans="1:11" s="3" customFormat="1" ht="15" customHeight="1">
      <c r="A1613" s="19">
        <v>8</v>
      </c>
      <c r="B1613" s="20" t="s">
        <v>24</v>
      </c>
      <c r="C1613" s="21"/>
      <c r="D1613" s="22">
        <v>237245</v>
      </c>
      <c r="E1613" s="23">
        <f t="shared" si="179"/>
        <v>0</v>
      </c>
      <c r="F1613" s="24">
        <v>0.09</v>
      </c>
      <c r="G1613" s="25">
        <f t="shared" si="180"/>
        <v>0</v>
      </c>
      <c r="H1613" s="26">
        <f t="shared" si="181"/>
        <v>196266.31818181818</v>
      </c>
      <c r="I1613" s="52">
        <f t="shared" si="178"/>
        <v>176639.68636363637</v>
      </c>
      <c r="J1613" s="52"/>
      <c r="K1613" s="53">
        <f t="shared" si="182"/>
        <v>0</v>
      </c>
    </row>
    <row r="1614" spans="1:11" s="3" customFormat="1" ht="15" customHeight="1">
      <c r="A1614" s="19">
        <v>9</v>
      </c>
      <c r="B1614" s="31" t="s">
        <v>25</v>
      </c>
      <c r="C1614" s="21"/>
      <c r="D1614" s="22">
        <v>103413.75</v>
      </c>
      <c r="E1614" s="23">
        <f t="shared" si="179"/>
        <v>0</v>
      </c>
      <c r="F1614" s="24">
        <v>0.09</v>
      </c>
      <c r="G1614" s="25">
        <f t="shared" si="180"/>
        <v>0</v>
      </c>
      <c r="H1614" s="26">
        <f t="shared" si="181"/>
        <v>85551.374999999985</v>
      </c>
      <c r="I1614" s="52">
        <f t="shared" si="178"/>
        <v>76996.237499999988</v>
      </c>
      <c r="J1614" s="52"/>
      <c r="K1614" s="53">
        <f t="shared" si="182"/>
        <v>0</v>
      </c>
    </row>
    <row r="1615" spans="1:11" s="3" customFormat="1" ht="15" customHeight="1">
      <c r="A1615" s="19">
        <v>10</v>
      </c>
      <c r="B1615" s="31" t="s">
        <v>26</v>
      </c>
      <c r="C1615" s="32"/>
      <c r="D1615" s="22">
        <v>112188</v>
      </c>
      <c r="E1615" s="23">
        <f t="shared" si="179"/>
        <v>0</v>
      </c>
      <c r="F1615" s="24">
        <v>0.09</v>
      </c>
      <c r="G1615" s="25">
        <f t="shared" si="180"/>
        <v>0</v>
      </c>
      <c r="H1615" s="26">
        <f t="shared" si="181"/>
        <v>92810.072727272724</v>
      </c>
      <c r="I1615" s="52">
        <f t="shared" si="178"/>
        <v>83529.06545454546</v>
      </c>
      <c r="J1615" s="52"/>
      <c r="K1615" s="53">
        <f t="shared" si="182"/>
        <v>0</v>
      </c>
    </row>
    <row r="1616" spans="1:11" s="3" customFormat="1" ht="15" customHeight="1">
      <c r="A1616" s="19">
        <v>11</v>
      </c>
      <c r="B1616" s="20" t="s">
        <v>27</v>
      </c>
      <c r="C1616" s="32">
        <v>2</v>
      </c>
      <c r="D1616" s="22">
        <v>55200</v>
      </c>
      <c r="E1616" s="23">
        <f t="shared" si="179"/>
        <v>110400</v>
      </c>
      <c r="F1616" s="24">
        <v>0.09</v>
      </c>
      <c r="G1616" s="25">
        <f t="shared" si="180"/>
        <v>100464</v>
      </c>
      <c r="H1616" s="26">
        <f t="shared" si="181"/>
        <v>45665.454545454544</v>
      </c>
      <c r="I1616" s="52">
        <f t="shared" si="178"/>
        <v>41098.909090909088</v>
      </c>
      <c r="J1616" s="52"/>
      <c r="K1616" s="53">
        <f t="shared" si="182"/>
        <v>82197.818181818177</v>
      </c>
    </row>
    <row r="1617" spans="1:11" s="3" customFormat="1" ht="15" customHeight="1">
      <c r="A1617" s="19">
        <v>12</v>
      </c>
      <c r="B1617" s="20" t="s">
        <v>28</v>
      </c>
      <c r="C1617" s="32">
        <v>2</v>
      </c>
      <c r="D1617" s="22">
        <v>50600</v>
      </c>
      <c r="E1617" s="23">
        <f t="shared" si="179"/>
        <v>101200</v>
      </c>
      <c r="F1617" s="24">
        <v>0.09</v>
      </c>
      <c r="G1617" s="25">
        <f t="shared" si="180"/>
        <v>92092</v>
      </c>
      <c r="H1617" s="26">
        <f t="shared" si="181"/>
        <v>41859.999999999993</v>
      </c>
      <c r="I1617" s="52">
        <f t="shared" si="178"/>
        <v>37673.999999999993</v>
      </c>
      <c r="J1617" s="52"/>
      <c r="K1617" s="53">
        <f t="shared" si="182"/>
        <v>75347.999999999985</v>
      </c>
    </row>
    <row r="1618" spans="1:11" s="3" customFormat="1" ht="15" customHeight="1">
      <c r="A1618" s="19">
        <v>13</v>
      </c>
      <c r="B1618" s="20" t="s">
        <v>29</v>
      </c>
      <c r="C1618" s="32">
        <v>3</v>
      </c>
      <c r="D1618" s="33">
        <v>65340</v>
      </c>
      <c r="E1618" s="23">
        <f t="shared" si="179"/>
        <v>196020</v>
      </c>
      <c r="F1618" s="24">
        <v>0.09</v>
      </c>
      <c r="G1618" s="25">
        <f t="shared" si="180"/>
        <v>178378.2</v>
      </c>
      <c r="H1618" s="26">
        <f t="shared" si="181"/>
        <v>54053.999999999993</v>
      </c>
      <c r="I1618" s="52">
        <f t="shared" si="178"/>
        <v>48648.599999999991</v>
      </c>
      <c r="J1618" s="52"/>
      <c r="K1618" s="53">
        <f t="shared" si="182"/>
        <v>145945.79999999999</v>
      </c>
    </row>
    <row r="1619" spans="1:11" s="3" customFormat="1" ht="15" customHeight="1">
      <c r="A1619" s="19">
        <v>14</v>
      </c>
      <c r="B1619" s="20" t="s">
        <v>30</v>
      </c>
      <c r="C1619" s="32">
        <v>3</v>
      </c>
      <c r="D1619" s="33">
        <v>67155</v>
      </c>
      <c r="E1619" s="23">
        <f t="shared" si="179"/>
        <v>201465</v>
      </c>
      <c r="F1619" s="24">
        <v>0.09</v>
      </c>
      <c r="G1619" s="25">
        <f t="shared" si="180"/>
        <v>183333.15</v>
      </c>
      <c r="H1619" s="26">
        <f t="shared" si="181"/>
        <v>55555.499999999993</v>
      </c>
      <c r="I1619" s="52">
        <f t="shared" si="178"/>
        <v>49999.95</v>
      </c>
      <c r="J1619" s="52"/>
      <c r="K1619" s="53">
        <f t="shared" si="182"/>
        <v>149999.84999999998</v>
      </c>
    </row>
    <row r="1620" spans="1:11" s="3" customFormat="1" ht="15" customHeight="1">
      <c r="A1620" s="19">
        <v>15</v>
      </c>
      <c r="B1620" s="20" t="s">
        <v>31</v>
      </c>
      <c r="C1620" s="32">
        <v>0</v>
      </c>
      <c r="D1620" s="33">
        <v>78045</v>
      </c>
      <c r="E1620" s="23">
        <f t="shared" si="179"/>
        <v>0</v>
      </c>
      <c r="F1620" s="24">
        <v>0.09</v>
      </c>
      <c r="G1620" s="25">
        <f t="shared" si="180"/>
        <v>0</v>
      </c>
      <c r="H1620" s="26">
        <f t="shared" si="181"/>
        <v>64564.5</v>
      </c>
      <c r="I1620" s="52">
        <f t="shared" si="178"/>
        <v>58108.05</v>
      </c>
      <c r="J1620" s="52"/>
      <c r="K1620" s="53">
        <f t="shared" si="182"/>
        <v>0</v>
      </c>
    </row>
    <row r="1621" spans="1:11" s="3" customFormat="1" ht="15" customHeight="1">
      <c r="A1621" s="19">
        <v>16</v>
      </c>
      <c r="B1621" s="20" t="s">
        <v>32</v>
      </c>
      <c r="C1621" s="32">
        <v>3</v>
      </c>
      <c r="D1621" s="33">
        <v>81675</v>
      </c>
      <c r="E1621" s="93">
        <f t="shared" si="179"/>
        <v>245025</v>
      </c>
      <c r="F1621" s="24">
        <v>0.09</v>
      </c>
      <c r="G1621" s="25">
        <f t="shared" si="180"/>
        <v>222972.75</v>
      </c>
      <c r="H1621" s="26">
        <f t="shared" si="181"/>
        <v>67567.5</v>
      </c>
      <c r="I1621" s="52">
        <f t="shared" si="178"/>
        <v>60810.75</v>
      </c>
      <c r="J1621" s="52"/>
      <c r="K1621" s="53">
        <f t="shared" si="182"/>
        <v>182432.25</v>
      </c>
    </row>
    <row r="1622" spans="1:11" s="66" customFormat="1" ht="15" customHeight="1">
      <c r="A1622" s="79">
        <v>17</v>
      </c>
      <c r="B1622" s="20" t="s">
        <v>33</v>
      </c>
      <c r="C1622" s="32">
        <v>3</v>
      </c>
      <c r="D1622" s="34">
        <v>115940</v>
      </c>
      <c r="E1622" s="23">
        <f t="shared" si="179"/>
        <v>347820</v>
      </c>
      <c r="F1622" s="81">
        <v>0.09</v>
      </c>
      <c r="G1622" s="25">
        <f t="shared" si="180"/>
        <v>316516.2</v>
      </c>
      <c r="H1622" s="82">
        <f t="shared" si="181"/>
        <v>95913.999999999985</v>
      </c>
      <c r="I1622" s="52">
        <f t="shared" si="178"/>
        <v>86322.599999999991</v>
      </c>
      <c r="J1622" s="52"/>
      <c r="K1622" s="53">
        <f t="shared" si="182"/>
        <v>258967.8</v>
      </c>
    </row>
    <row r="1623" spans="1:11" s="65" customFormat="1" ht="15" customHeight="1">
      <c r="A1623" s="72">
        <v>18</v>
      </c>
      <c r="B1623" s="73" t="s">
        <v>34</v>
      </c>
      <c r="C1623" s="87">
        <v>3</v>
      </c>
      <c r="D1623" s="88">
        <v>99825</v>
      </c>
      <c r="E1623" s="76">
        <f t="shared" si="179"/>
        <v>299475</v>
      </c>
      <c r="F1623" s="77">
        <v>0.09</v>
      </c>
      <c r="G1623" s="78">
        <f t="shared" si="180"/>
        <v>272522.25</v>
      </c>
      <c r="H1623" s="63">
        <f t="shared" si="181"/>
        <v>82582.499999999985</v>
      </c>
      <c r="I1623" s="52">
        <f t="shared" si="178"/>
        <v>74324.249999999985</v>
      </c>
      <c r="J1623" s="52"/>
      <c r="K1623" s="53">
        <f t="shared" si="182"/>
        <v>222972.74999999994</v>
      </c>
    </row>
    <row r="1624" spans="1:11" s="4" customFormat="1" ht="15" customHeight="1">
      <c r="A1624" s="35"/>
      <c r="B1624" s="36" t="s">
        <v>35</v>
      </c>
      <c r="C1624" s="37">
        <f>SUM(C1606:C1623)</f>
        <v>31</v>
      </c>
      <c r="D1624" s="37"/>
      <c r="E1624" s="38">
        <f>SUM(E1606:E1623)</f>
        <v>2720521</v>
      </c>
      <c r="F1624" s="38"/>
      <c r="G1624" s="39">
        <f>SUM(G1606:G1623)</f>
        <v>2475674.11</v>
      </c>
      <c r="H1624" s="40"/>
      <c r="I1624" s="68"/>
      <c r="J1624" s="68"/>
      <c r="K1624" s="40">
        <f>SUM(K1606:K1623)</f>
        <v>2025551.5445454547</v>
      </c>
    </row>
    <row r="1625" spans="1:11" s="5" customFormat="1" ht="19.5" customHeight="1">
      <c r="A1625" s="41"/>
      <c r="B1625" s="42"/>
      <c r="C1625" s="43"/>
      <c r="D1625" s="43"/>
      <c r="E1625" s="44"/>
      <c r="F1625" s="44"/>
      <c r="G1625" s="45"/>
      <c r="I1625" s="69"/>
      <c r="J1625" s="69"/>
      <c r="K1625" s="70">
        <f>K1624*0.1</f>
        <v>202555.15445454547</v>
      </c>
    </row>
    <row r="1626" spans="1:11" s="6" customFormat="1" ht="24" customHeight="1">
      <c r="A1626" s="311"/>
      <c r="B1626" s="311"/>
      <c r="C1626" s="312"/>
      <c r="D1626" s="312"/>
      <c r="E1626" s="46"/>
      <c r="F1626" s="46"/>
      <c r="G1626" s="47"/>
      <c r="I1626" s="71"/>
      <c r="J1626" s="71"/>
      <c r="K1626" s="195">
        <f>SUM(K1624:K1625)</f>
        <v>2228106.699</v>
      </c>
    </row>
    <row r="1627" spans="1:11" ht="31.5">
      <c r="A1627" s="311" t="s">
        <v>36</v>
      </c>
      <c r="B1627" s="311"/>
      <c r="C1627" s="312" t="s">
        <v>37</v>
      </c>
      <c r="D1627" s="312"/>
      <c r="E1627" s="46"/>
      <c r="F1627" s="46"/>
      <c r="G1627" s="47" t="s">
        <v>38</v>
      </c>
      <c r="H1627" s="6"/>
    </row>
    <row r="1628" spans="1:11">
      <c r="B1628" s="61" t="s">
        <v>54</v>
      </c>
      <c r="C1628" s="89" t="s">
        <v>55</v>
      </c>
      <c r="D1628" s="61"/>
      <c r="E1628" s="61" t="s">
        <v>42</v>
      </c>
    </row>
    <row r="1629" spans="1:11">
      <c r="B1629" s="61" t="s">
        <v>56</v>
      </c>
      <c r="C1629" s="89" t="s">
        <v>55</v>
      </c>
      <c r="D1629" s="61"/>
      <c r="E1629" s="61" t="s">
        <v>42</v>
      </c>
    </row>
    <row r="1631" spans="1:11" ht="31.5">
      <c r="A1631" s="311" t="s">
        <v>36</v>
      </c>
      <c r="B1631" s="311"/>
      <c r="C1631" s="312" t="s">
        <v>37</v>
      </c>
      <c r="D1631" s="312"/>
      <c r="E1631" s="46"/>
      <c r="F1631" s="46"/>
      <c r="G1631" s="47" t="s">
        <v>38</v>
      </c>
      <c r="H1631" s="6"/>
    </row>
    <row r="1632" spans="1:11">
      <c r="B1632" s="61" t="s">
        <v>54</v>
      </c>
      <c r="C1632" s="89" t="s">
        <v>55</v>
      </c>
      <c r="D1632" s="61"/>
      <c r="E1632" s="61" t="s">
        <v>42</v>
      </c>
    </row>
    <row r="1633" spans="1:12">
      <c r="B1633" s="61" t="s">
        <v>56</v>
      </c>
      <c r="C1633" s="89" t="s">
        <v>55</v>
      </c>
      <c r="D1633" s="61"/>
      <c r="E1633" s="61" t="s">
        <v>42</v>
      </c>
    </row>
    <row r="1635" spans="1:12" s="1" customFormat="1" ht="15" customHeight="1">
      <c r="A1635" s="314" t="s">
        <v>0</v>
      </c>
      <c r="B1635" s="314"/>
      <c r="C1635" s="314"/>
      <c r="D1635" s="314"/>
      <c r="E1635" s="314"/>
      <c r="F1635" s="314"/>
      <c r="G1635" s="314"/>
      <c r="K1635" s="62"/>
    </row>
    <row r="1636" spans="1:12" s="1" customFormat="1" ht="15" customHeight="1">
      <c r="A1636" s="314" t="s">
        <v>1</v>
      </c>
      <c r="B1636" s="314"/>
      <c r="C1636" s="314"/>
      <c r="D1636" s="314"/>
      <c r="E1636" s="314"/>
      <c r="F1636" s="314"/>
      <c r="G1636" s="314"/>
      <c r="K1636" s="58"/>
    </row>
    <row r="1637" spans="1:12" s="1" customFormat="1" ht="15" customHeight="1">
      <c r="A1637" s="314" t="s">
        <v>2</v>
      </c>
      <c r="B1637" s="314"/>
      <c r="C1637" s="314"/>
      <c r="D1637" s="314"/>
      <c r="E1637" s="314"/>
      <c r="F1637" s="314"/>
      <c r="G1637" s="314"/>
      <c r="K1637" s="48"/>
    </row>
    <row r="1638" spans="1:12" s="1" customFormat="1" ht="15" customHeight="1">
      <c r="A1638" s="314" t="s">
        <v>3</v>
      </c>
      <c r="B1638" s="314"/>
      <c r="C1638" s="314"/>
      <c r="D1638" s="314"/>
      <c r="E1638" s="314"/>
      <c r="F1638" s="314"/>
      <c r="G1638" s="314"/>
      <c r="J1638" s="1" t="s">
        <v>39</v>
      </c>
      <c r="K1638" s="48"/>
    </row>
    <row r="1639" spans="1:12" s="1" customFormat="1" ht="15" customHeight="1">
      <c r="A1639" s="315" t="s">
        <v>4</v>
      </c>
      <c r="B1639" s="315"/>
      <c r="C1639" s="315"/>
      <c r="D1639" s="315"/>
      <c r="E1639" s="315"/>
      <c r="F1639" s="315"/>
      <c r="G1639" s="315"/>
      <c r="K1639" s="48"/>
    </row>
    <row r="1640" spans="1:12" s="2" customFormat="1" ht="15" customHeight="1">
      <c r="A1640" s="7"/>
      <c r="B1640" s="7"/>
      <c r="C1640" s="316" t="s">
        <v>45</v>
      </c>
      <c r="D1640" s="316"/>
      <c r="E1640" s="316"/>
      <c r="F1640" s="316"/>
      <c r="G1640" s="316"/>
      <c r="K1640" s="49"/>
    </row>
    <row r="1641" spans="1:12" s="1" customFormat="1" ht="15" customHeight="1">
      <c r="A1641" s="8" t="s">
        <v>6</v>
      </c>
      <c r="B1641" s="9"/>
      <c r="C1641" s="10"/>
      <c r="D1641" s="317"/>
      <c r="E1641" s="317"/>
      <c r="F1641" s="317"/>
      <c r="G1641" s="317"/>
      <c r="H1641" s="11"/>
      <c r="I1641" s="11"/>
      <c r="J1641" s="11"/>
      <c r="K1641" s="48"/>
    </row>
    <row r="1642" spans="1:12" s="1" customFormat="1" ht="15" customHeight="1">
      <c r="A1642" s="8" t="s">
        <v>7</v>
      </c>
      <c r="B1642" s="317" t="s">
        <v>52</v>
      </c>
      <c r="C1642" s="317"/>
      <c r="D1642" s="317"/>
      <c r="E1642" s="12"/>
      <c r="F1642" s="8"/>
      <c r="G1642" s="12"/>
      <c r="H1642" s="8"/>
      <c r="I1642" s="8"/>
      <c r="J1642" s="8"/>
      <c r="K1642" s="59"/>
      <c r="L1642" s="51"/>
    </row>
    <row r="1643" spans="1:12" s="1" customFormat="1" ht="15" customHeight="1">
      <c r="A1643" s="8" t="s">
        <v>8</v>
      </c>
      <c r="B1643" s="319" t="s">
        <v>53</v>
      </c>
      <c r="C1643" s="319"/>
      <c r="D1643" s="319"/>
      <c r="E1643" s="319"/>
      <c r="F1643" s="104"/>
      <c r="G1643" s="15" t="s">
        <v>9</v>
      </c>
      <c r="H1643" s="13" t="s">
        <v>41</v>
      </c>
      <c r="I1643" s="13"/>
      <c r="J1643" s="13"/>
      <c r="K1643" s="50"/>
    </row>
    <row r="1644" spans="1:12" s="1" customFormat="1" ht="15" customHeight="1">
      <c r="A1644" s="16" t="s">
        <v>10</v>
      </c>
      <c r="B1644" s="16" t="s">
        <v>11</v>
      </c>
      <c r="C1644" s="16" t="s">
        <v>12</v>
      </c>
      <c r="D1644" s="17" t="s">
        <v>13</v>
      </c>
      <c r="E1644" s="18" t="s">
        <v>14</v>
      </c>
      <c r="F1644" s="18" t="s">
        <v>15</v>
      </c>
      <c r="G1644" s="16" t="s">
        <v>16</v>
      </c>
      <c r="K1644" s="48"/>
    </row>
    <row r="1645" spans="1:12" s="3" customFormat="1" ht="15" customHeight="1">
      <c r="A1645" s="19">
        <v>1</v>
      </c>
      <c r="B1645" s="20" t="s">
        <v>17</v>
      </c>
      <c r="C1645" s="21"/>
      <c r="D1645" s="22">
        <v>80775</v>
      </c>
      <c r="E1645" s="23">
        <f>D1645*C1645</f>
        <v>0</v>
      </c>
      <c r="F1645" s="24">
        <v>0.09</v>
      </c>
      <c r="G1645" s="25">
        <f>E1645-E1645*F1645</f>
        <v>0</v>
      </c>
      <c r="H1645" s="26">
        <f>D1645/1.1*0.91</f>
        <v>66822.954545454544</v>
      </c>
      <c r="I1645" s="26"/>
      <c r="J1645" s="26"/>
      <c r="K1645" s="52">
        <f t="shared" ref="K1645:K1661" si="183">H1645*C1645</f>
        <v>0</v>
      </c>
      <c r="L1645" s="53"/>
    </row>
    <row r="1646" spans="1:12" s="3" customFormat="1" ht="15" customHeight="1">
      <c r="A1646" s="19">
        <v>2</v>
      </c>
      <c r="B1646" s="20" t="s">
        <v>18</v>
      </c>
      <c r="C1646" s="27"/>
      <c r="D1646" s="22">
        <v>130973</v>
      </c>
      <c r="E1646" s="23">
        <f t="shared" ref="E1646:E1662" si="184">D1646*C1646</f>
        <v>0</v>
      </c>
      <c r="F1646" s="24">
        <v>0.09</v>
      </c>
      <c r="G1646" s="25">
        <f t="shared" ref="G1646:G1662" si="185">E1646-E1646*F1646</f>
        <v>0</v>
      </c>
      <c r="H1646" s="26">
        <f t="shared" ref="H1646:H1662" si="186">D1646/1.1*0.91</f>
        <v>108350.39090909091</v>
      </c>
      <c r="I1646" s="26"/>
      <c r="J1646" s="26"/>
      <c r="K1646" s="52">
        <f t="shared" si="183"/>
        <v>0</v>
      </c>
      <c r="L1646" s="53"/>
    </row>
    <row r="1647" spans="1:12" s="3" customFormat="1" ht="15" customHeight="1">
      <c r="A1647" s="19">
        <v>3</v>
      </c>
      <c r="B1647" s="20" t="s">
        <v>19</v>
      </c>
      <c r="C1647" s="28"/>
      <c r="D1647" s="22">
        <v>61155</v>
      </c>
      <c r="E1647" s="23">
        <f t="shared" si="184"/>
        <v>0</v>
      </c>
      <c r="F1647" s="24">
        <v>0.09</v>
      </c>
      <c r="G1647" s="25">
        <f t="shared" si="185"/>
        <v>0</v>
      </c>
      <c r="H1647" s="26">
        <f t="shared" si="186"/>
        <v>50591.86363636364</v>
      </c>
      <c r="I1647" s="26"/>
      <c r="J1647" s="26"/>
      <c r="K1647" s="52">
        <f t="shared" si="183"/>
        <v>0</v>
      </c>
      <c r="L1647" s="53"/>
    </row>
    <row r="1648" spans="1:12" s="65" customFormat="1" ht="15" customHeight="1">
      <c r="A1648" s="72">
        <v>4</v>
      </c>
      <c r="B1648" s="73" t="s">
        <v>20</v>
      </c>
      <c r="C1648" s="74"/>
      <c r="D1648" s="75">
        <v>117926</v>
      </c>
      <c r="E1648" s="76">
        <f t="shared" si="184"/>
        <v>0</v>
      </c>
      <c r="F1648" s="77">
        <v>0.09</v>
      </c>
      <c r="G1648" s="78">
        <f t="shared" si="185"/>
        <v>0</v>
      </c>
      <c r="H1648" s="63">
        <f t="shared" si="186"/>
        <v>97556.963636363624</v>
      </c>
      <c r="I1648" s="63"/>
      <c r="J1648" s="63">
        <f>I1648*0.9</f>
        <v>0</v>
      </c>
      <c r="K1648" s="83">
        <f>H1648*0.85</f>
        <v>82923.419090909083</v>
      </c>
      <c r="L1648" s="84"/>
    </row>
    <row r="1649" spans="1:12" s="3" customFormat="1" ht="15" customHeight="1">
      <c r="A1649" s="19">
        <v>5</v>
      </c>
      <c r="B1649" s="20" t="s">
        <v>21</v>
      </c>
      <c r="C1649" s="27"/>
      <c r="D1649" s="22">
        <v>122163</v>
      </c>
      <c r="E1649" s="23">
        <f t="shared" si="184"/>
        <v>0</v>
      </c>
      <c r="F1649" s="24">
        <v>0.09</v>
      </c>
      <c r="G1649" s="25">
        <f t="shared" si="185"/>
        <v>0</v>
      </c>
      <c r="H1649" s="26">
        <f t="shared" si="186"/>
        <v>101062.11818181818</v>
      </c>
      <c r="I1649" s="26"/>
      <c r="J1649" s="26"/>
      <c r="K1649" s="52">
        <f t="shared" si="183"/>
        <v>0</v>
      </c>
      <c r="L1649" s="53"/>
    </row>
    <row r="1650" spans="1:12" s="3" customFormat="1" ht="15" customHeight="1">
      <c r="A1650" s="19">
        <v>6</v>
      </c>
      <c r="B1650" s="20" t="s">
        <v>22</v>
      </c>
      <c r="C1650" s="21"/>
      <c r="D1650" s="22">
        <v>96566</v>
      </c>
      <c r="E1650" s="23">
        <f t="shared" si="184"/>
        <v>0</v>
      </c>
      <c r="F1650" s="24">
        <v>0.09</v>
      </c>
      <c r="G1650" s="25">
        <f t="shared" si="185"/>
        <v>0</v>
      </c>
      <c r="H1650" s="26">
        <f t="shared" si="186"/>
        <v>79886.418181818182</v>
      </c>
      <c r="I1650" s="26"/>
      <c r="J1650" s="26"/>
      <c r="K1650" s="52">
        <f t="shared" si="183"/>
        <v>0</v>
      </c>
      <c r="L1650" s="53"/>
    </row>
    <row r="1651" spans="1:12" s="3" customFormat="1" ht="15" customHeight="1">
      <c r="A1651" s="19">
        <v>7</v>
      </c>
      <c r="B1651" s="20" t="s">
        <v>23</v>
      </c>
      <c r="C1651" s="30"/>
      <c r="D1651" s="22">
        <v>144014</v>
      </c>
      <c r="E1651" s="23">
        <f t="shared" si="184"/>
        <v>0</v>
      </c>
      <c r="F1651" s="24">
        <v>0.09</v>
      </c>
      <c r="G1651" s="25">
        <f t="shared" si="185"/>
        <v>0</v>
      </c>
      <c r="H1651" s="26">
        <f t="shared" si="186"/>
        <v>119138.85454545454</v>
      </c>
      <c r="I1651" s="26"/>
      <c r="J1651" s="26"/>
      <c r="K1651" s="52">
        <f t="shared" si="183"/>
        <v>0</v>
      </c>
      <c r="L1651" s="53"/>
    </row>
    <row r="1652" spans="1:12" s="3" customFormat="1" ht="15" customHeight="1">
      <c r="A1652" s="19">
        <v>8</v>
      </c>
      <c r="B1652" s="20" t="s">
        <v>24</v>
      </c>
      <c r="C1652" s="21"/>
      <c r="D1652" s="22">
        <v>237245</v>
      </c>
      <c r="E1652" s="23">
        <f t="shared" si="184"/>
        <v>0</v>
      </c>
      <c r="F1652" s="24">
        <v>0.09</v>
      </c>
      <c r="G1652" s="25">
        <f t="shared" si="185"/>
        <v>0</v>
      </c>
      <c r="H1652" s="26">
        <f t="shared" si="186"/>
        <v>196266.31818181818</v>
      </c>
      <c r="I1652" s="26"/>
      <c r="J1652" s="26"/>
      <c r="K1652" s="52">
        <f t="shared" si="183"/>
        <v>0</v>
      </c>
      <c r="L1652" s="53"/>
    </row>
    <row r="1653" spans="1:12" s="3" customFormat="1" ht="15" customHeight="1">
      <c r="A1653" s="19">
        <v>9</v>
      </c>
      <c r="B1653" s="31" t="s">
        <v>25</v>
      </c>
      <c r="C1653" s="21"/>
      <c r="D1653" s="22">
        <v>103413.75</v>
      </c>
      <c r="E1653" s="23">
        <f t="shared" si="184"/>
        <v>0</v>
      </c>
      <c r="F1653" s="24">
        <v>0.09</v>
      </c>
      <c r="G1653" s="25">
        <f t="shared" si="185"/>
        <v>0</v>
      </c>
      <c r="H1653" s="26">
        <f t="shared" si="186"/>
        <v>85551.374999999985</v>
      </c>
      <c r="I1653" s="26"/>
      <c r="J1653" s="26"/>
      <c r="K1653" s="52">
        <f t="shared" si="183"/>
        <v>0</v>
      </c>
      <c r="L1653" s="53"/>
    </row>
    <row r="1654" spans="1:12" s="3" customFormat="1" ht="15" customHeight="1">
      <c r="A1654" s="19">
        <v>10</v>
      </c>
      <c r="B1654" s="31" t="s">
        <v>26</v>
      </c>
      <c r="C1654" s="32"/>
      <c r="D1654" s="22">
        <v>112188</v>
      </c>
      <c r="E1654" s="23">
        <f t="shared" si="184"/>
        <v>0</v>
      </c>
      <c r="F1654" s="24">
        <v>0.09</v>
      </c>
      <c r="G1654" s="25">
        <f t="shared" si="185"/>
        <v>0</v>
      </c>
      <c r="H1654" s="26">
        <f t="shared" si="186"/>
        <v>92810.072727272724</v>
      </c>
      <c r="I1654" s="26"/>
      <c r="J1654" s="26"/>
      <c r="K1654" s="52">
        <f t="shared" si="183"/>
        <v>0</v>
      </c>
      <c r="L1654" s="53"/>
    </row>
    <row r="1655" spans="1:12" s="3" customFormat="1" ht="15" customHeight="1">
      <c r="A1655" s="19">
        <v>11</v>
      </c>
      <c r="B1655" s="20" t="s">
        <v>27</v>
      </c>
      <c r="C1655" s="32"/>
      <c r="D1655" s="22">
        <v>55200</v>
      </c>
      <c r="E1655" s="23">
        <f t="shared" si="184"/>
        <v>0</v>
      </c>
      <c r="F1655" s="24">
        <v>0.09</v>
      </c>
      <c r="G1655" s="25">
        <f t="shared" si="185"/>
        <v>0</v>
      </c>
      <c r="H1655" s="26">
        <f t="shared" si="186"/>
        <v>45665.454545454544</v>
      </c>
      <c r="I1655" s="26"/>
      <c r="J1655" s="26"/>
      <c r="K1655" s="52">
        <f t="shared" si="183"/>
        <v>0</v>
      </c>
      <c r="L1655" s="53"/>
    </row>
    <row r="1656" spans="1:12" s="3" customFormat="1" ht="15" customHeight="1">
      <c r="A1656" s="19">
        <v>12</v>
      </c>
      <c r="B1656" s="20" t="s">
        <v>28</v>
      </c>
      <c r="C1656" s="32"/>
      <c r="D1656" s="22">
        <v>50600</v>
      </c>
      <c r="E1656" s="23">
        <f t="shared" si="184"/>
        <v>0</v>
      </c>
      <c r="F1656" s="24">
        <v>0.09</v>
      </c>
      <c r="G1656" s="25">
        <f t="shared" si="185"/>
        <v>0</v>
      </c>
      <c r="H1656" s="26">
        <f t="shared" si="186"/>
        <v>41859.999999999993</v>
      </c>
      <c r="I1656" s="26"/>
      <c r="J1656" s="26"/>
      <c r="K1656" s="52">
        <f t="shared" si="183"/>
        <v>0</v>
      </c>
      <c r="L1656" s="53"/>
    </row>
    <row r="1657" spans="1:12" s="3" customFormat="1" ht="15" customHeight="1">
      <c r="A1657" s="19">
        <v>13</v>
      </c>
      <c r="B1657" s="20" t="s">
        <v>29</v>
      </c>
      <c r="C1657" s="32">
        <v>5</v>
      </c>
      <c r="D1657" s="33">
        <v>65340</v>
      </c>
      <c r="E1657" s="23">
        <f t="shared" si="184"/>
        <v>326700</v>
      </c>
      <c r="F1657" s="24">
        <v>0.09</v>
      </c>
      <c r="G1657" s="25">
        <f t="shared" si="185"/>
        <v>297297</v>
      </c>
      <c r="H1657" s="26">
        <f t="shared" si="186"/>
        <v>54053.999999999993</v>
      </c>
      <c r="I1657" s="26"/>
      <c r="J1657" s="26"/>
      <c r="K1657" s="52">
        <f t="shared" si="183"/>
        <v>270269.99999999994</v>
      </c>
      <c r="L1657" s="53"/>
    </row>
    <row r="1658" spans="1:12" s="3" customFormat="1" ht="15" customHeight="1">
      <c r="A1658" s="19">
        <v>14</v>
      </c>
      <c r="B1658" s="20" t="s">
        <v>30</v>
      </c>
      <c r="C1658" s="32">
        <v>5</v>
      </c>
      <c r="D1658" s="33">
        <v>67155</v>
      </c>
      <c r="E1658" s="23">
        <f t="shared" si="184"/>
        <v>335775</v>
      </c>
      <c r="F1658" s="24">
        <v>0.09</v>
      </c>
      <c r="G1658" s="25">
        <f t="shared" si="185"/>
        <v>305555.25</v>
      </c>
      <c r="H1658" s="26">
        <f t="shared" si="186"/>
        <v>55555.499999999993</v>
      </c>
      <c r="I1658" s="26"/>
      <c r="J1658" s="26"/>
      <c r="K1658" s="52">
        <f t="shared" si="183"/>
        <v>277777.49999999994</v>
      </c>
      <c r="L1658" s="53"/>
    </row>
    <row r="1659" spans="1:12" s="3" customFormat="1" ht="15" customHeight="1">
      <c r="A1659" s="19">
        <v>15</v>
      </c>
      <c r="B1659" s="20" t="s">
        <v>31</v>
      </c>
      <c r="C1659" s="32">
        <v>5</v>
      </c>
      <c r="D1659" s="33">
        <v>78045</v>
      </c>
      <c r="E1659" s="23">
        <f t="shared" si="184"/>
        <v>390225</v>
      </c>
      <c r="F1659" s="24">
        <v>0.09</v>
      </c>
      <c r="G1659" s="25">
        <f t="shared" si="185"/>
        <v>355104.75</v>
      </c>
      <c r="H1659" s="26">
        <f t="shared" si="186"/>
        <v>64564.5</v>
      </c>
      <c r="I1659" s="26"/>
      <c r="J1659" s="26"/>
      <c r="K1659" s="52">
        <f t="shared" si="183"/>
        <v>322822.5</v>
      </c>
      <c r="L1659" s="53"/>
    </row>
    <row r="1660" spans="1:12" s="3" customFormat="1" ht="15" customHeight="1">
      <c r="A1660" s="19">
        <v>16</v>
      </c>
      <c r="B1660" s="20" t="s">
        <v>32</v>
      </c>
      <c r="C1660" s="32">
        <v>5</v>
      </c>
      <c r="D1660" s="33">
        <v>81675</v>
      </c>
      <c r="E1660" s="23">
        <f t="shared" si="184"/>
        <v>408375</v>
      </c>
      <c r="F1660" s="24">
        <v>0.09</v>
      </c>
      <c r="G1660" s="25">
        <f t="shared" si="185"/>
        <v>371621.25</v>
      </c>
      <c r="H1660" s="26">
        <f t="shared" si="186"/>
        <v>67567.5</v>
      </c>
      <c r="I1660" s="26"/>
      <c r="J1660" s="26"/>
      <c r="K1660" s="52">
        <f t="shared" si="183"/>
        <v>337837.5</v>
      </c>
      <c r="L1660" s="53"/>
    </row>
    <row r="1661" spans="1:12" s="3" customFormat="1" ht="15" customHeight="1">
      <c r="A1661" s="19">
        <v>17</v>
      </c>
      <c r="B1661" s="20" t="s">
        <v>33</v>
      </c>
      <c r="C1661" s="32">
        <v>5</v>
      </c>
      <c r="D1661" s="34">
        <v>115940</v>
      </c>
      <c r="E1661" s="23">
        <f t="shared" si="184"/>
        <v>579700</v>
      </c>
      <c r="F1661" s="24">
        <v>0.09</v>
      </c>
      <c r="G1661" s="25">
        <f t="shared" si="185"/>
        <v>527527</v>
      </c>
      <c r="H1661" s="26">
        <f t="shared" si="186"/>
        <v>95913.999999999985</v>
      </c>
      <c r="I1661" s="26"/>
      <c r="J1661" s="26"/>
      <c r="K1661" s="52">
        <f t="shared" si="183"/>
        <v>479569.99999999994</v>
      </c>
      <c r="L1661" s="53"/>
    </row>
    <row r="1662" spans="1:12" s="65" customFormat="1" ht="15" customHeight="1">
      <c r="A1662" s="72">
        <v>18</v>
      </c>
      <c r="B1662" s="73" t="s">
        <v>34</v>
      </c>
      <c r="C1662" s="87">
        <v>5</v>
      </c>
      <c r="D1662" s="88">
        <v>99825</v>
      </c>
      <c r="E1662" s="76">
        <f t="shared" si="184"/>
        <v>499125</v>
      </c>
      <c r="F1662" s="77">
        <v>0.09</v>
      </c>
      <c r="G1662" s="78">
        <f t="shared" si="185"/>
        <v>454203.75</v>
      </c>
      <c r="H1662" s="63">
        <f t="shared" si="186"/>
        <v>82582.499999999985</v>
      </c>
      <c r="I1662" s="63">
        <f>H1662*0.85</f>
        <v>70195.124999999985</v>
      </c>
      <c r="J1662" s="63"/>
      <c r="K1662" s="83">
        <f>I1662*C1662</f>
        <v>350975.62499999994</v>
      </c>
      <c r="L1662" s="84"/>
    </row>
    <row r="1663" spans="1:12" s="4" customFormat="1" ht="15" customHeight="1">
      <c r="A1663" s="35"/>
      <c r="B1663" s="36" t="s">
        <v>35</v>
      </c>
      <c r="C1663" s="37">
        <f>SUM(C1645:C1662)</f>
        <v>30</v>
      </c>
      <c r="D1663" s="37"/>
      <c r="E1663" s="38">
        <f>SUM(E1645:E1662)</f>
        <v>2539900</v>
      </c>
      <c r="F1663" s="38"/>
      <c r="G1663" s="39">
        <f>SUM(G1645:G1662)</f>
        <v>2311309</v>
      </c>
      <c r="H1663" s="40"/>
      <c r="I1663" s="40"/>
      <c r="J1663" s="40"/>
      <c r="K1663" s="54">
        <f>SUM(K1657:K1662)</f>
        <v>2039253.125</v>
      </c>
    </row>
    <row r="1664" spans="1:12" s="5" customFormat="1" ht="30" customHeight="1">
      <c r="A1664" s="41"/>
      <c r="B1664" s="42"/>
      <c r="C1664" s="43"/>
      <c r="D1664" s="43"/>
      <c r="E1664" s="44"/>
      <c r="F1664" s="44"/>
      <c r="G1664" s="45"/>
      <c r="K1664" s="55">
        <f>K1663*0.1</f>
        <v>203925.3125</v>
      </c>
    </row>
    <row r="1665" spans="1:12" s="6" customFormat="1" ht="15" customHeight="1">
      <c r="A1665" s="311" t="s">
        <v>36</v>
      </c>
      <c r="B1665" s="311"/>
      <c r="C1665" s="312" t="s">
        <v>37</v>
      </c>
      <c r="D1665" s="312"/>
      <c r="E1665" s="46"/>
      <c r="F1665" s="46"/>
      <c r="G1665" s="47" t="s">
        <v>38</v>
      </c>
      <c r="K1665" s="196">
        <f>SUM(K1663:K1664)</f>
        <v>2243178.4375</v>
      </c>
    </row>
    <row r="1666" spans="1:12" s="57" customFormat="1" ht="15" customHeight="1">
      <c r="K1666" s="60"/>
    </row>
    <row r="1667" spans="1:12">
      <c r="B1667" s="61" t="s">
        <v>54</v>
      </c>
      <c r="C1667" s="89" t="s">
        <v>55</v>
      </c>
      <c r="D1667" s="61"/>
      <c r="E1667" s="61" t="s">
        <v>42</v>
      </c>
    </row>
    <row r="1668" spans="1:12">
      <c r="B1668" s="61" t="s">
        <v>56</v>
      </c>
      <c r="C1668" s="89" t="s">
        <v>55</v>
      </c>
      <c r="D1668" s="61"/>
      <c r="E1668" s="61" t="s">
        <v>42</v>
      </c>
    </row>
    <row r="1672" spans="1:12" s="1" customFormat="1" ht="15" customHeight="1">
      <c r="A1672" s="314" t="s">
        <v>0</v>
      </c>
      <c r="B1672" s="314"/>
      <c r="C1672" s="314"/>
      <c r="D1672" s="314"/>
      <c r="E1672" s="314"/>
      <c r="F1672" s="314"/>
      <c r="G1672" s="314"/>
      <c r="K1672" s="62"/>
    </row>
    <row r="1673" spans="1:12" s="1" customFormat="1" ht="15" customHeight="1">
      <c r="A1673" s="314" t="s">
        <v>1</v>
      </c>
      <c r="B1673" s="314"/>
      <c r="C1673" s="314"/>
      <c r="D1673" s="314"/>
      <c r="E1673" s="314"/>
      <c r="F1673" s="314"/>
      <c r="G1673" s="314"/>
      <c r="K1673" s="58"/>
    </row>
    <row r="1674" spans="1:12" s="1" customFormat="1" ht="15" customHeight="1">
      <c r="A1674" s="314" t="s">
        <v>2</v>
      </c>
      <c r="B1674" s="314"/>
      <c r="C1674" s="314"/>
      <c r="D1674" s="314"/>
      <c r="E1674" s="314"/>
      <c r="F1674" s="314"/>
      <c r="G1674" s="314"/>
      <c r="K1674" s="48"/>
    </row>
    <row r="1675" spans="1:12" s="1" customFormat="1" ht="15" customHeight="1">
      <c r="A1675" s="314" t="s">
        <v>3</v>
      </c>
      <c r="B1675" s="314"/>
      <c r="C1675" s="314"/>
      <c r="D1675" s="314"/>
      <c r="E1675" s="314"/>
      <c r="F1675" s="314"/>
      <c r="G1675" s="314"/>
      <c r="K1675" s="48"/>
    </row>
    <row r="1676" spans="1:12" s="1" customFormat="1" ht="15" customHeight="1">
      <c r="A1676" s="315" t="s">
        <v>4</v>
      </c>
      <c r="B1676" s="315"/>
      <c r="C1676" s="315"/>
      <c r="D1676" s="315"/>
      <c r="E1676" s="315"/>
      <c r="F1676" s="315"/>
      <c r="G1676" s="315"/>
      <c r="I1676" s="1" t="s">
        <v>39</v>
      </c>
      <c r="K1676" s="48"/>
    </row>
    <row r="1677" spans="1:12" s="2" customFormat="1" ht="15" customHeight="1">
      <c r="A1677" s="7"/>
      <c r="B1677" s="7"/>
      <c r="C1677" s="316" t="s">
        <v>45</v>
      </c>
      <c r="D1677" s="316"/>
      <c r="E1677" s="316"/>
      <c r="F1677" s="316"/>
      <c r="G1677" s="316"/>
      <c r="K1677" s="49"/>
    </row>
    <row r="1678" spans="1:12" s="1" customFormat="1" ht="15" customHeight="1">
      <c r="A1678" s="8" t="s">
        <v>6</v>
      </c>
      <c r="B1678" s="9"/>
      <c r="C1678" s="10"/>
      <c r="D1678" s="317"/>
      <c r="E1678" s="317"/>
      <c r="F1678" s="317"/>
      <c r="G1678" s="317"/>
      <c r="H1678" s="11"/>
      <c r="I1678" s="11"/>
      <c r="J1678" s="11"/>
      <c r="K1678" s="48"/>
    </row>
    <row r="1679" spans="1:12" s="1" customFormat="1" ht="15" customHeight="1">
      <c r="A1679" s="8" t="s">
        <v>7</v>
      </c>
      <c r="B1679" s="317" t="s">
        <v>52</v>
      </c>
      <c r="C1679" s="317"/>
      <c r="D1679" s="317"/>
      <c r="E1679" s="12"/>
      <c r="F1679" s="8"/>
      <c r="G1679" s="12"/>
      <c r="H1679" s="8"/>
      <c r="I1679" s="8"/>
      <c r="J1679" s="8"/>
      <c r="K1679" s="59"/>
      <c r="L1679" s="51"/>
    </row>
    <row r="1680" spans="1:12" s="1" customFormat="1" ht="15" customHeight="1">
      <c r="A1680" s="8" t="s">
        <v>8</v>
      </c>
      <c r="B1680" s="319" t="s">
        <v>57</v>
      </c>
      <c r="C1680" s="319"/>
      <c r="D1680" s="319"/>
      <c r="E1680" s="319"/>
      <c r="F1680" s="104"/>
      <c r="G1680" s="15" t="s">
        <v>9</v>
      </c>
      <c r="H1680" s="13" t="s">
        <v>41</v>
      </c>
      <c r="I1680" s="13"/>
      <c r="J1680" s="13"/>
      <c r="K1680" s="50"/>
    </row>
    <row r="1681" spans="1:12" s="1" customFormat="1" ht="15" customHeight="1">
      <c r="A1681" s="16" t="s">
        <v>10</v>
      </c>
      <c r="B1681" s="16" t="s">
        <v>11</v>
      </c>
      <c r="C1681" s="16" t="s">
        <v>12</v>
      </c>
      <c r="D1681" s="17" t="s">
        <v>13</v>
      </c>
      <c r="E1681" s="18" t="s">
        <v>14</v>
      </c>
      <c r="F1681" s="18" t="s">
        <v>15</v>
      </c>
      <c r="G1681" s="16" t="s">
        <v>16</v>
      </c>
      <c r="K1681" s="48"/>
    </row>
    <row r="1682" spans="1:12" s="3" customFormat="1" ht="15" customHeight="1">
      <c r="A1682" s="19">
        <v>1</v>
      </c>
      <c r="B1682" s="20" t="s">
        <v>17</v>
      </c>
      <c r="C1682" s="21"/>
      <c r="D1682" s="22">
        <v>80775</v>
      </c>
      <c r="E1682" s="23">
        <f>D1682*C1682</f>
        <v>0</v>
      </c>
      <c r="F1682" s="24">
        <v>0.09</v>
      </c>
      <c r="G1682" s="25">
        <f>E1682-E1682*F1682</f>
        <v>0</v>
      </c>
      <c r="H1682" s="26">
        <f>D1682/1.1*0.91</f>
        <v>66822.954545454544</v>
      </c>
      <c r="I1682" s="26"/>
      <c r="J1682" s="26"/>
      <c r="K1682" s="52">
        <f t="shared" ref="K1682:K1684" si="187">H1682*C1682</f>
        <v>0</v>
      </c>
      <c r="L1682" s="53"/>
    </row>
    <row r="1683" spans="1:12" s="3" customFormat="1" ht="15" customHeight="1">
      <c r="A1683" s="19">
        <v>2</v>
      </c>
      <c r="B1683" s="20" t="s">
        <v>18</v>
      </c>
      <c r="C1683" s="27"/>
      <c r="D1683" s="22">
        <v>130973</v>
      </c>
      <c r="E1683" s="23">
        <f t="shared" ref="E1683:E1699" si="188">D1683*C1683</f>
        <v>0</v>
      </c>
      <c r="F1683" s="24">
        <v>0.09</v>
      </c>
      <c r="G1683" s="25">
        <f t="shared" ref="G1683:G1699" si="189">E1683-E1683*F1683</f>
        <v>0</v>
      </c>
      <c r="H1683" s="26">
        <f t="shared" ref="H1683:H1699" si="190">D1683/1.1*0.91</f>
        <v>108350.39090909091</v>
      </c>
      <c r="I1683" s="26"/>
      <c r="J1683" s="26"/>
      <c r="K1683" s="52">
        <f t="shared" si="187"/>
        <v>0</v>
      </c>
      <c r="L1683" s="53"/>
    </row>
    <row r="1684" spans="1:12" s="3" customFormat="1" ht="15" customHeight="1">
      <c r="A1684" s="19">
        <v>3</v>
      </c>
      <c r="B1684" s="20" t="s">
        <v>19</v>
      </c>
      <c r="C1684" s="28"/>
      <c r="D1684" s="22">
        <v>61155</v>
      </c>
      <c r="E1684" s="23">
        <f t="shared" si="188"/>
        <v>0</v>
      </c>
      <c r="F1684" s="24">
        <v>0.09</v>
      </c>
      <c r="G1684" s="25">
        <f t="shared" si="189"/>
        <v>0</v>
      </c>
      <c r="H1684" s="26">
        <f t="shared" si="190"/>
        <v>50591.86363636364</v>
      </c>
      <c r="I1684" s="26"/>
      <c r="J1684" s="26"/>
      <c r="K1684" s="52">
        <f t="shared" si="187"/>
        <v>0</v>
      </c>
      <c r="L1684" s="53"/>
    </row>
    <row r="1685" spans="1:12" s="65" customFormat="1" ht="15" customHeight="1">
      <c r="A1685" s="72">
        <v>4</v>
      </c>
      <c r="B1685" s="73" t="s">
        <v>20</v>
      </c>
      <c r="C1685" s="74"/>
      <c r="D1685" s="75">
        <v>117926</v>
      </c>
      <c r="E1685" s="76">
        <f t="shared" si="188"/>
        <v>0</v>
      </c>
      <c r="F1685" s="77">
        <v>0.09</v>
      </c>
      <c r="G1685" s="78">
        <f t="shared" si="189"/>
        <v>0</v>
      </c>
      <c r="H1685" s="63">
        <f t="shared" si="190"/>
        <v>97556.963636363624</v>
      </c>
      <c r="I1685" s="63"/>
      <c r="J1685" s="63"/>
      <c r="K1685" s="83">
        <f>H1685*0.85</f>
        <v>82923.419090909083</v>
      </c>
      <c r="L1685" s="84"/>
    </row>
    <row r="1686" spans="1:12" s="3" customFormat="1" ht="15" customHeight="1">
      <c r="A1686" s="19">
        <v>5</v>
      </c>
      <c r="B1686" s="20" t="s">
        <v>21</v>
      </c>
      <c r="C1686" s="27"/>
      <c r="D1686" s="22">
        <v>122163</v>
      </c>
      <c r="E1686" s="23">
        <f t="shared" si="188"/>
        <v>0</v>
      </c>
      <c r="F1686" s="24">
        <v>0.09</v>
      </c>
      <c r="G1686" s="25">
        <f t="shared" si="189"/>
        <v>0</v>
      </c>
      <c r="H1686" s="26">
        <f t="shared" si="190"/>
        <v>101062.11818181818</v>
      </c>
      <c r="I1686" s="26"/>
      <c r="J1686" s="26"/>
      <c r="K1686" s="52">
        <f t="shared" ref="K1686:K1698" si="191">H1686*C1686</f>
        <v>0</v>
      </c>
      <c r="L1686" s="53"/>
    </row>
    <row r="1687" spans="1:12" s="3" customFormat="1" ht="15" customHeight="1">
      <c r="A1687" s="19">
        <v>6</v>
      </c>
      <c r="B1687" s="20" t="s">
        <v>22</v>
      </c>
      <c r="C1687" s="21"/>
      <c r="D1687" s="22">
        <v>96566</v>
      </c>
      <c r="E1687" s="23">
        <f t="shared" si="188"/>
        <v>0</v>
      </c>
      <c r="F1687" s="24">
        <v>0.09</v>
      </c>
      <c r="G1687" s="25">
        <f t="shared" si="189"/>
        <v>0</v>
      </c>
      <c r="H1687" s="26">
        <f t="shared" si="190"/>
        <v>79886.418181818182</v>
      </c>
      <c r="I1687" s="26"/>
      <c r="J1687" s="26"/>
      <c r="K1687" s="52">
        <f t="shared" si="191"/>
        <v>0</v>
      </c>
      <c r="L1687" s="53"/>
    </row>
    <row r="1688" spans="1:12" s="3" customFormat="1" ht="15" customHeight="1">
      <c r="A1688" s="19">
        <v>7</v>
      </c>
      <c r="B1688" s="20" t="s">
        <v>23</v>
      </c>
      <c r="C1688" s="30"/>
      <c r="D1688" s="22">
        <v>144014</v>
      </c>
      <c r="E1688" s="23">
        <f t="shared" si="188"/>
        <v>0</v>
      </c>
      <c r="F1688" s="24">
        <v>0.09</v>
      </c>
      <c r="G1688" s="25">
        <f t="shared" si="189"/>
        <v>0</v>
      </c>
      <c r="H1688" s="26">
        <f t="shared" si="190"/>
        <v>119138.85454545454</v>
      </c>
      <c r="I1688" s="26"/>
      <c r="J1688" s="26"/>
      <c r="K1688" s="52">
        <f t="shared" si="191"/>
        <v>0</v>
      </c>
      <c r="L1688" s="53"/>
    </row>
    <row r="1689" spans="1:12" s="3" customFormat="1" ht="15" customHeight="1">
      <c r="A1689" s="19">
        <v>8</v>
      </c>
      <c r="B1689" s="20" t="s">
        <v>24</v>
      </c>
      <c r="C1689" s="21"/>
      <c r="D1689" s="22">
        <v>237245</v>
      </c>
      <c r="E1689" s="23">
        <f t="shared" si="188"/>
        <v>0</v>
      </c>
      <c r="F1689" s="24">
        <v>0.09</v>
      </c>
      <c r="G1689" s="25">
        <f t="shared" si="189"/>
        <v>0</v>
      </c>
      <c r="H1689" s="26">
        <f t="shared" si="190"/>
        <v>196266.31818181818</v>
      </c>
      <c r="I1689" s="26"/>
      <c r="J1689" s="26"/>
      <c r="K1689" s="52">
        <f t="shared" si="191"/>
        <v>0</v>
      </c>
      <c r="L1689" s="53"/>
    </row>
    <row r="1690" spans="1:12" s="3" customFormat="1" ht="15" customHeight="1">
      <c r="A1690" s="19">
        <v>9</v>
      </c>
      <c r="B1690" s="31" t="s">
        <v>25</v>
      </c>
      <c r="C1690" s="21"/>
      <c r="D1690" s="22">
        <v>103413.75</v>
      </c>
      <c r="E1690" s="23">
        <f t="shared" si="188"/>
        <v>0</v>
      </c>
      <c r="F1690" s="24">
        <v>0.09</v>
      </c>
      <c r="G1690" s="25">
        <f t="shared" si="189"/>
        <v>0</v>
      </c>
      <c r="H1690" s="26">
        <f t="shared" si="190"/>
        <v>85551.374999999985</v>
      </c>
      <c r="I1690" s="26"/>
      <c r="J1690" s="26"/>
      <c r="K1690" s="52">
        <f t="shared" si="191"/>
        <v>0</v>
      </c>
      <c r="L1690" s="53"/>
    </row>
    <row r="1691" spans="1:12" s="3" customFormat="1" ht="15" customHeight="1">
      <c r="A1691" s="19">
        <v>10</v>
      </c>
      <c r="B1691" s="31" t="s">
        <v>26</v>
      </c>
      <c r="C1691" s="32"/>
      <c r="D1691" s="22">
        <v>112188</v>
      </c>
      <c r="E1691" s="23">
        <f t="shared" si="188"/>
        <v>0</v>
      </c>
      <c r="F1691" s="24">
        <v>0.09</v>
      </c>
      <c r="G1691" s="25">
        <f t="shared" si="189"/>
        <v>0</v>
      </c>
      <c r="H1691" s="26">
        <f t="shared" si="190"/>
        <v>92810.072727272724</v>
      </c>
      <c r="I1691" s="26"/>
      <c r="J1691" s="26"/>
      <c r="K1691" s="52">
        <f t="shared" si="191"/>
        <v>0</v>
      </c>
      <c r="L1691" s="53"/>
    </row>
    <row r="1692" spans="1:12" s="3" customFormat="1" ht="15" customHeight="1">
      <c r="A1692" s="19">
        <v>11</v>
      </c>
      <c r="B1692" s="20" t="s">
        <v>27</v>
      </c>
      <c r="C1692" s="32"/>
      <c r="D1692" s="22">
        <v>55200</v>
      </c>
      <c r="E1692" s="23">
        <f t="shared" si="188"/>
        <v>0</v>
      </c>
      <c r="F1692" s="24">
        <v>0.09</v>
      </c>
      <c r="G1692" s="25">
        <f t="shared" si="189"/>
        <v>0</v>
      </c>
      <c r="H1692" s="26">
        <f t="shared" si="190"/>
        <v>45665.454545454544</v>
      </c>
      <c r="I1692" s="26"/>
      <c r="J1692" s="26"/>
      <c r="K1692" s="52">
        <f t="shared" si="191"/>
        <v>0</v>
      </c>
      <c r="L1692" s="53"/>
    </row>
    <row r="1693" spans="1:12" s="3" customFormat="1" ht="15" customHeight="1">
      <c r="A1693" s="19">
        <v>12</v>
      </c>
      <c r="B1693" s="20" t="s">
        <v>28</v>
      </c>
      <c r="C1693" s="32"/>
      <c r="D1693" s="22">
        <v>50600</v>
      </c>
      <c r="E1693" s="23">
        <f t="shared" si="188"/>
        <v>0</v>
      </c>
      <c r="F1693" s="24">
        <v>0.09</v>
      </c>
      <c r="G1693" s="25">
        <f t="shared" si="189"/>
        <v>0</v>
      </c>
      <c r="H1693" s="26">
        <f t="shared" si="190"/>
        <v>41859.999999999993</v>
      </c>
      <c r="I1693" s="26"/>
      <c r="J1693" s="26"/>
      <c r="K1693" s="52">
        <f t="shared" si="191"/>
        <v>0</v>
      </c>
      <c r="L1693" s="53"/>
    </row>
    <row r="1694" spans="1:12" s="3" customFormat="1" ht="15" customHeight="1">
      <c r="A1694" s="19">
        <v>13</v>
      </c>
      <c r="B1694" s="20" t="s">
        <v>29</v>
      </c>
      <c r="C1694" s="32">
        <v>5</v>
      </c>
      <c r="D1694" s="33">
        <v>65340</v>
      </c>
      <c r="E1694" s="23">
        <f t="shared" si="188"/>
        <v>326700</v>
      </c>
      <c r="F1694" s="24">
        <v>0.09</v>
      </c>
      <c r="G1694" s="25">
        <f t="shared" si="189"/>
        <v>297297</v>
      </c>
      <c r="H1694" s="26">
        <f t="shared" si="190"/>
        <v>54053.999999999993</v>
      </c>
      <c r="I1694" s="26"/>
      <c r="J1694" s="26"/>
      <c r="K1694" s="52">
        <f t="shared" si="191"/>
        <v>270269.99999999994</v>
      </c>
      <c r="L1694" s="53"/>
    </row>
    <row r="1695" spans="1:12" s="3" customFormat="1" ht="15" customHeight="1">
      <c r="A1695" s="19">
        <v>14</v>
      </c>
      <c r="B1695" s="20" t="s">
        <v>30</v>
      </c>
      <c r="C1695" s="32">
        <v>5</v>
      </c>
      <c r="D1695" s="33">
        <v>67155</v>
      </c>
      <c r="E1695" s="23">
        <f t="shared" si="188"/>
        <v>335775</v>
      </c>
      <c r="F1695" s="24">
        <v>0.09</v>
      </c>
      <c r="G1695" s="25">
        <f t="shared" si="189"/>
        <v>305555.25</v>
      </c>
      <c r="H1695" s="26">
        <f t="shared" si="190"/>
        <v>55555.499999999993</v>
      </c>
      <c r="I1695" s="26"/>
      <c r="J1695" s="26"/>
      <c r="K1695" s="52">
        <f t="shared" si="191"/>
        <v>277777.49999999994</v>
      </c>
      <c r="L1695" s="53"/>
    </row>
    <row r="1696" spans="1:12" s="3" customFormat="1" ht="15" customHeight="1">
      <c r="A1696" s="19">
        <v>15</v>
      </c>
      <c r="B1696" s="20" t="s">
        <v>31</v>
      </c>
      <c r="C1696" s="32">
        <v>5</v>
      </c>
      <c r="D1696" s="33">
        <v>78045</v>
      </c>
      <c r="E1696" s="23">
        <f t="shared" si="188"/>
        <v>390225</v>
      </c>
      <c r="F1696" s="24">
        <v>0.09</v>
      </c>
      <c r="G1696" s="25">
        <f t="shared" si="189"/>
        <v>355104.75</v>
      </c>
      <c r="H1696" s="26">
        <f t="shared" si="190"/>
        <v>64564.5</v>
      </c>
      <c r="I1696" s="26"/>
      <c r="J1696" s="26"/>
      <c r="K1696" s="52">
        <f t="shared" si="191"/>
        <v>322822.5</v>
      </c>
      <c r="L1696" s="53"/>
    </row>
    <row r="1697" spans="1:12" s="3" customFormat="1" ht="15" customHeight="1">
      <c r="A1697" s="19">
        <v>16</v>
      </c>
      <c r="B1697" s="20" t="s">
        <v>32</v>
      </c>
      <c r="C1697" s="32">
        <v>5</v>
      </c>
      <c r="D1697" s="33">
        <v>81675</v>
      </c>
      <c r="E1697" s="23">
        <f t="shared" si="188"/>
        <v>408375</v>
      </c>
      <c r="F1697" s="24">
        <v>0.09</v>
      </c>
      <c r="G1697" s="25">
        <f t="shared" si="189"/>
        <v>371621.25</v>
      </c>
      <c r="H1697" s="26">
        <f t="shared" si="190"/>
        <v>67567.5</v>
      </c>
      <c r="I1697" s="26"/>
      <c r="J1697" s="26"/>
      <c r="K1697" s="52">
        <f t="shared" si="191"/>
        <v>337837.5</v>
      </c>
      <c r="L1697" s="53"/>
    </row>
    <row r="1698" spans="1:12" s="3" customFormat="1" ht="15" customHeight="1">
      <c r="A1698" s="19">
        <v>17</v>
      </c>
      <c r="B1698" s="20" t="s">
        <v>33</v>
      </c>
      <c r="C1698" s="32">
        <v>5</v>
      </c>
      <c r="D1698" s="34">
        <v>115940</v>
      </c>
      <c r="E1698" s="23">
        <f t="shared" si="188"/>
        <v>579700</v>
      </c>
      <c r="F1698" s="24">
        <v>0.09</v>
      </c>
      <c r="G1698" s="25">
        <f t="shared" si="189"/>
        <v>527527</v>
      </c>
      <c r="H1698" s="26">
        <f t="shared" si="190"/>
        <v>95913.999999999985</v>
      </c>
      <c r="I1698" s="26"/>
      <c r="J1698" s="26"/>
      <c r="K1698" s="52">
        <f t="shared" si="191"/>
        <v>479569.99999999994</v>
      </c>
      <c r="L1698" s="53"/>
    </row>
    <row r="1699" spans="1:12" s="65" customFormat="1" ht="15" customHeight="1">
      <c r="A1699" s="72">
        <v>18</v>
      </c>
      <c r="B1699" s="73" t="s">
        <v>34</v>
      </c>
      <c r="C1699" s="87">
        <v>5</v>
      </c>
      <c r="D1699" s="88">
        <v>99825</v>
      </c>
      <c r="E1699" s="76">
        <f t="shared" si="188"/>
        <v>499125</v>
      </c>
      <c r="F1699" s="77">
        <v>0.09</v>
      </c>
      <c r="G1699" s="78">
        <f t="shared" si="189"/>
        <v>454203.75</v>
      </c>
      <c r="H1699" s="63">
        <f t="shared" si="190"/>
        <v>82582.499999999985</v>
      </c>
      <c r="I1699" s="63">
        <f>H1699*0.85</f>
        <v>70195.124999999985</v>
      </c>
      <c r="J1699" s="63"/>
      <c r="K1699" s="83">
        <f>I1699*C1699</f>
        <v>350975.62499999994</v>
      </c>
      <c r="L1699" s="84"/>
    </row>
    <row r="1700" spans="1:12" s="4" customFormat="1" ht="15" customHeight="1">
      <c r="A1700" s="35"/>
      <c r="B1700" s="36" t="s">
        <v>35</v>
      </c>
      <c r="C1700" s="37">
        <f>SUM(C1682:C1699)</f>
        <v>30</v>
      </c>
      <c r="D1700" s="37"/>
      <c r="E1700" s="38">
        <f>SUM(E1682:E1699)</f>
        <v>2539900</v>
      </c>
      <c r="F1700" s="38"/>
      <c r="G1700" s="39">
        <f>SUM(G1682:G1699)</f>
        <v>2311309</v>
      </c>
      <c r="H1700" s="40"/>
      <c r="I1700" s="40"/>
      <c r="J1700" s="40"/>
      <c r="K1700" s="54">
        <f>SUM(K1693:K1699)</f>
        <v>2039253.125</v>
      </c>
    </row>
    <row r="1701" spans="1:12" s="5" customFormat="1" ht="30" customHeight="1">
      <c r="A1701" s="41"/>
      <c r="B1701" s="42"/>
      <c r="C1701" s="43"/>
      <c r="D1701" s="43"/>
      <c r="E1701" s="44"/>
      <c r="F1701" s="44"/>
      <c r="G1701" s="45"/>
      <c r="K1701" s="55">
        <f>K1700*0.1</f>
        <v>203925.3125</v>
      </c>
    </row>
    <row r="1702" spans="1:12" s="6" customFormat="1" ht="15" customHeight="1">
      <c r="A1702" s="311" t="s">
        <v>36</v>
      </c>
      <c r="B1702" s="311"/>
      <c r="C1702" s="312" t="s">
        <v>37</v>
      </c>
      <c r="D1702" s="312"/>
      <c r="E1702" s="46"/>
      <c r="F1702" s="46"/>
      <c r="G1702" s="47" t="s">
        <v>38</v>
      </c>
      <c r="K1702" s="196">
        <f>SUM(K1700:K1701)</f>
        <v>2243178.4375</v>
      </c>
    </row>
    <row r="1703" spans="1:12" s="57" customFormat="1" ht="15" customHeight="1">
      <c r="K1703" s="60"/>
    </row>
    <row r="1704" spans="1:12">
      <c r="B1704" s="61" t="s">
        <v>54</v>
      </c>
      <c r="C1704" s="89" t="s">
        <v>55</v>
      </c>
      <c r="D1704" s="61"/>
      <c r="E1704" s="61" t="s">
        <v>42</v>
      </c>
    </row>
    <row r="1705" spans="1:12">
      <c r="B1705" s="61" t="s">
        <v>56</v>
      </c>
      <c r="C1705" s="89" t="s">
        <v>55</v>
      </c>
      <c r="D1705" s="61"/>
      <c r="E1705" s="61" t="s">
        <v>42</v>
      </c>
    </row>
    <row r="1710" spans="1:12" s="1" customFormat="1" ht="15" customHeight="1">
      <c r="A1710" s="314" t="s">
        <v>0</v>
      </c>
      <c r="B1710" s="314"/>
      <c r="C1710" s="314"/>
      <c r="D1710" s="314"/>
      <c r="E1710" s="314"/>
      <c r="F1710" s="314"/>
      <c r="G1710" s="314"/>
      <c r="K1710" s="62"/>
    </row>
    <row r="1711" spans="1:12" s="1" customFormat="1" ht="15" customHeight="1">
      <c r="A1711" s="314" t="s">
        <v>1</v>
      </c>
      <c r="B1711" s="314"/>
      <c r="C1711" s="314"/>
      <c r="D1711" s="314"/>
      <c r="E1711" s="314"/>
      <c r="F1711" s="314"/>
      <c r="G1711" s="314"/>
      <c r="K1711" s="58"/>
    </row>
    <row r="1712" spans="1:12" s="1" customFormat="1" ht="15" customHeight="1">
      <c r="A1712" s="314" t="s">
        <v>2</v>
      </c>
      <c r="B1712" s="314"/>
      <c r="C1712" s="314"/>
      <c r="D1712" s="314"/>
      <c r="E1712" s="314"/>
      <c r="F1712" s="314"/>
      <c r="G1712" s="314"/>
      <c r="K1712" s="48"/>
    </row>
    <row r="1713" spans="1:12" s="1" customFormat="1" ht="15" customHeight="1">
      <c r="A1713" s="314" t="s">
        <v>3</v>
      </c>
      <c r="B1713" s="314"/>
      <c r="C1713" s="314"/>
      <c r="D1713" s="314"/>
      <c r="E1713" s="314"/>
      <c r="F1713" s="314"/>
      <c r="G1713" s="314"/>
      <c r="I1713" s="1" t="s">
        <v>39</v>
      </c>
      <c r="K1713" s="48"/>
    </row>
    <row r="1714" spans="1:12" s="1" customFormat="1" ht="15" customHeight="1">
      <c r="A1714" s="315" t="s">
        <v>4</v>
      </c>
      <c r="B1714" s="315"/>
      <c r="C1714" s="315"/>
      <c r="D1714" s="315"/>
      <c r="E1714" s="315"/>
      <c r="F1714" s="315"/>
      <c r="G1714" s="315"/>
      <c r="K1714" s="48"/>
    </row>
    <row r="1715" spans="1:12" s="2" customFormat="1" ht="15" customHeight="1">
      <c r="A1715" s="7"/>
      <c r="B1715" s="7"/>
      <c r="C1715" s="316" t="s">
        <v>58</v>
      </c>
      <c r="D1715" s="316"/>
      <c r="E1715" s="316"/>
      <c r="F1715" s="316"/>
      <c r="G1715" s="316"/>
      <c r="K1715" s="49"/>
    </row>
    <row r="1716" spans="1:12" s="1" customFormat="1" ht="15" customHeight="1">
      <c r="A1716" s="8" t="s">
        <v>6</v>
      </c>
      <c r="B1716" s="9"/>
      <c r="C1716" s="10"/>
      <c r="D1716" s="317"/>
      <c r="E1716" s="317"/>
      <c r="F1716" s="317"/>
      <c r="G1716" s="317"/>
      <c r="H1716" s="11"/>
      <c r="I1716" s="11"/>
      <c r="J1716" s="11"/>
      <c r="K1716" s="48"/>
    </row>
    <row r="1717" spans="1:12" s="1" customFormat="1" ht="15" customHeight="1">
      <c r="A1717" s="8" t="s">
        <v>7</v>
      </c>
      <c r="B1717" s="317" t="s">
        <v>52</v>
      </c>
      <c r="C1717" s="317"/>
      <c r="D1717" s="317"/>
      <c r="E1717" s="12"/>
      <c r="F1717" s="8"/>
      <c r="G1717" s="12"/>
      <c r="H1717" s="8"/>
      <c r="I1717" s="8"/>
      <c r="J1717" s="8"/>
      <c r="K1717" s="59"/>
      <c r="L1717" s="51"/>
    </row>
    <row r="1718" spans="1:12" s="1" customFormat="1" ht="15" customHeight="1">
      <c r="A1718" s="8" t="s">
        <v>8</v>
      </c>
      <c r="B1718" s="319" t="s">
        <v>57</v>
      </c>
      <c r="C1718" s="319"/>
      <c r="D1718" s="319"/>
      <c r="E1718" s="319"/>
      <c r="F1718" s="104"/>
      <c r="G1718" s="15" t="s">
        <v>9</v>
      </c>
      <c r="H1718" s="13" t="s">
        <v>41</v>
      </c>
      <c r="I1718" s="13"/>
      <c r="J1718" s="13"/>
      <c r="K1718" s="50"/>
    </row>
    <row r="1719" spans="1:12" s="1" customFormat="1" ht="15" customHeight="1">
      <c r="A1719" s="16" t="s">
        <v>10</v>
      </c>
      <c r="B1719" s="16" t="s">
        <v>11</v>
      </c>
      <c r="C1719" s="16" t="s">
        <v>12</v>
      </c>
      <c r="D1719" s="17" t="s">
        <v>13</v>
      </c>
      <c r="E1719" s="18" t="s">
        <v>14</v>
      </c>
      <c r="F1719" s="18" t="s">
        <v>15</v>
      </c>
      <c r="G1719" s="16" t="s">
        <v>16</v>
      </c>
      <c r="K1719" s="48"/>
    </row>
    <row r="1720" spans="1:12" s="3" customFormat="1" ht="15" customHeight="1">
      <c r="A1720" s="19">
        <v>1</v>
      </c>
      <c r="B1720" s="20" t="s">
        <v>17</v>
      </c>
      <c r="C1720" s="21">
        <v>5</v>
      </c>
      <c r="D1720" s="22">
        <v>80775</v>
      </c>
      <c r="E1720" s="23">
        <f>D1720*C1720</f>
        <v>403875</v>
      </c>
      <c r="F1720" s="24">
        <v>0.09</v>
      </c>
      <c r="G1720" s="25">
        <f>E1720-E1720*F1720</f>
        <v>367526.25</v>
      </c>
      <c r="H1720" s="26">
        <f>D1720/1.1*0.91</f>
        <v>66822.954545454544</v>
      </c>
      <c r="I1720" s="26"/>
      <c r="J1720" s="26"/>
      <c r="K1720" s="52">
        <f t="shared" ref="K1720:K1722" si="192">H1720*C1720</f>
        <v>334114.77272727271</v>
      </c>
      <c r="L1720" s="53"/>
    </row>
    <row r="1721" spans="1:12" s="3" customFormat="1" ht="15" hidden="1" customHeight="1">
      <c r="A1721" s="19">
        <v>2</v>
      </c>
      <c r="B1721" s="20" t="s">
        <v>18</v>
      </c>
      <c r="C1721" s="27"/>
      <c r="D1721" s="22">
        <v>130973</v>
      </c>
      <c r="E1721" s="23">
        <f t="shared" ref="E1721:E1737" si="193">D1721*C1721</f>
        <v>0</v>
      </c>
      <c r="F1721" s="24">
        <v>0.09</v>
      </c>
      <c r="G1721" s="25">
        <f t="shared" ref="G1721:G1737" si="194">E1721-E1721*F1721</f>
        <v>0</v>
      </c>
      <c r="H1721" s="26">
        <f t="shared" ref="H1721:H1737" si="195">D1721/1.1*0.91</f>
        <v>108350.39090909091</v>
      </c>
      <c r="I1721" s="26"/>
      <c r="J1721" s="26"/>
      <c r="K1721" s="52">
        <f t="shared" si="192"/>
        <v>0</v>
      </c>
      <c r="L1721" s="53"/>
    </row>
    <row r="1722" spans="1:12" s="3" customFormat="1" ht="15" hidden="1" customHeight="1">
      <c r="A1722" s="19">
        <v>3</v>
      </c>
      <c r="B1722" s="20" t="s">
        <v>19</v>
      </c>
      <c r="C1722" s="28"/>
      <c r="D1722" s="22">
        <v>61155</v>
      </c>
      <c r="E1722" s="23">
        <f t="shared" si="193"/>
        <v>0</v>
      </c>
      <c r="F1722" s="24">
        <v>0.09</v>
      </c>
      <c r="G1722" s="25">
        <f t="shared" si="194"/>
        <v>0</v>
      </c>
      <c r="H1722" s="26">
        <f t="shared" si="195"/>
        <v>50591.86363636364</v>
      </c>
      <c r="I1722" s="26"/>
      <c r="J1722" s="26"/>
      <c r="K1722" s="52">
        <f t="shared" si="192"/>
        <v>0</v>
      </c>
      <c r="L1722" s="53"/>
    </row>
    <row r="1723" spans="1:12" s="65" customFormat="1" ht="15" hidden="1" customHeight="1">
      <c r="A1723" s="72">
        <v>4</v>
      </c>
      <c r="B1723" s="73" t="s">
        <v>20</v>
      </c>
      <c r="C1723" s="74"/>
      <c r="D1723" s="75">
        <v>117926</v>
      </c>
      <c r="E1723" s="76">
        <f t="shared" si="193"/>
        <v>0</v>
      </c>
      <c r="F1723" s="77">
        <v>0.09</v>
      </c>
      <c r="G1723" s="78">
        <f t="shared" si="194"/>
        <v>0</v>
      </c>
      <c r="H1723" s="63">
        <f t="shared" si="195"/>
        <v>97556.963636363624</v>
      </c>
      <c r="I1723" s="63"/>
      <c r="J1723" s="63"/>
      <c r="K1723" s="83">
        <f>H1723*0.85</f>
        <v>82923.419090909083</v>
      </c>
      <c r="L1723" s="84"/>
    </row>
    <row r="1724" spans="1:12" s="3" customFormat="1" ht="15" hidden="1" customHeight="1">
      <c r="A1724" s="19">
        <v>5</v>
      </c>
      <c r="B1724" s="20" t="s">
        <v>21</v>
      </c>
      <c r="C1724" s="27"/>
      <c r="D1724" s="22">
        <v>122163</v>
      </c>
      <c r="E1724" s="23">
        <f t="shared" si="193"/>
        <v>0</v>
      </c>
      <c r="F1724" s="24">
        <v>0.09</v>
      </c>
      <c r="G1724" s="25">
        <f t="shared" si="194"/>
        <v>0</v>
      </c>
      <c r="H1724" s="26">
        <f t="shared" si="195"/>
        <v>101062.11818181818</v>
      </c>
      <c r="I1724" s="26"/>
      <c r="J1724" s="26"/>
      <c r="K1724" s="52">
        <f t="shared" ref="K1724:K1736" si="196">H1724*C1724</f>
        <v>0</v>
      </c>
      <c r="L1724" s="53"/>
    </row>
    <row r="1725" spans="1:12" s="3" customFormat="1" ht="15" hidden="1" customHeight="1">
      <c r="A1725" s="19">
        <v>6</v>
      </c>
      <c r="B1725" s="20" t="s">
        <v>22</v>
      </c>
      <c r="C1725" s="21"/>
      <c r="D1725" s="22">
        <v>96566</v>
      </c>
      <c r="E1725" s="23">
        <f t="shared" si="193"/>
        <v>0</v>
      </c>
      <c r="F1725" s="24">
        <v>0.09</v>
      </c>
      <c r="G1725" s="25">
        <f t="shared" si="194"/>
        <v>0</v>
      </c>
      <c r="H1725" s="26">
        <f t="shared" si="195"/>
        <v>79886.418181818182</v>
      </c>
      <c r="I1725" s="26"/>
      <c r="J1725" s="26"/>
      <c r="K1725" s="52">
        <f t="shared" si="196"/>
        <v>0</v>
      </c>
      <c r="L1725" s="53"/>
    </row>
    <row r="1726" spans="1:12" s="3" customFormat="1" ht="15" hidden="1" customHeight="1">
      <c r="A1726" s="19">
        <v>7</v>
      </c>
      <c r="B1726" s="20" t="s">
        <v>23</v>
      </c>
      <c r="C1726" s="30"/>
      <c r="D1726" s="22">
        <v>144014</v>
      </c>
      <c r="E1726" s="23">
        <f t="shared" si="193"/>
        <v>0</v>
      </c>
      <c r="F1726" s="24">
        <v>0.09</v>
      </c>
      <c r="G1726" s="25">
        <f t="shared" si="194"/>
        <v>0</v>
      </c>
      <c r="H1726" s="26">
        <f t="shared" si="195"/>
        <v>119138.85454545454</v>
      </c>
      <c r="I1726" s="26"/>
      <c r="J1726" s="26"/>
      <c r="K1726" s="52">
        <f t="shared" si="196"/>
        <v>0</v>
      </c>
      <c r="L1726" s="53"/>
    </row>
    <row r="1727" spans="1:12" s="3" customFormat="1" ht="15" hidden="1" customHeight="1">
      <c r="A1727" s="19">
        <v>8</v>
      </c>
      <c r="B1727" s="20" t="s">
        <v>24</v>
      </c>
      <c r="C1727" s="21"/>
      <c r="D1727" s="22">
        <v>237245</v>
      </c>
      <c r="E1727" s="23">
        <f t="shared" si="193"/>
        <v>0</v>
      </c>
      <c r="F1727" s="24">
        <v>0.09</v>
      </c>
      <c r="G1727" s="25">
        <f t="shared" si="194"/>
        <v>0</v>
      </c>
      <c r="H1727" s="26">
        <f t="shared" si="195"/>
        <v>196266.31818181818</v>
      </c>
      <c r="I1727" s="26"/>
      <c r="J1727" s="26"/>
      <c r="K1727" s="52">
        <f t="shared" si="196"/>
        <v>0</v>
      </c>
      <c r="L1727" s="53"/>
    </row>
    <row r="1728" spans="1:12" s="3" customFormat="1" ht="15" hidden="1" customHeight="1">
      <c r="A1728" s="19">
        <v>9</v>
      </c>
      <c r="B1728" s="31" t="s">
        <v>25</v>
      </c>
      <c r="C1728" s="21"/>
      <c r="D1728" s="22">
        <v>103413.75</v>
      </c>
      <c r="E1728" s="23">
        <f t="shared" si="193"/>
        <v>0</v>
      </c>
      <c r="F1728" s="24">
        <v>0.09</v>
      </c>
      <c r="G1728" s="25">
        <f t="shared" si="194"/>
        <v>0</v>
      </c>
      <c r="H1728" s="26">
        <f t="shared" si="195"/>
        <v>85551.374999999985</v>
      </c>
      <c r="I1728" s="26"/>
      <c r="J1728" s="26"/>
      <c r="K1728" s="52">
        <f t="shared" si="196"/>
        <v>0</v>
      </c>
      <c r="L1728" s="53"/>
    </row>
    <row r="1729" spans="1:12" s="3" customFormat="1" ht="15" hidden="1" customHeight="1">
      <c r="A1729" s="19">
        <v>10</v>
      </c>
      <c r="B1729" s="31" t="s">
        <v>26</v>
      </c>
      <c r="C1729" s="32"/>
      <c r="D1729" s="22">
        <v>112188</v>
      </c>
      <c r="E1729" s="23">
        <f t="shared" si="193"/>
        <v>0</v>
      </c>
      <c r="F1729" s="24">
        <v>0.09</v>
      </c>
      <c r="G1729" s="25">
        <f t="shared" si="194"/>
        <v>0</v>
      </c>
      <c r="H1729" s="26">
        <f t="shared" si="195"/>
        <v>92810.072727272724</v>
      </c>
      <c r="I1729" s="26"/>
      <c r="J1729" s="26"/>
      <c r="K1729" s="52">
        <f t="shared" si="196"/>
        <v>0</v>
      </c>
      <c r="L1729" s="53"/>
    </row>
    <row r="1730" spans="1:12" s="3" customFormat="1" ht="15" hidden="1" customHeight="1">
      <c r="A1730" s="19">
        <v>11</v>
      </c>
      <c r="B1730" s="20" t="s">
        <v>27</v>
      </c>
      <c r="C1730" s="32"/>
      <c r="D1730" s="22">
        <v>55200</v>
      </c>
      <c r="E1730" s="23">
        <f t="shared" si="193"/>
        <v>0</v>
      </c>
      <c r="F1730" s="24">
        <v>0.09</v>
      </c>
      <c r="G1730" s="25">
        <f t="shared" si="194"/>
        <v>0</v>
      </c>
      <c r="H1730" s="26">
        <f t="shared" si="195"/>
        <v>45665.454545454544</v>
      </c>
      <c r="I1730" s="26"/>
      <c r="J1730" s="26"/>
      <c r="K1730" s="52">
        <f t="shared" si="196"/>
        <v>0</v>
      </c>
      <c r="L1730" s="53"/>
    </row>
    <row r="1731" spans="1:12" s="3" customFormat="1" ht="15" hidden="1" customHeight="1">
      <c r="A1731" s="19">
        <v>12</v>
      </c>
      <c r="B1731" s="20" t="s">
        <v>28</v>
      </c>
      <c r="C1731" s="32"/>
      <c r="D1731" s="22">
        <v>50600</v>
      </c>
      <c r="E1731" s="23">
        <f t="shared" si="193"/>
        <v>0</v>
      </c>
      <c r="F1731" s="24">
        <v>0.09</v>
      </c>
      <c r="G1731" s="25">
        <f t="shared" si="194"/>
        <v>0</v>
      </c>
      <c r="H1731" s="26">
        <f t="shared" si="195"/>
        <v>41859.999999999993</v>
      </c>
      <c r="I1731" s="26"/>
      <c r="J1731" s="26"/>
      <c r="K1731" s="52">
        <f t="shared" si="196"/>
        <v>0</v>
      </c>
      <c r="L1731" s="53"/>
    </row>
    <row r="1732" spans="1:12" s="3" customFormat="1" ht="15" hidden="1" customHeight="1">
      <c r="A1732" s="19">
        <v>13</v>
      </c>
      <c r="B1732" s="20" t="s">
        <v>29</v>
      </c>
      <c r="C1732" s="32"/>
      <c r="D1732" s="33">
        <v>65340</v>
      </c>
      <c r="E1732" s="23">
        <f t="shared" si="193"/>
        <v>0</v>
      </c>
      <c r="F1732" s="24">
        <v>0.09</v>
      </c>
      <c r="G1732" s="25">
        <f t="shared" si="194"/>
        <v>0</v>
      </c>
      <c r="H1732" s="26">
        <f t="shared" si="195"/>
        <v>54053.999999999993</v>
      </c>
      <c r="I1732" s="26"/>
      <c r="J1732" s="26"/>
      <c r="K1732" s="52">
        <f t="shared" si="196"/>
        <v>0</v>
      </c>
      <c r="L1732" s="53"/>
    </row>
    <row r="1733" spans="1:12" s="3" customFormat="1" ht="15" customHeight="1">
      <c r="A1733" s="19">
        <v>14</v>
      </c>
      <c r="B1733" s="20" t="s">
        <v>30</v>
      </c>
      <c r="C1733" s="32">
        <v>2</v>
      </c>
      <c r="D1733" s="33">
        <v>67155</v>
      </c>
      <c r="E1733" s="23">
        <f t="shared" si="193"/>
        <v>134310</v>
      </c>
      <c r="F1733" s="24">
        <v>0.09</v>
      </c>
      <c r="G1733" s="25">
        <f t="shared" si="194"/>
        <v>122222.1</v>
      </c>
      <c r="H1733" s="26">
        <f t="shared" si="195"/>
        <v>55555.499999999993</v>
      </c>
      <c r="I1733" s="26"/>
      <c r="J1733" s="26"/>
      <c r="K1733" s="52">
        <f t="shared" si="196"/>
        <v>111110.99999999999</v>
      </c>
      <c r="L1733" s="53"/>
    </row>
    <row r="1734" spans="1:12" s="3" customFormat="1" ht="15" hidden="1" customHeight="1">
      <c r="A1734" s="19">
        <v>15</v>
      </c>
      <c r="B1734" s="20" t="s">
        <v>31</v>
      </c>
      <c r="C1734" s="32"/>
      <c r="D1734" s="33">
        <v>78045</v>
      </c>
      <c r="E1734" s="23">
        <f t="shared" si="193"/>
        <v>0</v>
      </c>
      <c r="F1734" s="24">
        <v>0.09</v>
      </c>
      <c r="G1734" s="25">
        <f t="shared" si="194"/>
        <v>0</v>
      </c>
      <c r="H1734" s="26">
        <f t="shared" si="195"/>
        <v>64564.5</v>
      </c>
      <c r="I1734" s="26"/>
      <c r="J1734" s="26"/>
      <c r="K1734" s="52">
        <f t="shared" si="196"/>
        <v>0</v>
      </c>
      <c r="L1734" s="53"/>
    </row>
    <row r="1735" spans="1:12" s="3" customFormat="1" ht="15" customHeight="1">
      <c r="A1735" s="19">
        <v>16</v>
      </c>
      <c r="B1735" s="20" t="s">
        <v>32</v>
      </c>
      <c r="C1735" s="32">
        <v>5</v>
      </c>
      <c r="D1735" s="33">
        <v>81675</v>
      </c>
      <c r="E1735" s="23">
        <f t="shared" si="193"/>
        <v>408375</v>
      </c>
      <c r="F1735" s="24">
        <v>0.09</v>
      </c>
      <c r="G1735" s="25">
        <f t="shared" si="194"/>
        <v>371621.25</v>
      </c>
      <c r="H1735" s="26">
        <f t="shared" si="195"/>
        <v>67567.5</v>
      </c>
      <c r="I1735" s="26"/>
      <c r="J1735" s="26"/>
      <c r="K1735" s="52">
        <f t="shared" si="196"/>
        <v>337837.5</v>
      </c>
      <c r="L1735" s="53"/>
    </row>
    <row r="1736" spans="1:12" s="3" customFormat="1" ht="15" customHeight="1">
      <c r="A1736" s="19">
        <v>17</v>
      </c>
      <c r="B1736" s="20" t="s">
        <v>33</v>
      </c>
      <c r="C1736" s="32">
        <v>2</v>
      </c>
      <c r="D1736" s="34">
        <v>115940</v>
      </c>
      <c r="E1736" s="23">
        <f t="shared" si="193"/>
        <v>231880</v>
      </c>
      <c r="F1736" s="24">
        <v>0.09</v>
      </c>
      <c r="G1736" s="25">
        <f t="shared" si="194"/>
        <v>211010.8</v>
      </c>
      <c r="H1736" s="26">
        <f t="shared" si="195"/>
        <v>95913.999999999985</v>
      </c>
      <c r="I1736" s="26"/>
      <c r="J1736" s="26"/>
      <c r="K1736" s="52">
        <f t="shared" si="196"/>
        <v>191827.99999999997</v>
      </c>
      <c r="L1736" s="53"/>
    </row>
    <row r="1737" spans="1:12" s="65" customFormat="1" ht="15" customHeight="1">
      <c r="A1737" s="72">
        <v>18</v>
      </c>
      <c r="B1737" s="73" t="s">
        <v>34</v>
      </c>
      <c r="C1737" s="87">
        <v>3</v>
      </c>
      <c r="D1737" s="88">
        <v>99825</v>
      </c>
      <c r="E1737" s="76">
        <f t="shared" si="193"/>
        <v>299475</v>
      </c>
      <c r="F1737" s="77">
        <v>0.09</v>
      </c>
      <c r="G1737" s="78">
        <f t="shared" si="194"/>
        <v>272522.25</v>
      </c>
      <c r="H1737" s="63">
        <f t="shared" si="195"/>
        <v>82582.499999999985</v>
      </c>
      <c r="I1737" s="63">
        <f>H1737*0.85</f>
        <v>70195.124999999985</v>
      </c>
      <c r="J1737" s="63"/>
      <c r="K1737" s="83">
        <f>I1737*C1737</f>
        <v>210585.37499999994</v>
      </c>
      <c r="L1737" s="84"/>
    </row>
    <row r="1738" spans="1:12" s="4" customFormat="1" ht="15" customHeight="1">
      <c r="A1738" s="35"/>
      <c r="B1738" s="36" t="s">
        <v>35</v>
      </c>
      <c r="C1738" s="37">
        <f>SUM(C1720:C1737)</f>
        <v>17</v>
      </c>
      <c r="D1738" s="37"/>
      <c r="E1738" s="38">
        <f>SUM(E1720:E1737)</f>
        <v>1477915</v>
      </c>
      <c r="F1738" s="38"/>
      <c r="G1738" s="39">
        <f>SUM(G1720:G1737)</f>
        <v>1344902.65</v>
      </c>
      <c r="H1738" s="40"/>
      <c r="I1738" s="40"/>
      <c r="J1738" s="40"/>
      <c r="K1738" s="54">
        <f>1185477</f>
        <v>1185477</v>
      </c>
    </row>
    <row r="1739" spans="1:12" s="4" customFormat="1" ht="15" customHeight="1">
      <c r="A1739" s="98"/>
      <c r="B1739" s="99"/>
      <c r="C1739" s="100"/>
      <c r="D1739" s="100"/>
      <c r="E1739" s="101"/>
      <c r="F1739" s="101"/>
      <c r="G1739" s="102"/>
      <c r="H1739" s="40"/>
      <c r="I1739" s="40"/>
      <c r="J1739" s="40"/>
      <c r="K1739" s="54">
        <v>118548</v>
      </c>
    </row>
    <row r="1740" spans="1:12" s="5" customFormat="1" ht="30" customHeight="1">
      <c r="A1740" s="41"/>
      <c r="B1740" s="42"/>
      <c r="C1740" s="43"/>
      <c r="D1740" s="43"/>
      <c r="E1740" s="44"/>
      <c r="F1740" s="44"/>
      <c r="G1740" s="45"/>
      <c r="K1740" s="197">
        <f>SUM(K1738:K1739)</f>
        <v>1304025</v>
      </c>
      <c r="L1740" s="223">
        <f>+K31+K65+K100+K136+K172+K208+K244+K280+K315+K351+K388+K424+K461+K497+K533+K570+K606+K643+K679+K716+K752+K789+K826+K862+K903+K939+K975+K1011+K1047+K1083+K1120+K1156+K1192+K1228+K1266+K1302+K1338+K1374+K1410+K1446+K1482+K1518+K1553+K1590+K1626+K1665+K1702+K1740</f>
        <v>120115985.65829998</v>
      </c>
    </row>
    <row r="1741" spans="1:12" s="6" customFormat="1" ht="15" customHeight="1">
      <c r="A1741" s="311" t="s">
        <v>36</v>
      </c>
      <c r="B1741" s="311"/>
      <c r="C1741" s="312" t="s">
        <v>37</v>
      </c>
      <c r="D1741" s="312"/>
      <c r="E1741" s="46"/>
      <c r="F1741" s="46"/>
      <c r="G1741" s="47" t="s">
        <v>38</v>
      </c>
      <c r="K1741" s="56"/>
    </row>
    <row r="1742" spans="1:12" s="57" customFormat="1" ht="15" customHeight="1">
      <c r="K1742" s="60"/>
    </row>
    <row r="1743" spans="1:12">
      <c r="B1743" s="61" t="s">
        <v>54</v>
      </c>
      <c r="C1743" s="89" t="s">
        <v>55</v>
      </c>
      <c r="D1743" s="61"/>
      <c r="E1743" s="61" t="s">
        <v>42</v>
      </c>
    </row>
    <row r="1744" spans="1:12">
      <c r="B1744" s="61" t="s">
        <v>56</v>
      </c>
      <c r="C1744" s="89" t="s">
        <v>55</v>
      </c>
      <c r="D1744" s="61"/>
      <c r="E1744" s="61" t="s">
        <v>42</v>
      </c>
    </row>
  </sheetData>
  <mergeCells count="621">
    <mergeCell ref="C1715:G1715"/>
    <mergeCell ref="D1716:G1716"/>
    <mergeCell ref="B1717:D1717"/>
    <mergeCell ref="B1718:E1718"/>
    <mergeCell ref="A1741:B1741"/>
    <mergeCell ref="C1741:D1741"/>
    <mergeCell ref="B1679:D1679"/>
    <mergeCell ref="B1680:E1680"/>
    <mergeCell ref="A1702:B1702"/>
    <mergeCell ref="C1702:D1702"/>
    <mergeCell ref="A1710:G1710"/>
    <mergeCell ref="A1711:G1711"/>
    <mergeCell ref="A1712:G1712"/>
    <mergeCell ref="A1713:G1713"/>
    <mergeCell ref="A1714:G1714"/>
    <mergeCell ref="A1665:B1665"/>
    <mergeCell ref="C1665:D1665"/>
    <mergeCell ref="A1672:G1672"/>
    <mergeCell ref="A1673:G1673"/>
    <mergeCell ref="A1674:G1674"/>
    <mergeCell ref="A1675:G1675"/>
    <mergeCell ref="A1676:G1676"/>
    <mergeCell ref="C1677:G1677"/>
    <mergeCell ref="D1678:G1678"/>
    <mergeCell ref="A1635:G1635"/>
    <mergeCell ref="A1636:G1636"/>
    <mergeCell ref="A1637:G1637"/>
    <mergeCell ref="A1638:G1638"/>
    <mergeCell ref="A1639:G1639"/>
    <mergeCell ref="C1640:G1640"/>
    <mergeCell ref="D1641:G1641"/>
    <mergeCell ref="B1642:D1642"/>
    <mergeCell ref="B1643:E1643"/>
    <mergeCell ref="A1:G1"/>
    <mergeCell ref="A2:G2"/>
    <mergeCell ref="A3:G3"/>
    <mergeCell ref="A4:G4"/>
    <mergeCell ref="A5:G5"/>
    <mergeCell ref="C6:G6"/>
    <mergeCell ref="D7:G7"/>
    <mergeCell ref="B8:E8"/>
    <mergeCell ref="B9:E9"/>
    <mergeCell ref="A31:B31"/>
    <mergeCell ref="C31:D31"/>
    <mergeCell ref="A32:B32"/>
    <mergeCell ref="C32:D32"/>
    <mergeCell ref="A35:G35"/>
    <mergeCell ref="A36:G36"/>
    <mergeCell ref="A37:G37"/>
    <mergeCell ref="A38:G38"/>
    <mergeCell ref="A39:G39"/>
    <mergeCell ref="C40:G40"/>
    <mergeCell ref="D41:G41"/>
    <mergeCell ref="B42:E42"/>
    <mergeCell ref="B43:E43"/>
    <mergeCell ref="A65:B65"/>
    <mergeCell ref="C65:D65"/>
    <mergeCell ref="A66:B66"/>
    <mergeCell ref="C66:D66"/>
    <mergeCell ref="A70:G70"/>
    <mergeCell ref="A71:G71"/>
    <mergeCell ref="A72:G72"/>
    <mergeCell ref="A73:G73"/>
    <mergeCell ref="A74:G74"/>
    <mergeCell ref="C75:G75"/>
    <mergeCell ref="D76:G76"/>
    <mergeCell ref="B77:E77"/>
    <mergeCell ref="B78:E78"/>
    <mergeCell ref="A100:B100"/>
    <mergeCell ref="C100:D100"/>
    <mergeCell ref="A101:B101"/>
    <mergeCell ref="C101:D101"/>
    <mergeCell ref="A106:G106"/>
    <mergeCell ref="A107:G107"/>
    <mergeCell ref="A108:G108"/>
    <mergeCell ref="A109:G109"/>
    <mergeCell ref="A110:G110"/>
    <mergeCell ref="C111:G111"/>
    <mergeCell ref="D112:G112"/>
    <mergeCell ref="B113:E113"/>
    <mergeCell ref="B114:E114"/>
    <mergeCell ref="A136:B136"/>
    <mergeCell ref="C136:D136"/>
    <mergeCell ref="A137:B137"/>
    <mergeCell ref="C137:D137"/>
    <mergeCell ref="A142:G142"/>
    <mergeCell ref="A143:G143"/>
    <mergeCell ref="A144:G144"/>
    <mergeCell ref="A145:G145"/>
    <mergeCell ref="A146:G146"/>
    <mergeCell ref="C147:G147"/>
    <mergeCell ref="D148:G148"/>
    <mergeCell ref="B149:E149"/>
    <mergeCell ref="B150:E150"/>
    <mergeCell ref="A172:B172"/>
    <mergeCell ref="C172:D172"/>
    <mergeCell ref="A173:B173"/>
    <mergeCell ref="C173:D173"/>
    <mergeCell ref="A178:G178"/>
    <mergeCell ref="A179:G179"/>
    <mergeCell ref="A180:G180"/>
    <mergeCell ref="A181:G181"/>
    <mergeCell ref="A182:G182"/>
    <mergeCell ref="C183:G183"/>
    <mergeCell ref="D184:G184"/>
    <mergeCell ref="B185:E185"/>
    <mergeCell ref="B186:E186"/>
    <mergeCell ref="A208:B208"/>
    <mergeCell ref="C208:D208"/>
    <mergeCell ref="A209:B209"/>
    <mergeCell ref="C209:D209"/>
    <mergeCell ref="A214:G214"/>
    <mergeCell ref="A215:G215"/>
    <mergeCell ref="A216:G216"/>
    <mergeCell ref="A217:G217"/>
    <mergeCell ref="A218:G218"/>
    <mergeCell ref="C219:G219"/>
    <mergeCell ref="D220:G220"/>
    <mergeCell ref="B221:E221"/>
    <mergeCell ref="B222:E222"/>
    <mergeCell ref="A244:B244"/>
    <mergeCell ref="C244:D244"/>
    <mergeCell ref="A245:B245"/>
    <mergeCell ref="C245:D245"/>
    <mergeCell ref="A250:G250"/>
    <mergeCell ref="A251:G251"/>
    <mergeCell ref="A252:G252"/>
    <mergeCell ref="A253:G253"/>
    <mergeCell ref="A254:G254"/>
    <mergeCell ref="C255:G255"/>
    <mergeCell ref="D256:G256"/>
    <mergeCell ref="B257:E257"/>
    <mergeCell ref="B258:E258"/>
    <mergeCell ref="A280:B280"/>
    <mergeCell ref="C280:D280"/>
    <mergeCell ref="A281:B281"/>
    <mergeCell ref="C281:D281"/>
    <mergeCell ref="A285:G285"/>
    <mergeCell ref="A286:G286"/>
    <mergeCell ref="A287:G287"/>
    <mergeCell ref="A288:G288"/>
    <mergeCell ref="A289:G289"/>
    <mergeCell ref="C290:G290"/>
    <mergeCell ref="D291:G291"/>
    <mergeCell ref="B292:E292"/>
    <mergeCell ref="B293:E293"/>
    <mergeCell ref="A315:B315"/>
    <mergeCell ref="C315:D315"/>
    <mergeCell ref="A316:B316"/>
    <mergeCell ref="C316:D316"/>
    <mergeCell ref="A321:G321"/>
    <mergeCell ref="A322:G322"/>
    <mergeCell ref="A323:G323"/>
    <mergeCell ref="A324:G324"/>
    <mergeCell ref="A325:G325"/>
    <mergeCell ref="C326:G326"/>
    <mergeCell ref="D327:G327"/>
    <mergeCell ref="B328:E328"/>
    <mergeCell ref="B329:E329"/>
    <mergeCell ref="A351:B351"/>
    <mergeCell ref="C351:D351"/>
    <mergeCell ref="A352:B352"/>
    <mergeCell ref="C352:D352"/>
    <mergeCell ref="A358:G358"/>
    <mergeCell ref="A359:G359"/>
    <mergeCell ref="A360:G360"/>
    <mergeCell ref="A361:G361"/>
    <mergeCell ref="A362:G362"/>
    <mergeCell ref="C363:G363"/>
    <mergeCell ref="D364:G364"/>
    <mergeCell ref="B365:E365"/>
    <mergeCell ref="B366:E366"/>
    <mergeCell ref="A388:B388"/>
    <mergeCell ref="C388:D388"/>
    <mergeCell ref="A389:B389"/>
    <mergeCell ref="C389:D389"/>
    <mergeCell ref="A394:G394"/>
    <mergeCell ref="A395:G395"/>
    <mergeCell ref="A396:G396"/>
    <mergeCell ref="A397:G397"/>
    <mergeCell ref="A398:G398"/>
    <mergeCell ref="C399:G399"/>
    <mergeCell ref="D400:G400"/>
    <mergeCell ref="B401:E401"/>
    <mergeCell ref="B402:E402"/>
    <mergeCell ref="A424:B424"/>
    <mergeCell ref="C424:D424"/>
    <mergeCell ref="A425:B425"/>
    <mergeCell ref="C425:D425"/>
    <mergeCell ref="A431:G431"/>
    <mergeCell ref="A432:G432"/>
    <mergeCell ref="A433:G433"/>
    <mergeCell ref="A434:G434"/>
    <mergeCell ref="A435:G435"/>
    <mergeCell ref="C436:G436"/>
    <mergeCell ref="D437:G437"/>
    <mergeCell ref="B438:E438"/>
    <mergeCell ref="B439:E439"/>
    <mergeCell ref="A461:B461"/>
    <mergeCell ref="C461:D461"/>
    <mergeCell ref="A462:B462"/>
    <mergeCell ref="C462:D462"/>
    <mergeCell ref="A467:G467"/>
    <mergeCell ref="A468:G468"/>
    <mergeCell ref="A469:G469"/>
    <mergeCell ref="A470:G470"/>
    <mergeCell ref="A471:G471"/>
    <mergeCell ref="C472:G472"/>
    <mergeCell ref="D473:G473"/>
    <mergeCell ref="B474:E474"/>
    <mergeCell ref="B475:E475"/>
    <mergeCell ref="A497:B497"/>
    <mergeCell ref="C497:D497"/>
    <mergeCell ref="A498:B498"/>
    <mergeCell ref="C498:D498"/>
    <mergeCell ref="A503:G503"/>
    <mergeCell ref="A504:G504"/>
    <mergeCell ref="A505:G505"/>
    <mergeCell ref="A506:G506"/>
    <mergeCell ref="A507:G507"/>
    <mergeCell ref="C508:G508"/>
    <mergeCell ref="D509:G509"/>
    <mergeCell ref="B510:E510"/>
    <mergeCell ref="B511:E511"/>
    <mergeCell ref="A533:B533"/>
    <mergeCell ref="C533:D533"/>
    <mergeCell ref="A534:B534"/>
    <mergeCell ref="C534:D534"/>
    <mergeCell ref="A540:G540"/>
    <mergeCell ref="A541:G541"/>
    <mergeCell ref="A542:G542"/>
    <mergeCell ref="A543:G543"/>
    <mergeCell ref="A544:G544"/>
    <mergeCell ref="C545:G545"/>
    <mergeCell ref="D546:G546"/>
    <mergeCell ref="B547:E547"/>
    <mergeCell ref="B548:E548"/>
    <mergeCell ref="A570:B570"/>
    <mergeCell ref="C570:D570"/>
    <mergeCell ref="A571:B571"/>
    <mergeCell ref="C571:D571"/>
    <mergeCell ref="A576:G576"/>
    <mergeCell ref="A577:G577"/>
    <mergeCell ref="A578:G578"/>
    <mergeCell ref="A579:G579"/>
    <mergeCell ref="A580:G580"/>
    <mergeCell ref="C581:G581"/>
    <mergeCell ref="D582:G582"/>
    <mergeCell ref="B583:E583"/>
    <mergeCell ref="B584:E584"/>
    <mergeCell ref="A606:B606"/>
    <mergeCell ref="C606:D606"/>
    <mergeCell ref="A607:B607"/>
    <mergeCell ref="C607:D607"/>
    <mergeCell ref="A613:G613"/>
    <mergeCell ref="A614:G614"/>
    <mergeCell ref="A615:G615"/>
    <mergeCell ref="A616:G616"/>
    <mergeCell ref="A617:G617"/>
    <mergeCell ref="C618:G618"/>
    <mergeCell ref="D619:G619"/>
    <mergeCell ref="B620:E620"/>
    <mergeCell ref="B621:E621"/>
    <mergeCell ref="A643:B643"/>
    <mergeCell ref="C643:D643"/>
    <mergeCell ref="A644:B644"/>
    <mergeCell ref="C644:D644"/>
    <mergeCell ref="A649:G649"/>
    <mergeCell ref="A650:G650"/>
    <mergeCell ref="A651:G651"/>
    <mergeCell ref="A652:G652"/>
    <mergeCell ref="A653:G653"/>
    <mergeCell ref="C654:G654"/>
    <mergeCell ref="D655:G655"/>
    <mergeCell ref="B656:E656"/>
    <mergeCell ref="B657:E657"/>
    <mergeCell ref="A679:B679"/>
    <mergeCell ref="C679:D679"/>
    <mergeCell ref="A680:B680"/>
    <mergeCell ref="C680:D680"/>
    <mergeCell ref="A686:G686"/>
    <mergeCell ref="A687:G687"/>
    <mergeCell ref="A688:G688"/>
    <mergeCell ref="A689:G689"/>
    <mergeCell ref="A690:G690"/>
    <mergeCell ref="C691:G691"/>
    <mergeCell ref="D692:G692"/>
    <mergeCell ref="B693:E693"/>
    <mergeCell ref="B694:E694"/>
    <mergeCell ref="A716:B716"/>
    <mergeCell ref="C716:D716"/>
    <mergeCell ref="A717:B717"/>
    <mergeCell ref="C717:D717"/>
    <mergeCell ref="A722:G722"/>
    <mergeCell ref="A723:G723"/>
    <mergeCell ref="A724:G724"/>
    <mergeCell ref="A725:G725"/>
    <mergeCell ref="A726:G726"/>
    <mergeCell ref="C727:G727"/>
    <mergeCell ref="D728:G728"/>
    <mergeCell ref="B729:E729"/>
    <mergeCell ref="B730:E730"/>
    <mergeCell ref="A752:B752"/>
    <mergeCell ref="C752:D752"/>
    <mergeCell ref="A753:B753"/>
    <mergeCell ref="C753:D753"/>
    <mergeCell ref="A759:G759"/>
    <mergeCell ref="A760:G760"/>
    <mergeCell ref="A761:G761"/>
    <mergeCell ref="A762:G762"/>
    <mergeCell ref="A763:G763"/>
    <mergeCell ref="C764:G764"/>
    <mergeCell ref="D765:G765"/>
    <mergeCell ref="B766:E766"/>
    <mergeCell ref="B767:E767"/>
    <mergeCell ref="A789:B789"/>
    <mergeCell ref="C789:D789"/>
    <mergeCell ref="A790:B790"/>
    <mergeCell ref="C790:D790"/>
    <mergeCell ref="A796:G796"/>
    <mergeCell ref="A797:G797"/>
    <mergeCell ref="A798:G798"/>
    <mergeCell ref="A799:G799"/>
    <mergeCell ref="A800:G800"/>
    <mergeCell ref="C801:G801"/>
    <mergeCell ref="D802:G802"/>
    <mergeCell ref="B803:E803"/>
    <mergeCell ref="B804:E804"/>
    <mergeCell ref="A826:B826"/>
    <mergeCell ref="C826:D826"/>
    <mergeCell ref="A827:B827"/>
    <mergeCell ref="C827:D827"/>
    <mergeCell ref="A832:G832"/>
    <mergeCell ref="A833:G833"/>
    <mergeCell ref="A834:G834"/>
    <mergeCell ref="A835:G835"/>
    <mergeCell ref="A836:G836"/>
    <mergeCell ref="C837:G837"/>
    <mergeCell ref="D838:G838"/>
    <mergeCell ref="B839:E839"/>
    <mergeCell ref="B840:E840"/>
    <mergeCell ref="A862:B862"/>
    <mergeCell ref="C862:D862"/>
    <mergeCell ref="A863:B863"/>
    <mergeCell ref="C863:D863"/>
    <mergeCell ref="A873:G873"/>
    <mergeCell ref="A874:G874"/>
    <mergeCell ref="A875:G875"/>
    <mergeCell ref="A876:G876"/>
    <mergeCell ref="A877:G877"/>
    <mergeCell ref="C878:G878"/>
    <mergeCell ref="D879:G879"/>
    <mergeCell ref="B880:E880"/>
    <mergeCell ref="B881:E881"/>
    <mergeCell ref="A903:B903"/>
    <mergeCell ref="C903:D903"/>
    <mergeCell ref="A904:B904"/>
    <mergeCell ref="C904:D904"/>
    <mergeCell ref="A909:G909"/>
    <mergeCell ref="A910:G910"/>
    <mergeCell ref="A911:G911"/>
    <mergeCell ref="A912:G912"/>
    <mergeCell ref="A913:G913"/>
    <mergeCell ref="C914:G914"/>
    <mergeCell ref="D915:G915"/>
    <mergeCell ref="B916:E916"/>
    <mergeCell ref="B917:E917"/>
    <mergeCell ref="A939:B939"/>
    <mergeCell ref="C939:D939"/>
    <mergeCell ref="A940:B940"/>
    <mergeCell ref="C940:D940"/>
    <mergeCell ref="A945:G945"/>
    <mergeCell ref="A946:G946"/>
    <mergeCell ref="A947:G947"/>
    <mergeCell ref="A948:G948"/>
    <mergeCell ref="A949:G949"/>
    <mergeCell ref="C950:G950"/>
    <mergeCell ref="D951:G951"/>
    <mergeCell ref="B952:E952"/>
    <mergeCell ref="B953:E953"/>
    <mergeCell ref="A975:B975"/>
    <mergeCell ref="C975:D975"/>
    <mergeCell ref="A976:B976"/>
    <mergeCell ref="C976:D976"/>
    <mergeCell ref="A981:G981"/>
    <mergeCell ref="A982:G982"/>
    <mergeCell ref="A983:G983"/>
    <mergeCell ref="A984:G984"/>
    <mergeCell ref="A985:G985"/>
    <mergeCell ref="C986:G986"/>
    <mergeCell ref="D987:G987"/>
    <mergeCell ref="B988:E988"/>
    <mergeCell ref="B989:E989"/>
    <mergeCell ref="A1011:B1011"/>
    <mergeCell ref="C1011:D1011"/>
    <mergeCell ref="A1012:B1012"/>
    <mergeCell ref="C1012:D1012"/>
    <mergeCell ref="A1017:G1017"/>
    <mergeCell ref="A1018:G1018"/>
    <mergeCell ref="A1019:G1019"/>
    <mergeCell ref="A1020:G1020"/>
    <mergeCell ref="A1021:G1021"/>
    <mergeCell ref="C1022:G1022"/>
    <mergeCell ref="D1023:G1023"/>
    <mergeCell ref="B1024:E1024"/>
    <mergeCell ref="B1025:E1025"/>
    <mergeCell ref="A1047:B1047"/>
    <mergeCell ref="C1047:D1047"/>
    <mergeCell ref="A1048:B1048"/>
    <mergeCell ref="C1048:D1048"/>
    <mergeCell ref="A1053:G1053"/>
    <mergeCell ref="A1054:G1054"/>
    <mergeCell ref="A1055:G1055"/>
    <mergeCell ref="A1056:G1056"/>
    <mergeCell ref="A1057:G1057"/>
    <mergeCell ref="C1058:G1058"/>
    <mergeCell ref="D1059:G1059"/>
    <mergeCell ref="B1060:E1060"/>
    <mergeCell ref="B1061:E1061"/>
    <mergeCell ref="A1083:B1083"/>
    <mergeCell ref="C1083:D1083"/>
    <mergeCell ref="A1084:B1084"/>
    <mergeCell ref="C1084:D1084"/>
    <mergeCell ref="A1090:G1090"/>
    <mergeCell ref="A1091:G1091"/>
    <mergeCell ref="A1092:G1092"/>
    <mergeCell ref="A1093:G1093"/>
    <mergeCell ref="A1094:G1094"/>
    <mergeCell ref="C1095:G1095"/>
    <mergeCell ref="D1096:G1096"/>
    <mergeCell ref="B1097:E1097"/>
    <mergeCell ref="B1098:E1098"/>
    <mergeCell ref="A1120:B1120"/>
    <mergeCell ref="C1120:D1120"/>
    <mergeCell ref="A1121:B1121"/>
    <mergeCell ref="C1121:D1121"/>
    <mergeCell ref="A1126:G1126"/>
    <mergeCell ref="A1127:G1127"/>
    <mergeCell ref="A1128:G1128"/>
    <mergeCell ref="A1129:G1129"/>
    <mergeCell ref="A1130:G1130"/>
    <mergeCell ref="C1131:G1131"/>
    <mergeCell ref="D1132:G1132"/>
    <mergeCell ref="B1133:E1133"/>
    <mergeCell ref="B1134:E1134"/>
    <mergeCell ref="A1156:B1156"/>
    <mergeCell ref="C1156:D1156"/>
    <mergeCell ref="A1157:B1157"/>
    <mergeCell ref="C1157:D1157"/>
    <mergeCell ref="A1162:G1162"/>
    <mergeCell ref="A1163:G1163"/>
    <mergeCell ref="A1164:G1164"/>
    <mergeCell ref="A1165:G1165"/>
    <mergeCell ref="A1166:G1166"/>
    <mergeCell ref="C1167:G1167"/>
    <mergeCell ref="D1168:G1168"/>
    <mergeCell ref="B1169:E1169"/>
    <mergeCell ref="B1170:E1170"/>
    <mergeCell ref="A1192:B1192"/>
    <mergeCell ref="C1192:D1192"/>
    <mergeCell ref="A1193:B1193"/>
    <mergeCell ref="C1193:D1193"/>
    <mergeCell ref="A1198:G1198"/>
    <mergeCell ref="A1199:G1199"/>
    <mergeCell ref="A1200:G1200"/>
    <mergeCell ref="A1201:G1201"/>
    <mergeCell ref="A1202:G1202"/>
    <mergeCell ref="C1203:G1203"/>
    <mergeCell ref="D1204:G1204"/>
    <mergeCell ref="B1205:E1205"/>
    <mergeCell ref="B1206:E1206"/>
    <mergeCell ref="A1228:B1228"/>
    <mergeCell ref="C1228:D1228"/>
    <mergeCell ref="A1229:B1229"/>
    <mergeCell ref="C1229:D1229"/>
    <mergeCell ref="A1236:G1236"/>
    <mergeCell ref="A1237:G1237"/>
    <mergeCell ref="A1238:G1238"/>
    <mergeCell ref="A1239:G1239"/>
    <mergeCell ref="A1240:G1240"/>
    <mergeCell ref="C1241:G1241"/>
    <mergeCell ref="D1242:G1242"/>
    <mergeCell ref="B1243:E1243"/>
    <mergeCell ref="B1244:E1244"/>
    <mergeCell ref="A1266:B1266"/>
    <mergeCell ref="C1266:D1266"/>
    <mergeCell ref="A1267:B1267"/>
    <mergeCell ref="C1267:D1267"/>
    <mergeCell ref="A1272:G1272"/>
    <mergeCell ref="A1273:G1273"/>
    <mergeCell ref="A1274:G1274"/>
    <mergeCell ref="A1275:G1275"/>
    <mergeCell ref="A1276:G1276"/>
    <mergeCell ref="C1277:G1277"/>
    <mergeCell ref="D1278:G1278"/>
    <mergeCell ref="B1279:E1279"/>
    <mergeCell ref="B1280:E1280"/>
    <mergeCell ref="A1302:B1302"/>
    <mergeCell ref="C1302:D1302"/>
    <mergeCell ref="A1303:B1303"/>
    <mergeCell ref="C1303:D1303"/>
    <mergeCell ref="A1308:G1308"/>
    <mergeCell ref="A1309:G1309"/>
    <mergeCell ref="A1310:G1310"/>
    <mergeCell ref="A1311:G1311"/>
    <mergeCell ref="A1312:G1312"/>
    <mergeCell ref="C1313:G1313"/>
    <mergeCell ref="D1314:G1314"/>
    <mergeCell ref="B1315:E1315"/>
    <mergeCell ref="B1316:E1316"/>
    <mergeCell ref="A1338:B1338"/>
    <mergeCell ref="C1338:D1338"/>
    <mergeCell ref="A1339:B1339"/>
    <mergeCell ref="C1339:D1339"/>
    <mergeCell ref="A1344:G1344"/>
    <mergeCell ref="A1345:G1345"/>
    <mergeCell ref="A1346:G1346"/>
    <mergeCell ref="A1347:G1347"/>
    <mergeCell ref="A1348:G1348"/>
    <mergeCell ref="C1349:G1349"/>
    <mergeCell ref="D1350:G1350"/>
    <mergeCell ref="B1351:E1351"/>
    <mergeCell ref="B1352:E1352"/>
    <mergeCell ref="A1374:B1374"/>
    <mergeCell ref="C1374:D1374"/>
    <mergeCell ref="A1375:B1375"/>
    <mergeCell ref="C1375:D1375"/>
    <mergeCell ref="A1380:G1380"/>
    <mergeCell ref="A1381:G1381"/>
    <mergeCell ref="A1382:G1382"/>
    <mergeCell ref="A1383:G1383"/>
    <mergeCell ref="A1384:G1384"/>
    <mergeCell ref="C1385:G1385"/>
    <mergeCell ref="D1386:G1386"/>
    <mergeCell ref="B1387:E1387"/>
    <mergeCell ref="B1388:E1388"/>
    <mergeCell ref="A1410:B1410"/>
    <mergeCell ref="C1410:D1410"/>
    <mergeCell ref="A1411:B1411"/>
    <mergeCell ref="C1411:D1411"/>
    <mergeCell ref="A1416:G1416"/>
    <mergeCell ref="A1417:G1417"/>
    <mergeCell ref="A1418:G1418"/>
    <mergeCell ref="A1419:G1419"/>
    <mergeCell ref="A1420:G1420"/>
    <mergeCell ref="C1421:G1421"/>
    <mergeCell ref="D1422:G1422"/>
    <mergeCell ref="B1423:E1423"/>
    <mergeCell ref="B1424:E1424"/>
    <mergeCell ref="A1446:B1446"/>
    <mergeCell ref="C1446:D1446"/>
    <mergeCell ref="A1447:B1447"/>
    <mergeCell ref="C1447:D1447"/>
    <mergeCell ref="A1452:G1452"/>
    <mergeCell ref="A1453:G1453"/>
    <mergeCell ref="A1454:G1454"/>
    <mergeCell ref="A1455:G1455"/>
    <mergeCell ref="A1456:G1456"/>
    <mergeCell ref="C1457:G1457"/>
    <mergeCell ref="D1458:G1458"/>
    <mergeCell ref="B1459:E1459"/>
    <mergeCell ref="B1460:E1460"/>
    <mergeCell ref="A1482:B1482"/>
    <mergeCell ref="C1482:D1482"/>
    <mergeCell ref="A1483:B1483"/>
    <mergeCell ref="C1483:D1483"/>
    <mergeCell ref="A1488:G1488"/>
    <mergeCell ref="A1489:G1489"/>
    <mergeCell ref="A1490:G1490"/>
    <mergeCell ref="A1491:G1491"/>
    <mergeCell ref="A1492:G1492"/>
    <mergeCell ref="C1493:G1493"/>
    <mergeCell ref="D1494:G1494"/>
    <mergeCell ref="B1495:E1495"/>
    <mergeCell ref="B1496:E1496"/>
    <mergeCell ref="A1518:B1518"/>
    <mergeCell ref="C1518:D1518"/>
    <mergeCell ref="A1519:B1519"/>
    <mergeCell ref="C1519:D1519"/>
    <mergeCell ref="A1523:G1523"/>
    <mergeCell ref="A1524:G1524"/>
    <mergeCell ref="A1525:G1525"/>
    <mergeCell ref="A1526:G1526"/>
    <mergeCell ref="A1527:G1527"/>
    <mergeCell ref="C1528:G1528"/>
    <mergeCell ref="D1529:G1529"/>
    <mergeCell ref="B1530:E1530"/>
    <mergeCell ref="B1531:E1531"/>
    <mergeCell ref="A1553:B1553"/>
    <mergeCell ref="C1553:D1553"/>
    <mergeCell ref="A1554:B1554"/>
    <mergeCell ref="C1554:D1554"/>
    <mergeCell ref="A1560:G1560"/>
    <mergeCell ref="A1561:G1561"/>
    <mergeCell ref="A1562:G1562"/>
    <mergeCell ref="A1563:G1563"/>
    <mergeCell ref="A1564:G1564"/>
    <mergeCell ref="C1565:G1565"/>
    <mergeCell ref="D1566:G1566"/>
    <mergeCell ref="B1567:E1567"/>
    <mergeCell ref="B1568:E1568"/>
    <mergeCell ref="A1590:B1590"/>
    <mergeCell ref="C1590:D1590"/>
    <mergeCell ref="A1591:B1591"/>
    <mergeCell ref="C1591:D1591"/>
    <mergeCell ref="A1596:G1596"/>
    <mergeCell ref="A1597:G1597"/>
    <mergeCell ref="A1598:G1598"/>
    <mergeCell ref="A1631:B1631"/>
    <mergeCell ref="C1631:D1631"/>
    <mergeCell ref="I1604:I1605"/>
    <mergeCell ref="A1599:G1599"/>
    <mergeCell ref="A1600:G1600"/>
    <mergeCell ref="C1601:G1601"/>
    <mergeCell ref="D1602:G1602"/>
    <mergeCell ref="B1603:E1603"/>
    <mergeCell ref="B1604:E1604"/>
    <mergeCell ref="A1626:B1626"/>
    <mergeCell ref="C1626:D1626"/>
    <mergeCell ref="A1627:B1627"/>
    <mergeCell ref="C1627:D162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opLeftCell="A34" workbookViewId="0">
      <selection activeCell="L55" sqref="L55"/>
    </sheetView>
  </sheetViews>
  <sheetFormatPr defaultRowHeight="15"/>
  <cols>
    <col min="2" max="2" width="11.7109375" customWidth="1"/>
    <col min="3" max="3" width="35.5703125" customWidth="1"/>
    <col min="5" max="5" width="13.7109375" customWidth="1"/>
    <col min="6" max="6" width="14.5703125" customWidth="1"/>
    <col min="8" max="8" width="16.42578125" customWidth="1"/>
    <col min="9" max="10" width="0" hidden="1" customWidth="1"/>
    <col min="11" max="11" width="14.42578125" customWidth="1"/>
    <col min="12" max="12" width="18.140625" customWidth="1"/>
  </cols>
  <sheetData>
    <row r="2" spans="1:17" ht="23.25">
      <c r="B2" s="321" t="s">
        <v>106</v>
      </c>
      <c r="C2" s="321"/>
      <c r="D2" s="321"/>
      <c r="E2" s="321"/>
      <c r="F2" s="321"/>
      <c r="G2" s="321"/>
      <c r="H2" s="321"/>
      <c r="I2" s="321"/>
      <c r="J2" s="321"/>
      <c r="K2" s="321"/>
      <c r="L2" s="96"/>
    </row>
    <row r="3" spans="1:17" ht="18">
      <c r="B3" s="322" t="s">
        <v>107</v>
      </c>
      <c r="C3" s="322"/>
      <c r="D3" s="322"/>
      <c r="E3" s="322"/>
      <c r="F3" s="322"/>
      <c r="G3" s="322"/>
      <c r="H3" s="322"/>
      <c r="I3" s="322"/>
      <c r="J3" s="322"/>
      <c r="K3" s="322"/>
      <c r="L3" s="96"/>
      <c r="O3" t="s">
        <v>51</v>
      </c>
    </row>
    <row r="4" spans="1:17" ht="21">
      <c r="B4" s="323" t="s">
        <v>2</v>
      </c>
      <c r="C4" s="323"/>
      <c r="D4" s="323"/>
      <c r="E4" s="323"/>
      <c r="F4" s="105"/>
      <c r="G4" s="105"/>
      <c r="H4" s="105"/>
      <c r="I4" s="105"/>
      <c r="J4" s="105"/>
      <c r="K4" s="105"/>
      <c r="L4" s="96"/>
    </row>
    <row r="5" spans="1:17" ht="18">
      <c r="B5" s="322" t="s">
        <v>108</v>
      </c>
      <c r="C5" s="322"/>
      <c r="D5" s="322"/>
      <c r="E5" s="322"/>
      <c r="F5" s="106"/>
      <c r="G5" s="106"/>
      <c r="H5" s="106"/>
      <c r="I5" s="107"/>
      <c r="J5" s="107"/>
      <c r="K5" s="107"/>
      <c r="L5" s="96"/>
    </row>
    <row r="6" spans="1:17" ht="27">
      <c r="B6" s="324" t="s">
        <v>4</v>
      </c>
      <c r="C6" s="324"/>
      <c r="D6" s="324"/>
      <c r="E6" s="324"/>
      <c r="F6" s="324"/>
      <c r="G6" s="324"/>
      <c r="H6" s="324"/>
      <c r="I6" s="324"/>
      <c r="J6" s="324"/>
      <c r="K6" s="324"/>
      <c r="L6" s="97" t="s">
        <v>109</v>
      </c>
    </row>
    <row r="7" spans="1:17">
      <c r="I7" s="95"/>
      <c r="J7" s="95"/>
      <c r="L7" s="108"/>
      <c r="M7" s="67"/>
      <c r="N7" s="67"/>
      <c r="O7" s="67"/>
      <c r="P7" s="67"/>
      <c r="Q7" s="67"/>
    </row>
    <row r="8" spans="1:17" ht="18">
      <c r="A8" s="109" t="s">
        <v>110</v>
      </c>
      <c r="B8" s="109"/>
      <c r="C8" s="110"/>
      <c r="D8" s="320"/>
      <c r="E8" s="320"/>
      <c r="F8" s="320"/>
      <c r="G8" s="320"/>
      <c r="H8" s="94"/>
      <c r="I8" s="111"/>
      <c r="J8" s="111"/>
      <c r="K8" s="94"/>
      <c r="L8" s="112"/>
      <c r="M8" s="61"/>
    </row>
    <row r="9" spans="1:17" ht="18">
      <c r="A9" s="113" t="s">
        <v>111</v>
      </c>
      <c r="B9" s="114"/>
      <c r="C9" s="110"/>
      <c r="D9" s="115"/>
      <c r="E9" s="116"/>
      <c r="F9" s="320" t="s">
        <v>112</v>
      </c>
      <c r="G9" s="320"/>
      <c r="H9" s="117"/>
      <c r="I9" s="118"/>
      <c r="J9" s="118"/>
      <c r="K9" s="117"/>
      <c r="L9" s="119" t="s">
        <v>113</v>
      </c>
    </row>
    <row r="10" spans="1:17" ht="18.75">
      <c r="A10" s="120" t="s">
        <v>114</v>
      </c>
      <c r="B10" s="121" t="s">
        <v>115</v>
      </c>
      <c r="C10" s="110"/>
      <c r="D10" s="115"/>
      <c r="E10" s="116"/>
      <c r="F10" s="122">
        <v>8</v>
      </c>
      <c r="G10" s="123"/>
      <c r="H10" s="94"/>
      <c r="I10" s="94"/>
      <c r="J10" s="94"/>
      <c r="K10" s="94"/>
      <c r="L10" s="124" t="s">
        <v>116</v>
      </c>
    </row>
    <row r="11" spans="1:17" ht="17.25">
      <c r="A11" s="125" t="s">
        <v>10</v>
      </c>
      <c r="B11" s="126" t="s">
        <v>117</v>
      </c>
      <c r="C11" s="125" t="s">
        <v>118</v>
      </c>
      <c r="D11" s="125" t="s">
        <v>12</v>
      </c>
      <c r="E11" s="127" t="s">
        <v>119</v>
      </c>
      <c r="F11" s="128" t="s">
        <v>120</v>
      </c>
      <c r="G11" s="125" t="s">
        <v>105</v>
      </c>
      <c r="H11" s="127" t="s">
        <v>16</v>
      </c>
      <c r="K11" s="129" t="s">
        <v>121</v>
      </c>
      <c r="L11" s="130" t="s">
        <v>14</v>
      </c>
    </row>
    <row r="12" spans="1:17" ht="23.1" customHeight="1">
      <c r="A12" s="131">
        <v>1</v>
      </c>
      <c r="B12" s="132" t="s">
        <v>122</v>
      </c>
      <c r="C12" s="133" t="s">
        <v>123</v>
      </c>
      <c r="D12" s="134"/>
      <c r="E12" s="135">
        <v>96566</v>
      </c>
      <c r="F12" s="136">
        <f t="shared" ref="F12:F23" si="0">E12*D12</f>
        <v>0</v>
      </c>
      <c r="G12" s="137">
        <v>0.09</v>
      </c>
      <c r="H12" s="138">
        <f>F12-F12*G12</f>
        <v>0</v>
      </c>
      <c r="I12" s="139"/>
      <c r="J12" s="139"/>
      <c r="K12" s="140">
        <f t="shared" ref="K12:K23" si="1">E12/1.1*0.91</f>
        <v>79886.418181818182</v>
      </c>
      <c r="L12" s="141">
        <f t="shared" ref="L12:L23" si="2">K12*D12</f>
        <v>0</v>
      </c>
    </row>
    <row r="13" spans="1:17" ht="23.1" customHeight="1">
      <c r="A13" s="131">
        <v>2</v>
      </c>
      <c r="B13" s="132" t="s">
        <v>124</v>
      </c>
      <c r="C13" s="142" t="s">
        <v>125</v>
      </c>
      <c r="D13" s="143"/>
      <c r="E13" s="144">
        <v>144014</v>
      </c>
      <c r="F13" s="136">
        <f t="shared" si="0"/>
        <v>0</v>
      </c>
      <c r="G13" s="137">
        <v>0.09</v>
      </c>
      <c r="H13" s="138">
        <f>F13-F13*G13</f>
        <v>0</v>
      </c>
      <c r="I13" s="145"/>
      <c r="J13" s="145"/>
      <c r="K13" s="140">
        <f t="shared" si="1"/>
        <v>119138.85454545454</v>
      </c>
      <c r="L13" s="141">
        <f t="shared" si="2"/>
        <v>0</v>
      </c>
    </row>
    <row r="14" spans="1:17" ht="23.1" customHeight="1">
      <c r="A14" s="131">
        <v>3</v>
      </c>
      <c r="B14" s="132" t="s">
        <v>126</v>
      </c>
      <c r="C14" s="142" t="s">
        <v>127</v>
      </c>
      <c r="D14" s="143"/>
      <c r="E14" s="144">
        <v>237245</v>
      </c>
      <c r="F14" s="136">
        <f t="shared" si="0"/>
        <v>0</v>
      </c>
      <c r="G14" s="137">
        <v>0.09</v>
      </c>
      <c r="H14" s="138">
        <f>F14-F14*G14</f>
        <v>0</v>
      </c>
      <c r="I14" s="146"/>
      <c r="J14" s="146"/>
      <c r="K14" s="147">
        <f t="shared" si="1"/>
        <v>196266.31818181818</v>
      </c>
      <c r="L14" s="148">
        <f t="shared" si="2"/>
        <v>0</v>
      </c>
    </row>
    <row r="15" spans="1:17" ht="23.1" customHeight="1">
      <c r="A15" s="131">
        <v>1</v>
      </c>
      <c r="B15" s="132" t="s">
        <v>128</v>
      </c>
      <c r="C15" s="142" t="s">
        <v>129</v>
      </c>
      <c r="D15" s="149">
        <v>10</v>
      </c>
      <c r="E15" s="144">
        <v>80775</v>
      </c>
      <c r="F15" s="136">
        <f t="shared" si="0"/>
        <v>807750</v>
      </c>
      <c r="G15" s="137">
        <v>0.09</v>
      </c>
      <c r="H15" s="138">
        <f>F15-F15*G15</f>
        <v>735052.5</v>
      </c>
      <c r="I15" s="146"/>
      <c r="J15" s="146"/>
      <c r="K15" s="147">
        <f t="shared" si="1"/>
        <v>66822.954545454544</v>
      </c>
      <c r="L15" s="148">
        <f t="shared" si="2"/>
        <v>668229.54545454541</v>
      </c>
    </row>
    <row r="16" spans="1:17" ht="23.1" customHeight="1">
      <c r="A16" s="131">
        <v>2</v>
      </c>
      <c r="B16" s="132" t="s">
        <v>130</v>
      </c>
      <c r="C16" s="150" t="s">
        <v>131</v>
      </c>
      <c r="D16" s="151">
        <v>10</v>
      </c>
      <c r="E16" s="144">
        <v>130973</v>
      </c>
      <c r="F16" s="136">
        <f t="shared" si="0"/>
        <v>1309730</v>
      </c>
      <c r="G16" s="137">
        <v>0.09</v>
      </c>
      <c r="H16" s="152">
        <f>F16-G16*F16</f>
        <v>1191854.3</v>
      </c>
      <c r="I16" s="146"/>
      <c r="J16" s="146"/>
      <c r="K16" s="147">
        <f t="shared" si="1"/>
        <v>108350.39090909091</v>
      </c>
      <c r="L16" s="148">
        <f t="shared" si="2"/>
        <v>1083503.9090909092</v>
      </c>
    </row>
    <row r="17" spans="1:15" ht="23.1" customHeight="1">
      <c r="A17" s="131">
        <v>3</v>
      </c>
      <c r="B17" s="132" t="s">
        <v>132</v>
      </c>
      <c r="C17" s="153" t="s">
        <v>133</v>
      </c>
      <c r="D17" s="154">
        <v>10</v>
      </c>
      <c r="E17" s="155">
        <v>122163</v>
      </c>
      <c r="F17" s="136">
        <f t="shared" si="0"/>
        <v>1221630</v>
      </c>
      <c r="G17" s="137">
        <v>0.09</v>
      </c>
      <c r="H17" s="156">
        <f>F17-G17*F17</f>
        <v>1111683.3</v>
      </c>
      <c r="I17" s="146"/>
      <c r="J17" s="146"/>
      <c r="K17" s="147">
        <f t="shared" si="1"/>
        <v>101062.11818181818</v>
      </c>
      <c r="L17" s="148">
        <f t="shared" si="2"/>
        <v>1010621.1818181818</v>
      </c>
    </row>
    <row r="18" spans="1:15" ht="23.1" customHeight="1">
      <c r="A18" s="131">
        <v>4</v>
      </c>
      <c r="B18" s="132" t="s">
        <v>134</v>
      </c>
      <c r="C18" s="157" t="s">
        <v>135</v>
      </c>
      <c r="D18" s="158">
        <v>10</v>
      </c>
      <c r="E18" s="159">
        <v>55200</v>
      </c>
      <c r="F18" s="136">
        <f t="shared" si="0"/>
        <v>552000</v>
      </c>
      <c r="G18" s="137">
        <v>0.09</v>
      </c>
      <c r="H18" s="152">
        <f>F18-F18*G18</f>
        <v>502320</v>
      </c>
      <c r="I18" s="146"/>
      <c r="J18" s="146"/>
      <c r="K18" s="147">
        <f t="shared" si="1"/>
        <v>45665.454545454544</v>
      </c>
      <c r="L18" s="148">
        <f t="shared" si="2"/>
        <v>456654.54545454541</v>
      </c>
    </row>
    <row r="19" spans="1:15" ht="23.1" customHeight="1">
      <c r="A19" s="131">
        <v>5</v>
      </c>
      <c r="B19" s="132" t="s">
        <v>136</v>
      </c>
      <c r="C19" s="160" t="s">
        <v>137</v>
      </c>
      <c r="D19" s="161">
        <v>10</v>
      </c>
      <c r="E19" s="162">
        <v>50600</v>
      </c>
      <c r="F19" s="136">
        <f t="shared" si="0"/>
        <v>506000</v>
      </c>
      <c r="G19" s="137">
        <v>0.09</v>
      </c>
      <c r="H19" s="152">
        <f>F19-F19*G19</f>
        <v>460460</v>
      </c>
      <c r="I19" s="146"/>
      <c r="J19" s="146"/>
      <c r="K19" s="147">
        <f t="shared" si="1"/>
        <v>41859.999999999993</v>
      </c>
      <c r="L19" s="148">
        <f t="shared" si="2"/>
        <v>418599.99999999994</v>
      </c>
    </row>
    <row r="20" spans="1:15" ht="23.1" customHeight="1">
      <c r="A20" s="131">
        <v>6</v>
      </c>
      <c r="B20" s="132" t="s">
        <v>138</v>
      </c>
      <c r="C20" s="157" t="s">
        <v>139</v>
      </c>
      <c r="D20" s="163">
        <v>10</v>
      </c>
      <c r="E20" s="159">
        <v>61155</v>
      </c>
      <c r="F20" s="136">
        <f t="shared" si="0"/>
        <v>611550</v>
      </c>
      <c r="G20" s="137">
        <v>0.09</v>
      </c>
      <c r="H20" s="152">
        <f>F20-F20*G20</f>
        <v>556510.5</v>
      </c>
      <c r="I20" s="146"/>
      <c r="J20" s="146"/>
      <c r="K20" s="147">
        <f t="shared" si="1"/>
        <v>50591.86363636364</v>
      </c>
      <c r="L20" s="148">
        <f t="shared" si="2"/>
        <v>505918.63636363641</v>
      </c>
    </row>
    <row r="21" spans="1:15" ht="23.1" customHeight="1">
      <c r="A21" s="131">
        <v>7</v>
      </c>
      <c r="B21" s="132" t="s">
        <v>140</v>
      </c>
      <c r="C21" s="160" t="s">
        <v>141</v>
      </c>
      <c r="D21" s="161">
        <v>10</v>
      </c>
      <c r="E21" s="162">
        <v>117926</v>
      </c>
      <c r="F21" s="136">
        <f t="shared" si="0"/>
        <v>1179260</v>
      </c>
      <c r="G21" s="137">
        <v>0.09</v>
      </c>
      <c r="H21" s="152">
        <f>F21-F21*G21</f>
        <v>1073126.6000000001</v>
      </c>
      <c r="I21" s="146"/>
      <c r="J21" s="146"/>
      <c r="K21" s="147">
        <f t="shared" si="1"/>
        <v>97556.963636363624</v>
      </c>
      <c r="L21" s="148">
        <f t="shared" si="2"/>
        <v>975569.63636363624</v>
      </c>
    </row>
    <row r="22" spans="1:15" ht="23.1" customHeight="1">
      <c r="A22" s="131">
        <v>11</v>
      </c>
      <c r="B22" s="132" t="s">
        <v>142</v>
      </c>
      <c r="C22" s="160" t="s">
        <v>143</v>
      </c>
      <c r="D22" s="161"/>
      <c r="E22" s="162">
        <v>103414</v>
      </c>
      <c r="F22" s="136">
        <f t="shared" si="0"/>
        <v>0</v>
      </c>
      <c r="G22" s="137">
        <v>0.09</v>
      </c>
      <c r="H22" s="152"/>
      <c r="I22" s="146"/>
      <c r="J22" s="146"/>
      <c r="K22" s="147">
        <f t="shared" si="1"/>
        <v>85551.581818181818</v>
      </c>
      <c r="L22" s="148">
        <f t="shared" si="2"/>
        <v>0</v>
      </c>
    </row>
    <row r="23" spans="1:15" ht="23.1" customHeight="1">
      <c r="A23" s="131">
        <v>12</v>
      </c>
      <c r="B23" s="132" t="s">
        <v>144</v>
      </c>
      <c r="C23" s="160" t="s">
        <v>145</v>
      </c>
      <c r="D23" s="161"/>
      <c r="E23" s="162">
        <v>112188</v>
      </c>
      <c r="F23" s="136">
        <f t="shared" si="0"/>
        <v>0</v>
      </c>
      <c r="G23" s="137">
        <v>0.09</v>
      </c>
      <c r="H23" s="152"/>
      <c r="I23" s="146"/>
      <c r="J23" s="146"/>
      <c r="K23" s="147">
        <f t="shared" si="1"/>
        <v>92810.072727272724</v>
      </c>
      <c r="L23" s="148">
        <f t="shared" si="2"/>
        <v>0</v>
      </c>
    </row>
    <row r="24" spans="1:15" ht="23.1" customHeight="1">
      <c r="A24" s="131"/>
      <c r="B24" s="164"/>
      <c r="C24" s="165" t="s">
        <v>35</v>
      </c>
      <c r="D24" s="166">
        <f>SUM(D12:D23)</f>
        <v>70</v>
      </c>
      <c r="E24" s="167"/>
      <c r="F24" s="168">
        <f>SUM(F12:F21)</f>
        <v>6187920</v>
      </c>
      <c r="G24" s="169"/>
      <c r="H24" s="170">
        <f>SUM(H12:H21)</f>
        <v>5631007.1999999993</v>
      </c>
      <c r="I24" s="146"/>
      <c r="J24" s="146"/>
      <c r="K24" s="171"/>
      <c r="L24" s="172">
        <f>SUM(L12:L23)</f>
        <v>5119097.4545454541</v>
      </c>
    </row>
    <row r="25" spans="1:15" ht="30.75">
      <c r="A25" s="173"/>
      <c r="B25" s="174"/>
      <c r="C25" s="175"/>
      <c r="D25" s="176"/>
      <c r="E25" s="177"/>
      <c r="F25" s="178"/>
      <c r="G25" s="179"/>
      <c r="H25" s="180"/>
      <c r="I25" s="146"/>
      <c r="J25" s="146"/>
      <c r="K25" s="181" t="s">
        <v>146</v>
      </c>
      <c r="L25" s="182">
        <f>L24*0.9</f>
        <v>4607187.709090909</v>
      </c>
    </row>
    <row r="26" spans="1:15" ht="18.75">
      <c r="A26" s="183"/>
      <c r="B26" s="184"/>
      <c r="C26" s="185"/>
      <c r="D26" s="186"/>
      <c r="E26" s="187"/>
      <c r="F26" s="188"/>
      <c r="G26" s="179"/>
      <c r="H26" s="188"/>
      <c r="I26" s="146"/>
      <c r="J26" s="146"/>
      <c r="K26" s="189" t="s">
        <v>147</v>
      </c>
      <c r="L26" s="172">
        <f>L25*0.1</f>
        <v>460718.77090909093</v>
      </c>
    </row>
    <row r="27" spans="1:15" ht="18.75">
      <c r="A27" s="183"/>
      <c r="B27" s="184"/>
      <c r="C27" s="185"/>
      <c r="D27" s="186"/>
      <c r="E27" s="187"/>
      <c r="F27" s="188"/>
      <c r="G27" s="179"/>
      <c r="H27" s="188"/>
      <c r="I27" s="146"/>
      <c r="J27" s="146"/>
      <c r="K27" s="189" t="s">
        <v>148</v>
      </c>
      <c r="L27" s="198">
        <f>SUM(L25:L26)</f>
        <v>5067906.4799999995</v>
      </c>
    </row>
    <row r="28" spans="1:15" ht="18.75">
      <c r="A28" s="183"/>
      <c r="B28" s="184"/>
      <c r="C28" s="185"/>
      <c r="D28" s="186"/>
      <c r="E28" s="187"/>
      <c r="F28" s="188"/>
      <c r="G28" s="179"/>
      <c r="H28" s="188"/>
      <c r="I28" s="146"/>
      <c r="J28" s="146"/>
      <c r="K28" s="190"/>
      <c r="L28" s="190"/>
    </row>
    <row r="31" spans="1:15" ht="23.25">
      <c r="B31" s="321" t="s">
        <v>106</v>
      </c>
      <c r="C31" s="321"/>
      <c r="D31" s="321"/>
      <c r="E31" s="321"/>
      <c r="F31" s="321"/>
      <c r="G31" s="321"/>
      <c r="H31" s="321"/>
      <c r="I31" s="321"/>
      <c r="J31" s="321"/>
      <c r="K31" s="321"/>
      <c r="L31" s="96"/>
    </row>
    <row r="32" spans="1:15" ht="18">
      <c r="B32" s="106" t="s">
        <v>149</v>
      </c>
      <c r="C32" s="106"/>
      <c r="D32" s="106"/>
      <c r="E32" s="106"/>
      <c r="F32" s="106"/>
      <c r="G32" s="106"/>
      <c r="H32" s="106"/>
      <c r="I32" s="107"/>
      <c r="J32" s="107"/>
      <c r="K32" s="107"/>
      <c r="L32" s="96"/>
      <c r="O32" t="s">
        <v>51</v>
      </c>
    </row>
    <row r="33" spans="1:17" ht="21">
      <c r="B33" s="323" t="s">
        <v>2</v>
      </c>
      <c r="C33" s="323"/>
      <c r="D33" s="323"/>
      <c r="E33" s="323"/>
      <c r="F33" s="105"/>
      <c r="G33" s="105"/>
      <c r="H33" s="105"/>
      <c r="I33" s="105"/>
      <c r="J33" s="105"/>
      <c r="K33" s="105"/>
      <c r="L33" s="96"/>
    </row>
    <row r="34" spans="1:17" ht="18">
      <c r="B34" s="322" t="s">
        <v>108</v>
      </c>
      <c r="C34" s="322"/>
      <c r="D34" s="322"/>
      <c r="E34" s="322"/>
      <c r="F34" s="106"/>
      <c r="G34" s="106"/>
      <c r="H34" s="106"/>
      <c r="I34" s="107"/>
      <c r="J34" s="107"/>
      <c r="K34" s="107"/>
      <c r="L34" s="96"/>
    </row>
    <row r="35" spans="1:17" ht="27">
      <c r="B35" s="324" t="s">
        <v>4</v>
      </c>
      <c r="C35" s="324"/>
      <c r="D35" s="324"/>
      <c r="E35" s="324"/>
      <c r="F35" s="324"/>
      <c r="G35" s="324"/>
      <c r="H35" s="324"/>
      <c r="I35" s="324"/>
      <c r="J35" s="324"/>
      <c r="K35" s="324"/>
      <c r="L35" s="97"/>
    </row>
    <row r="36" spans="1:17">
      <c r="I36" s="95"/>
      <c r="J36" s="95"/>
      <c r="L36" s="191"/>
      <c r="M36" s="67"/>
      <c r="N36" s="67"/>
      <c r="O36" s="67"/>
      <c r="P36" s="67"/>
      <c r="Q36" s="67"/>
    </row>
    <row r="37" spans="1:17" ht="18">
      <c r="A37" s="109" t="s">
        <v>110</v>
      </c>
      <c r="B37" s="109"/>
      <c r="C37" s="110"/>
      <c r="D37" s="320"/>
      <c r="E37" s="320"/>
      <c r="F37" s="320"/>
      <c r="G37" s="320"/>
      <c r="H37" s="94"/>
      <c r="I37" s="111"/>
      <c r="J37" s="111"/>
      <c r="K37" s="94"/>
      <c r="L37" s="112"/>
      <c r="M37" s="61"/>
    </row>
    <row r="38" spans="1:17" ht="18">
      <c r="A38" s="113" t="s">
        <v>111</v>
      </c>
      <c r="B38" s="114"/>
      <c r="C38" s="110"/>
      <c r="D38" s="115"/>
      <c r="E38" s="116"/>
      <c r="F38" s="320" t="s">
        <v>112</v>
      </c>
      <c r="G38" s="320"/>
      <c r="H38" s="117"/>
      <c r="I38" s="118"/>
      <c r="J38" s="118"/>
      <c r="K38" s="117"/>
      <c r="L38" s="119" t="s">
        <v>150</v>
      </c>
    </row>
    <row r="39" spans="1:17" ht="18.75">
      <c r="A39" s="120" t="s">
        <v>114</v>
      </c>
      <c r="B39" s="121" t="s">
        <v>70</v>
      </c>
      <c r="C39" s="110"/>
      <c r="D39" s="115"/>
      <c r="E39" s="116"/>
      <c r="F39" s="122">
        <v>8</v>
      </c>
      <c r="G39" s="123"/>
      <c r="H39" s="94"/>
      <c r="I39" s="94"/>
      <c r="J39" s="94"/>
      <c r="K39" s="94"/>
      <c r="L39" s="124" t="s">
        <v>116</v>
      </c>
    </row>
    <row r="40" spans="1:17" ht="17.25">
      <c r="A40" s="125" t="s">
        <v>10</v>
      </c>
      <c r="B40" s="126" t="s">
        <v>117</v>
      </c>
      <c r="C40" s="125" t="s">
        <v>118</v>
      </c>
      <c r="D40" s="125" t="s">
        <v>12</v>
      </c>
      <c r="E40" s="127" t="s">
        <v>119</v>
      </c>
      <c r="F40" s="128" t="s">
        <v>120</v>
      </c>
      <c r="G40" s="125" t="s">
        <v>105</v>
      </c>
      <c r="H40" s="127" t="s">
        <v>16</v>
      </c>
      <c r="K40" s="129" t="s">
        <v>121</v>
      </c>
      <c r="L40" s="130" t="s">
        <v>14</v>
      </c>
    </row>
    <row r="41" spans="1:17" ht="18.75">
      <c r="A41" s="131">
        <v>1</v>
      </c>
      <c r="B41" s="132" t="s">
        <v>122</v>
      </c>
      <c r="C41" s="133" t="s">
        <v>123</v>
      </c>
      <c r="D41" s="134"/>
      <c r="E41" s="135">
        <v>96566</v>
      </c>
      <c r="F41" s="136">
        <f t="shared" ref="F41:F52" si="3">E41*D41</f>
        <v>0</v>
      </c>
      <c r="G41" s="137">
        <v>0.09</v>
      </c>
      <c r="H41" s="138">
        <f>F41-F41*G41</f>
        <v>0</v>
      </c>
      <c r="I41" s="139"/>
      <c r="J41" s="139"/>
      <c r="K41" s="140">
        <f t="shared" ref="K41:K52" si="4">E41/1.1*0.91</f>
        <v>79886.418181818182</v>
      </c>
      <c r="L41" s="141">
        <f t="shared" ref="L41:L52" si="5">K41*D41</f>
        <v>0</v>
      </c>
    </row>
    <row r="42" spans="1:17" ht="18.75">
      <c r="A42" s="131">
        <v>2</v>
      </c>
      <c r="B42" s="132" t="s">
        <v>124</v>
      </c>
      <c r="C42" s="142" t="s">
        <v>125</v>
      </c>
      <c r="D42" s="143"/>
      <c r="E42" s="144">
        <v>144014</v>
      </c>
      <c r="F42" s="136">
        <f t="shared" si="3"/>
        <v>0</v>
      </c>
      <c r="G42" s="137">
        <v>0.09</v>
      </c>
      <c r="H42" s="138">
        <f>F42-F42*G42</f>
        <v>0</v>
      </c>
      <c r="I42" s="145"/>
      <c r="J42" s="145"/>
      <c r="K42" s="140">
        <f t="shared" si="4"/>
        <v>119138.85454545454</v>
      </c>
      <c r="L42" s="141">
        <f t="shared" si="5"/>
        <v>0</v>
      </c>
    </row>
    <row r="43" spans="1:17" ht="21">
      <c r="A43" s="131">
        <v>3</v>
      </c>
      <c r="B43" s="132" t="s">
        <v>126</v>
      </c>
      <c r="C43" s="142" t="s">
        <v>127</v>
      </c>
      <c r="D43" s="143"/>
      <c r="E43" s="144">
        <v>237245</v>
      </c>
      <c r="F43" s="136">
        <f t="shared" si="3"/>
        <v>0</v>
      </c>
      <c r="G43" s="137">
        <v>0.09</v>
      </c>
      <c r="H43" s="138">
        <f>F43-F43*G43</f>
        <v>0</v>
      </c>
      <c r="I43" s="146"/>
      <c r="J43" s="146"/>
      <c r="K43" s="147">
        <f t="shared" si="4"/>
        <v>196266.31818181818</v>
      </c>
      <c r="L43" s="148">
        <f t="shared" si="5"/>
        <v>0</v>
      </c>
    </row>
    <row r="44" spans="1:17" ht="21">
      <c r="A44" s="131">
        <v>1</v>
      </c>
      <c r="B44" s="132" t="s">
        <v>128</v>
      </c>
      <c r="C44" s="142" t="s">
        <v>129</v>
      </c>
      <c r="D44" s="149">
        <v>5</v>
      </c>
      <c r="E44" s="144">
        <v>80775</v>
      </c>
      <c r="F44" s="136">
        <f t="shared" si="3"/>
        <v>403875</v>
      </c>
      <c r="G44" s="137">
        <v>0.09</v>
      </c>
      <c r="H44" s="138">
        <f>F44-F44*G44</f>
        <v>367526.25</v>
      </c>
      <c r="I44" s="146"/>
      <c r="J44" s="146"/>
      <c r="K44" s="147">
        <f t="shared" si="4"/>
        <v>66822.954545454544</v>
      </c>
      <c r="L44" s="148">
        <f t="shared" si="5"/>
        <v>334114.77272727271</v>
      </c>
    </row>
    <row r="45" spans="1:17" ht="21">
      <c r="A45" s="131">
        <v>2</v>
      </c>
      <c r="B45" s="132" t="s">
        <v>130</v>
      </c>
      <c r="C45" s="150" t="s">
        <v>131</v>
      </c>
      <c r="D45" s="151"/>
      <c r="E45" s="144">
        <v>130973</v>
      </c>
      <c r="F45" s="136">
        <f t="shared" si="3"/>
        <v>0</v>
      </c>
      <c r="G45" s="137">
        <v>0.09</v>
      </c>
      <c r="H45" s="152">
        <f>F45-G45*F45</f>
        <v>0</v>
      </c>
      <c r="I45" s="146"/>
      <c r="J45" s="146"/>
      <c r="K45" s="147">
        <f t="shared" si="4"/>
        <v>108350.39090909091</v>
      </c>
      <c r="L45" s="148">
        <f t="shared" si="5"/>
        <v>0</v>
      </c>
    </row>
    <row r="46" spans="1:17" ht="21">
      <c r="A46" s="131">
        <v>3</v>
      </c>
      <c r="B46" s="132" t="s">
        <v>132</v>
      </c>
      <c r="C46" s="153" t="s">
        <v>133</v>
      </c>
      <c r="D46" s="154">
        <v>3</v>
      </c>
      <c r="E46" s="155">
        <v>122163</v>
      </c>
      <c r="F46" s="136">
        <f t="shared" si="3"/>
        <v>366489</v>
      </c>
      <c r="G46" s="137">
        <v>0.09</v>
      </c>
      <c r="H46" s="156">
        <f>F46-G46*F46</f>
        <v>333504.99</v>
      </c>
      <c r="I46" s="146"/>
      <c r="J46" s="146"/>
      <c r="K46" s="147">
        <f t="shared" si="4"/>
        <v>101062.11818181818</v>
      </c>
      <c r="L46" s="148">
        <f t="shared" si="5"/>
        <v>303186.35454545455</v>
      </c>
    </row>
    <row r="47" spans="1:17" ht="21">
      <c r="A47" s="131">
        <v>4</v>
      </c>
      <c r="B47" s="132" t="s">
        <v>134</v>
      </c>
      <c r="C47" s="157" t="s">
        <v>135</v>
      </c>
      <c r="D47" s="158">
        <v>2</v>
      </c>
      <c r="E47" s="159">
        <v>55200</v>
      </c>
      <c r="F47" s="136">
        <f t="shared" si="3"/>
        <v>110400</v>
      </c>
      <c r="G47" s="137">
        <v>0.09</v>
      </c>
      <c r="H47" s="152">
        <f>F47-F47*G47</f>
        <v>100464</v>
      </c>
      <c r="I47" s="146"/>
      <c r="J47" s="146"/>
      <c r="K47" s="147">
        <f t="shared" si="4"/>
        <v>45665.454545454544</v>
      </c>
      <c r="L47" s="148">
        <f t="shared" si="5"/>
        <v>91330.909090909088</v>
      </c>
    </row>
    <row r="48" spans="1:17" ht="21">
      <c r="A48" s="131">
        <v>5</v>
      </c>
      <c r="B48" s="132" t="s">
        <v>136</v>
      </c>
      <c r="C48" s="160" t="s">
        <v>137</v>
      </c>
      <c r="D48" s="161"/>
      <c r="E48" s="162">
        <v>50600</v>
      </c>
      <c r="F48" s="136">
        <f t="shared" si="3"/>
        <v>0</v>
      </c>
      <c r="G48" s="137">
        <v>0.09</v>
      </c>
      <c r="H48" s="152">
        <f>F48-F48*G48</f>
        <v>0</v>
      </c>
      <c r="I48" s="146"/>
      <c r="J48" s="146"/>
      <c r="K48" s="147">
        <f t="shared" si="4"/>
        <v>41859.999999999993</v>
      </c>
      <c r="L48" s="148">
        <f t="shared" si="5"/>
        <v>0</v>
      </c>
    </row>
    <row r="49" spans="1:12" ht="21">
      <c r="A49" s="131">
        <v>6</v>
      </c>
      <c r="B49" s="132" t="s">
        <v>138</v>
      </c>
      <c r="C49" s="157" t="s">
        <v>139</v>
      </c>
      <c r="D49" s="163"/>
      <c r="E49" s="159">
        <v>61155</v>
      </c>
      <c r="F49" s="136">
        <f t="shared" si="3"/>
        <v>0</v>
      </c>
      <c r="G49" s="137">
        <v>0.09</v>
      </c>
      <c r="H49" s="152">
        <f>F49-F49*G49</f>
        <v>0</v>
      </c>
      <c r="I49" s="146"/>
      <c r="J49" s="146"/>
      <c r="K49" s="147">
        <f t="shared" si="4"/>
        <v>50591.86363636364</v>
      </c>
      <c r="L49" s="148">
        <f t="shared" si="5"/>
        <v>0</v>
      </c>
    </row>
    <row r="50" spans="1:12" ht="21">
      <c r="A50" s="131">
        <v>7</v>
      </c>
      <c r="B50" s="132" t="s">
        <v>140</v>
      </c>
      <c r="C50" s="160" t="s">
        <v>141</v>
      </c>
      <c r="D50" s="161"/>
      <c r="E50" s="162">
        <v>117926</v>
      </c>
      <c r="F50" s="136">
        <f t="shared" si="3"/>
        <v>0</v>
      </c>
      <c r="G50" s="137">
        <v>0.09</v>
      </c>
      <c r="H50" s="152">
        <f>F50-F50*G50</f>
        <v>0</v>
      </c>
      <c r="I50" s="146"/>
      <c r="J50" s="146"/>
      <c r="K50" s="192">
        <f t="shared" si="4"/>
        <v>97556.963636363624</v>
      </c>
      <c r="L50" s="148">
        <f t="shared" si="5"/>
        <v>0</v>
      </c>
    </row>
    <row r="51" spans="1:12" ht="21">
      <c r="A51" s="131">
        <v>11</v>
      </c>
      <c r="B51" s="132" t="s">
        <v>142</v>
      </c>
      <c r="C51" s="160" t="s">
        <v>143</v>
      </c>
      <c r="D51" s="161"/>
      <c r="E51" s="162">
        <v>103414</v>
      </c>
      <c r="F51" s="136">
        <f t="shared" si="3"/>
        <v>0</v>
      </c>
      <c r="G51" s="137">
        <v>0.09</v>
      </c>
      <c r="H51" s="152"/>
      <c r="I51" s="146"/>
      <c r="J51" s="146"/>
      <c r="K51" s="147">
        <f t="shared" si="4"/>
        <v>85551.581818181818</v>
      </c>
      <c r="L51" s="148">
        <f t="shared" si="5"/>
        <v>0</v>
      </c>
    </row>
    <row r="52" spans="1:12" ht="21">
      <c r="A52" s="131">
        <v>12</v>
      </c>
      <c r="B52" s="132" t="s">
        <v>144</v>
      </c>
      <c r="C52" s="160" t="s">
        <v>145</v>
      </c>
      <c r="D52" s="161"/>
      <c r="E52" s="162">
        <v>112188</v>
      </c>
      <c r="F52" s="136">
        <f t="shared" si="3"/>
        <v>0</v>
      </c>
      <c r="G52" s="137">
        <v>0.09</v>
      </c>
      <c r="H52" s="152"/>
      <c r="I52" s="146"/>
      <c r="J52" s="146"/>
      <c r="K52" s="147">
        <f t="shared" si="4"/>
        <v>92810.072727272724</v>
      </c>
      <c r="L52" s="148">
        <f t="shared" si="5"/>
        <v>0</v>
      </c>
    </row>
    <row r="53" spans="1:12" ht="22.5">
      <c r="A53" s="131"/>
      <c r="B53" s="164"/>
      <c r="C53" s="165" t="s">
        <v>35</v>
      </c>
      <c r="D53" s="166">
        <f>SUM(D41:D52)</f>
        <v>10</v>
      </c>
      <c r="E53" s="167"/>
      <c r="F53" s="168">
        <f>SUM(F41:F50)</f>
        <v>880764</v>
      </c>
      <c r="G53" s="169"/>
      <c r="H53" s="170">
        <f>SUM(H41:H50)</f>
        <v>801495.24</v>
      </c>
      <c r="I53" s="146"/>
      <c r="J53" s="146"/>
      <c r="K53" s="171"/>
      <c r="L53" s="172">
        <f>SUM(L41:L52)</f>
        <v>728632.03636363626</v>
      </c>
    </row>
    <row r="54" spans="1:12" ht="18.75">
      <c r="A54" s="183"/>
      <c r="B54" s="184"/>
      <c r="C54" s="185"/>
      <c r="D54" s="186"/>
      <c r="E54" s="187"/>
      <c r="F54" s="188"/>
      <c r="G54" s="179"/>
      <c r="H54" s="188"/>
      <c r="I54" s="146"/>
      <c r="J54" s="146"/>
      <c r="K54" s="189" t="s">
        <v>147</v>
      </c>
      <c r="L54" s="172">
        <f>L53*0.1</f>
        <v>72863.203636363629</v>
      </c>
    </row>
    <row r="55" spans="1:12" ht="18.75">
      <c r="A55" s="183"/>
      <c r="B55" s="184"/>
      <c r="C55" s="185"/>
      <c r="D55" s="186"/>
      <c r="E55" s="187"/>
      <c r="F55" s="188"/>
      <c r="G55" s="179"/>
      <c r="H55" s="188"/>
      <c r="I55" s="146"/>
      <c r="J55" s="146"/>
      <c r="K55" s="189" t="s">
        <v>148</v>
      </c>
      <c r="L55" s="198">
        <f>SUM(L53:L54)</f>
        <v>801495.23999999987</v>
      </c>
    </row>
    <row r="56" spans="1:12" ht="18.75">
      <c r="A56" s="183"/>
      <c r="B56" s="184"/>
      <c r="C56" s="185"/>
      <c r="D56" s="186"/>
      <c r="E56" s="187"/>
      <c r="F56" s="188"/>
      <c r="G56" s="179"/>
      <c r="H56" s="188"/>
      <c r="I56" s="146"/>
      <c r="J56" s="146"/>
      <c r="K56" s="190"/>
      <c r="L56" s="190"/>
    </row>
    <row r="57" spans="1:12" ht="18">
      <c r="A57" s="325" t="s">
        <v>36</v>
      </c>
      <c r="B57" s="325"/>
      <c r="C57" s="325"/>
      <c r="D57" s="326" t="s">
        <v>37</v>
      </c>
      <c r="E57" s="326"/>
      <c r="F57" s="193"/>
      <c r="G57" s="325" t="s">
        <v>38</v>
      </c>
      <c r="H57" s="327"/>
      <c r="L57" s="194"/>
    </row>
  </sheetData>
  <mergeCells count="16">
    <mergeCell ref="F38:G38"/>
    <mergeCell ref="A57:C57"/>
    <mergeCell ref="D57:E57"/>
    <mergeCell ref="G57:H57"/>
    <mergeCell ref="F9:G9"/>
    <mergeCell ref="B31:K31"/>
    <mergeCell ref="B33:E33"/>
    <mergeCell ref="B34:E34"/>
    <mergeCell ref="B35:K35"/>
    <mergeCell ref="D37:G37"/>
    <mergeCell ref="D8:G8"/>
    <mergeCell ref="B2:K2"/>
    <mergeCell ref="B3:K3"/>
    <mergeCell ref="B4:E4"/>
    <mergeCell ref="B5:E5"/>
    <mergeCell ref="B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5"/>
  <sheetViews>
    <sheetView topLeftCell="A846" workbookViewId="0">
      <selection activeCell="I864" sqref="I864"/>
    </sheetView>
  </sheetViews>
  <sheetFormatPr defaultColWidth="9" defaultRowHeight="15"/>
  <cols>
    <col min="2" max="2" width="29.85546875" customWidth="1"/>
    <col min="3" max="3" width="11.85546875" customWidth="1"/>
    <col min="4" max="4" width="14.85546875" customWidth="1"/>
    <col min="5" max="5" width="17.140625" customWidth="1"/>
    <col min="6" max="6" width="11.28515625" customWidth="1"/>
    <col min="7" max="7" width="15.7109375" customWidth="1"/>
    <col min="8" max="8" width="13.42578125" customWidth="1"/>
    <col min="9" max="10" width="15.7109375" customWidth="1"/>
    <col min="11" max="11" width="22.42578125" customWidth="1"/>
    <col min="12" max="12" width="25.85546875" customWidth="1"/>
  </cols>
  <sheetData>
    <row r="1" spans="1:11" s="3" customFormat="1" ht="15" customHeight="1">
      <c r="A1" s="19">
        <v>1</v>
      </c>
      <c r="B1" s="20" t="s">
        <v>17</v>
      </c>
      <c r="C1" s="21">
        <v>10</v>
      </c>
      <c r="D1" s="22">
        <v>80775</v>
      </c>
      <c r="E1" s="23">
        <f>D1*C1</f>
        <v>807750</v>
      </c>
      <c r="F1" s="24">
        <v>0.09</v>
      </c>
      <c r="G1" s="25">
        <f>E1-E1*F1</f>
        <v>735052.5</v>
      </c>
      <c r="H1" s="26">
        <f t="shared" ref="H1:H64" si="0">D1/1.1*0.91</f>
        <v>66822.954545454544</v>
      </c>
      <c r="I1" s="52"/>
      <c r="J1" s="52"/>
      <c r="K1" s="53">
        <f t="shared" ref="K1:K18" si="1">H1*C1</f>
        <v>668229.54545454541</v>
      </c>
    </row>
    <row r="2" spans="1:11" s="3" customFormat="1" ht="15" customHeight="1">
      <c r="A2" s="19">
        <v>2</v>
      </c>
      <c r="B2" s="20" t="s">
        <v>18</v>
      </c>
      <c r="C2" s="27">
        <v>10</v>
      </c>
      <c r="D2" s="22">
        <v>130973</v>
      </c>
      <c r="E2" s="23">
        <f t="shared" ref="E2:E18" si="2">D2*C2</f>
        <v>1309730</v>
      </c>
      <c r="F2" s="24">
        <v>0.09</v>
      </c>
      <c r="G2" s="25">
        <f t="shared" ref="G2:G18" si="3">E2-E2*F2</f>
        <v>1191854.3</v>
      </c>
      <c r="H2" s="26">
        <f t="shared" si="0"/>
        <v>108350.39090909091</v>
      </c>
      <c r="I2" s="52"/>
      <c r="J2" s="52"/>
      <c r="K2" s="53">
        <f t="shared" si="1"/>
        <v>1083503.9090909092</v>
      </c>
    </row>
    <row r="3" spans="1:11" s="3" customFormat="1" ht="15" customHeight="1">
      <c r="A3" s="19">
        <v>3</v>
      </c>
      <c r="B3" s="20" t="s">
        <v>19</v>
      </c>
      <c r="C3" s="28"/>
      <c r="D3" s="22">
        <v>61155</v>
      </c>
      <c r="E3" s="23">
        <f t="shared" si="2"/>
        <v>0</v>
      </c>
      <c r="F3" s="24">
        <v>0.09</v>
      </c>
      <c r="G3" s="25">
        <f t="shared" si="3"/>
        <v>0</v>
      </c>
      <c r="H3" s="26">
        <f t="shared" si="0"/>
        <v>50591.86363636364</v>
      </c>
      <c r="I3" s="52"/>
      <c r="J3" s="52"/>
      <c r="K3" s="53">
        <f t="shared" si="1"/>
        <v>0</v>
      </c>
    </row>
    <row r="4" spans="1:11" s="3" customFormat="1" ht="15" customHeight="1">
      <c r="A4" s="19">
        <v>4</v>
      </c>
      <c r="B4" s="20" t="s">
        <v>20</v>
      </c>
      <c r="C4" s="29"/>
      <c r="D4" s="22">
        <v>117926</v>
      </c>
      <c r="E4" s="23">
        <f t="shared" si="2"/>
        <v>0</v>
      </c>
      <c r="F4" s="24">
        <v>0.09</v>
      </c>
      <c r="G4" s="25">
        <f t="shared" si="3"/>
        <v>0</v>
      </c>
      <c r="H4" s="26">
        <f t="shared" si="0"/>
        <v>97556.963636363624</v>
      </c>
      <c r="I4" s="52"/>
      <c r="J4" s="52"/>
      <c r="K4" s="53">
        <f t="shared" si="1"/>
        <v>0</v>
      </c>
    </row>
    <row r="5" spans="1:11" s="3" customFormat="1" ht="15" customHeight="1">
      <c r="A5" s="19">
        <v>5</v>
      </c>
      <c r="B5" s="20" t="s">
        <v>21</v>
      </c>
      <c r="C5" s="27">
        <v>5</v>
      </c>
      <c r="D5" s="22">
        <v>122163</v>
      </c>
      <c r="E5" s="23">
        <f t="shared" si="2"/>
        <v>610815</v>
      </c>
      <c r="F5" s="24">
        <v>0.09</v>
      </c>
      <c r="G5" s="25">
        <f t="shared" si="3"/>
        <v>555841.65</v>
      </c>
      <c r="H5" s="26">
        <f t="shared" si="0"/>
        <v>101062.11818181818</v>
      </c>
      <c r="I5" s="52"/>
      <c r="J5" s="52"/>
      <c r="K5" s="53">
        <f t="shared" si="1"/>
        <v>505310.59090909088</v>
      </c>
    </row>
    <row r="6" spans="1:11" s="3" customFormat="1" ht="15" customHeight="1">
      <c r="A6" s="19">
        <v>6</v>
      </c>
      <c r="B6" s="20" t="s">
        <v>22</v>
      </c>
      <c r="C6" s="21">
        <v>2</v>
      </c>
      <c r="D6" s="22">
        <v>96566</v>
      </c>
      <c r="E6" s="23">
        <f t="shared" si="2"/>
        <v>193132</v>
      </c>
      <c r="F6" s="24">
        <v>0.09</v>
      </c>
      <c r="G6" s="25">
        <f t="shared" si="3"/>
        <v>175750.12</v>
      </c>
      <c r="H6" s="26">
        <f t="shared" si="0"/>
        <v>79886.418181818182</v>
      </c>
      <c r="I6" s="52"/>
      <c r="J6" s="52"/>
      <c r="K6" s="53">
        <f t="shared" si="1"/>
        <v>159772.83636363636</v>
      </c>
    </row>
    <row r="7" spans="1:11" s="3" customFormat="1" ht="15" customHeight="1">
      <c r="A7" s="19">
        <v>7</v>
      </c>
      <c r="B7" s="20" t="s">
        <v>23</v>
      </c>
      <c r="C7" s="30"/>
      <c r="D7" s="22">
        <v>144014</v>
      </c>
      <c r="E7" s="23">
        <f t="shared" si="2"/>
        <v>0</v>
      </c>
      <c r="F7" s="24">
        <v>0.09</v>
      </c>
      <c r="G7" s="25">
        <f t="shared" si="3"/>
        <v>0</v>
      </c>
      <c r="H7" s="26">
        <f t="shared" si="0"/>
        <v>119138.85454545454</v>
      </c>
      <c r="I7" s="52"/>
      <c r="J7" s="52"/>
      <c r="K7" s="53">
        <f t="shared" si="1"/>
        <v>0</v>
      </c>
    </row>
    <row r="8" spans="1:11" s="3" customFormat="1" ht="15" customHeight="1">
      <c r="A8" s="19">
        <v>8</v>
      </c>
      <c r="B8" s="20" t="s">
        <v>24</v>
      </c>
      <c r="C8" s="21"/>
      <c r="D8" s="22">
        <v>237245</v>
      </c>
      <c r="E8" s="23">
        <f t="shared" si="2"/>
        <v>0</v>
      </c>
      <c r="F8" s="24">
        <v>0.09</v>
      </c>
      <c r="G8" s="25">
        <f t="shared" si="3"/>
        <v>0</v>
      </c>
      <c r="H8" s="26">
        <f t="shared" si="0"/>
        <v>196266.31818181818</v>
      </c>
      <c r="I8" s="52"/>
      <c r="J8" s="52"/>
      <c r="K8" s="53">
        <f t="shared" si="1"/>
        <v>0</v>
      </c>
    </row>
    <row r="9" spans="1:11" s="3" customFormat="1" ht="15" customHeight="1">
      <c r="A9" s="19">
        <v>9</v>
      </c>
      <c r="B9" s="31" t="s">
        <v>25</v>
      </c>
      <c r="C9" s="21"/>
      <c r="D9" s="22">
        <v>103413.75</v>
      </c>
      <c r="E9" s="23">
        <f t="shared" si="2"/>
        <v>0</v>
      </c>
      <c r="F9" s="24">
        <v>0.09</v>
      </c>
      <c r="G9" s="25">
        <f t="shared" si="3"/>
        <v>0</v>
      </c>
      <c r="H9" s="26">
        <f t="shared" si="0"/>
        <v>85551.374999999985</v>
      </c>
      <c r="I9" s="52"/>
      <c r="J9" s="52"/>
      <c r="K9" s="53">
        <f t="shared" si="1"/>
        <v>0</v>
      </c>
    </row>
    <row r="10" spans="1:11" s="3" customFormat="1" ht="15" customHeight="1">
      <c r="A10" s="19">
        <v>10</v>
      </c>
      <c r="B10" s="31" t="s">
        <v>26</v>
      </c>
      <c r="C10" s="32"/>
      <c r="D10" s="22">
        <v>112188</v>
      </c>
      <c r="E10" s="23">
        <f t="shared" si="2"/>
        <v>0</v>
      </c>
      <c r="F10" s="24">
        <v>0.09</v>
      </c>
      <c r="G10" s="25">
        <f t="shared" si="3"/>
        <v>0</v>
      </c>
      <c r="H10" s="26">
        <f t="shared" si="0"/>
        <v>92810.072727272724</v>
      </c>
      <c r="I10" s="52"/>
      <c r="J10" s="52"/>
      <c r="K10" s="53">
        <f t="shared" si="1"/>
        <v>0</v>
      </c>
    </row>
    <row r="11" spans="1:11" s="3" customFormat="1" ht="15" customHeight="1">
      <c r="A11" s="19">
        <v>11</v>
      </c>
      <c r="B11" s="20" t="s">
        <v>27</v>
      </c>
      <c r="C11" s="32"/>
      <c r="D11" s="22">
        <v>55200</v>
      </c>
      <c r="E11" s="23">
        <f t="shared" si="2"/>
        <v>0</v>
      </c>
      <c r="F11" s="24">
        <v>0.09</v>
      </c>
      <c r="G11" s="25">
        <f t="shared" si="3"/>
        <v>0</v>
      </c>
      <c r="H11" s="26">
        <f t="shared" si="0"/>
        <v>45665.454545454544</v>
      </c>
      <c r="I11" s="52"/>
      <c r="J11" s="52"/>
      <c r="K11" s="53">
        <f t="shared" si="1"/>
        <v>0</v>
      </c>
    </row>
    <row r="12" spans="1:11" s="3" customFormat="1" ht="15" customHeight="1">
      <c r="A12" s="19">
        <v>12</v>
      </c>
      <c r="B12" s="20" t="s">
        <v>28</v>
      </c>
      <c r="C12" s="32">
        <v>3</v>
      </c>
      <c r="D12" s="22">
        <v>50600</v>
      </c>
      <c r="E12" s="23">
        <f t="shared" si="2"/>
        <v>151800</v>
      </c>
      <c r="F12" s="24">
        <v>0.09</v>
      </c>
      <c r="G12" s="25">
        <f t="shared" si="3"/>
        <v>138138</v>
      </c>
      <c r="H12" s="26">
        <f t="shared" si="0"/>
        <v>41859.999999999993</v>
      </c>
      <c r="I12" s="52"/>
      <c r="J12" s="52"/>
      <c r="K12" s="53">
        <f t="shared" si="1"/>
        <v>125579.99999999997</v>
      </c>
    </row>
    <row r="13" spans="1:11" s="3" customFormat="1" ht="15" customHeight="1">
      <c r="A13" s="19">
        <v>13</v>
      </c>
      <c r="B13" s="20" t="s">
        <v>29</v>
      </c>
      <c r="C13" s="32"/>
      <c r="D13" s="33">
        <v>65340</v>
      </c>
      <c r="E13" s="23">
        <f t="shared" si="2"/>
        <v>0</v>
      </c>
      <c r="F13" s="24">
        <v>0.09</v>
      </c>
      <c r="G13" s="25">
        <f t="shared" si="3"/>
        <v>0</v>
      </c>
      <c r="H13" s="26">
        <f t="shared" si="0"/>
        <v>54053.999999999993</v>
      </c>
      <c r="I13" s="52"/>
      <c r="J13" s="52"/>
      <c r="K13" s="53">
        <f t="shared" si="1"/>
        <v>0</v>
      </c>
    </row>
    <row r="14" spans="1:11" s="3" customFormat="1" ht="15" customHeight="1">
      <c r="A14" s="19">
        <v>14</v>
      </c>
      <c r="B14" s="20" t="s">
        <v>30</v>
      </c>
      <c r="C14" s="32"/>
      <c r="D14" s="33">
        <v>67155</v>
      </c>
      <c r="E14" s="23">
        <f t="shared" si="2"/>
        <v>0</v>
      </c>
      <c r="F14" s="24">
        <v>0.09</v>
      </c>
      <c r="G14" s="25">
        <f t="shared" si="3"/>
        <v>0</v>
      </c>
      <c r="H14" s="26">
        <f t="shared" si="0"/>
        <v>55555.499999999993</v>
      </c>
      <c r="I14" s="52"/>
      <c r="J14" s="52"/>
      <c r="K14" s="53">
        <f t="shared" si="1"/>
        <v>0</v>
      </c>
    </row>
    <row r="15" spans="1:11" s="3" customFormat="1" ht="15" customHeight="1">
      <c r="A15" s="19">
        <v>15</v>
      </c>
      <c r="B15" s="20" t="s">
        <v>31</v>
      </c>
      <c r="C15" s="32"/>
      <c r="D15" s="33">
        <v>78045</v>
      </c>
      <c r="E15" s="23">
        <f t="shared" si="2"/>
        <v>0</v>
      </c>
      <c r="F15" s="24">
        <v>0.09</v>
      </c>
      <c r="G15" s="25">
        <f t="shared" si="3"/>
        <v>0</v>
      </c>
      <c r="H15" s="26">
        <f t="shared" si="0"/>
        <v>64564.5</v>
      </c>
      <c r="I15" s="52"/>
      <c r="J15" s="52"/>
      <c r="K15" s="53">
        <f t="shared" si="1"/>
        <v>0</v>
      </c>
    </row>
    <row r="16" spans="1:11" s="3" customFormat="1" ht="15" customHeight="1">
      <c r="A16" s="19">
        <v>16</v>
      </c>
      <c r="B16" s="20" t="s">
        <v>32</v>
      </c>
      <c r="C16" s="32"/>
      <c r="D16" s="33">
        <v>81675</v>
      </c>
      <c r="E16" s="23">
        <f t="shared" si="2"/>
        <v>0</v>
      </c>
      <c r="F16" s="24">
        <v>0.09</v>
      </c>
      <c r="G16" s="25">
        <f t="shared" si="3"/>
        <v>0</v>
      </c>
      <c r="H16" s="26">
        <f t="shared" si="0"/>
        <v>67567.5</v>
      </c>
      <c r="I16" s="52"/>
      <c r="J16" s="52"/>
      <c r="K16" s="53">
        <f t="shared" si="1"/>
        <v>0</v>
      </c>
    </row>
    <row r="17" spans="1:11" s="3" customFormat="1" ht="15" customHeight="1">
      <c r="A17" s="19">
        <v>17</v>
      </c>
      <c r="B17" s="20" t="s">
        <v>33</v>
      </c>
      <c r="C17" s="32"/>
      <c r="D17" s="34">
        <v>115940</v>
      </c>
      <c r="E17" s="23">
        <f t="shared" si="2"/>
        <v>0</v>
      </c>
      <c r="F17" s="24">
        <v>0.09</v>
      </c>
      <c r="G17" s="25">
        <f t="shared" si="3"/>
        <v>0</v>
      </c>
      <c r="H17" s="26">
        <f t="shared" si="0"/>
        <v>95913.999999999985</v>
      </c>
      <c r="I17" s="52"/>
      <c r="J17" s="52"/>
      <c r="K17" s="53">
        <f t="shared" si="1"/>
        <v>0</v>
      </c>
    </row>
    <row r="18" spans="1:11" s="3" customFormat="1" ht="15" customHeight="1">
      <c r="A18" s="19">
        <v>18</v>
      </c>
      <c r="B18" s="20" t="s">
        <v>34</v>
      </c>
      <c r="C18" s="32"/>
      <c r="D18" s="33">
        <v>99825</v>
      </c>
      <c r="E18" s="23">
        <f t="shared" si="2"/>
        <v>0</v>
      </c>
      <c r="F18" s="24">
        <v>0.09</v>
      </c>
      <c r="G18" s="25">
        <f t="shared" si="3"/>
        <v>0</v>
      </c>
      <c r="H18" s="26">
        <f t="shared" si="0"/>
        <v>82582.499999999985</v>
      </c>
      <c r="I18" s="52"/>
      <c r="J18" s="52"/>
      <c r="K18" s="53">
        <f t="shared" si="1"/>
        <v>0</v>
      </c>
    </row>
    <row r="19" spans="1:11" s="3" customFormat="1" ht="15" customHeight="1">
      <c r="A19" s="19">
        <v>1</v>
      </c>
      <c r="B19" s="20" t="s">
        <v>17</v>
      </c>
      <c r="C19" s="21">
        <v>10</v>
      </c>
      <c r="D19" s="22">
        <v>80775</v>
      </c>
      <c r="E19" s="23">
        <f>D19*C19</f>
        <v>807750</v>
      </c>
      <c r="F19" s="24">
        <v>0.09</v>
      </c>
      <c r="G19" s="25">
        <f>E19-E19*F19</f>
        <v>735052.5</v>
      </c>
      <c r="H19" s="26">
        <f t="shared" si="0"/>
        <v>66822.954545454544</v>
      </c>
      <c r="I19" s="52">
        <f t="shared" ref="I19:I36" si="4">H19*0.9</f>
        <v>60140.659090909088</v>
      </c>
      <c r="J19" s="52"/>
      <c r="K19" s="53">
        <f>I19*C19</f>
        <v>601406.59090909082</v>
      </c>
    </row>
    <row r="20" spans="1:11" s="3" customFormat="1" ht="15" customHeight="1">
      <c r="A20" s="19">
        <v>2</v>
      </c>
      <c r="B20" s="20" t="s">
        <v>18</v>
      </c>
      <c r="C20" s="27">
        <v>10</v>
      </c>
      <c r="D20" s="22">
        <v>130973</v>
      </c>
      <c r="E20" s="23">
        <f t="shared" ref="E20:E36" si="5">D20*C20</f>
        <v>1309730</v>
      </c>
      <c r="F20" s="24">
        <v>0.09</v>
      </c>
      <c r="G20" s="25">
        <f t="shared" ref="G20:G36" si="6">E20-E20*F20</f>
        <v>1191854.3</v>
      </c>
      <c r="H20" s="26">
        <f t="shared" si="0"/>
        <v>108350.39090909091</v>
      </c>
      <c r="I20" s="52">
        <f t="shared" si="4"/>
        <v>97515.351818181822</v>
      </c>
      <c r="J20" s="52"/>
      <c r="K20" s="53">
        <f>I20*C20</f>
        <v>975153.51818181819</v>
      </c>
    </row>
    <row r="21" spans="1:11" s="3" customFormat="1" ht="15" customHeight="1">
      <c r="A21" s="19">
        <v>3</v>
      </c>
      <c r="B21" s="20" t="s">
        <v>19</v>
      </c>
      <c r="C21" s="30">
        <v>10</v>
      </c>
      <c r="D21" s="22">
        <v>61155</v>
      </c>
      <c r="E21" s="23">
        <f t="shared" si="5"/>
        <v>611550</v>
      </c>
      <c r="F21" s="24">
        <v>0.09</v>
      </c>
      <c r="G21" s="25">
        <f t="shared" si="6"/>
        <v>556510.5</v>
      </c>
      <c r="H21" s="26">
        <f t="shared" si="0"/>
        <v>50591.86363636364</v>
      </c>
      <c r="I21" s="52">
        <f t="shared" si="4"/>
        <v>45532.677272727276</v>
      </c>
      <c r="J21" s="52"/>
      <c r="K21" s="53">
        <f>I21*C21</f>
        <v>455326.77272727276</v>
      </c>
    </row>
    <row r="22" spans="1:11" s="3" customFormat="1" ht="15" customHeight="1">
      <c r="A22" s="19">
        <v>4</v>
      </c>
      <c r="B22" s="20" t="s">
        <v>20</v>
      </c>
      <c r="C22" s="64">
        <v>7</v>
      </c>
      <c r="D22" s="22">
        <v>117926</v>
      </c>
      <c r="E22" s="23">
        <f t="shared" si="5"/>
        <v>825482</v>
      </c>
      <c r="F22" s="24">
        <v>0.09</v>
      </c>
      <c r="G22" s="25">
        <f t="shared" si="6"/>
        <v>751188.62</v>
      </c>
      <c r="H22" s="26">
        <f t="shared" si="0"/>
        <v>97556.963636363624</v>
      </c>
      <c r="I22" s="52">
        <f t="shared" si="4"/>
        <v>87801.267272727258</v>
      </c>
      <c r="J22" s="52">
        <f>I22*0.85</f>
        <v>74631.077181818167</v>
      </c>
      <c r="K22" s="53">
        <f>J22*C22</f>
        <v>522417.54027272714</v>
      </c>
    </row>
    <row r="23" spans="1:11" s="3" customFormat="1" ht="15" customHeight="1">
      <c r="A23" s="19">
        <v>5</v>
      </c>
      <c r="B23" s="20" t="s">
        <v>21</v>
      </c>
      <c r="C23" s="27">
        <v>10</v>
      </c>
      <c r="D23" s="22">
        <v>122163</v>
      </c>
      <c r="E23" s="23">
        <f t="shared" si="5"/>
        <v>1221630</v>
      </c>
      <c r="F23" s="24">
        <v>0.09</v>
      </c>
      <c r="G23" s="25">
        <f t="shared" si="6"/>
        <v>1111683.3</v>
      </c>
      <c r="H23" s="26">
        <f t="shared" si="0"/>
        <v>101062.11818181818</v>
      </c>
      <c r="I23" s="52">
        <f t="shared" si="4"/>
        <v>90955.906363636357</v>
      </c>
      <c r="J23" s="52"/>
      <c r="K23" s="53">
        <f t="shared" ref="K23:K36" si="7">I23*C23</f>
        <v>909559.0636363636</v>
      </c>
    </row>
    <row r="24" spans="1:11" s="3" customFormat="1" ht="15" customHeight="1">
      <c r="A24" s="19">
        <v>6</v>
      </c>
      <c r="B24" s="20" t="s">
        <v>22</v>
      </c>
      <c r="C24" s="21"/>
      <c r="D24" s="22">
        <v>96566</v>
      </c>
      <c r="E24" s="23">
        <f t="shared" si="5"/>
        <v>0</v>
      </c>
      <c r="F24" s="24">
        <v>0.09</v>
      </c>
      <c r="G24" s="25">
        <f t="shared" si="6"/>
        <v>0</v>
      </c>
      <c r="H24" s="26">
        <f t="shared" si="0"/>
        <v>79886.418181818182</v>
      </c>
      <c r="I24" s="52">
        <f t="shared" si="4"/>
        <v>71897.776363636367</v>
      </c>
      <c r="J24" s="52"/>
      <c r="K24" s="53">
        <f t="shared" si="7"/>
        <v>0</v>
      </c>
    </row>
    <row r="25" spans="1:11" s="3" customFormat="1" ht="15" customHeight="1">
      <c r="A25" s="19">
        <v>7</v>
      </c>
      <c r="B25" s="20" t="s">
        <v>23</v>
      </c>
      <c r="C25" s="30"/>
      <c r="D25" s="22">
        <v>144014</v>
      </c>
      <c r="E25" s="23">
        <f t="shared" si="5"/>
        <v>0</v>
      </c>
      <c r="F25" s="24">
        <v>0.09</v>
      </c>
      <c r="G25" s="25">
        <f t="shared" si="6"/>
        <v>0</v>
      </c>
      <c r="H25" s="26">
        <f t="shared" si="0"/>
        <v>119138.85454545454</v>
      </c>
      <c r="I25" s="52">
        <f t="shared" si="4"/>
        <v>107224.96909090909</v>
      </c>
      <c r="J25" s="52"/>
      <c r="K25" s="53">
        <f t="shared" si="7"/>
        <v>0</v>
      </c>
    </row>
    <row r="26" spans="1:11" s="3" customFormat="1" ht="15" customHeight="1">
      <c r="A26" s="19">
        <v>8</v>
      </c>
      <c r="B26" s="20" t="s">
        <v>24</v>
      </c>
      <c r="C26" s="21"/>
      <c r="D26" s="22">
        <v>237245</v>
      </c>
      <c r="E26" s="23">
        <f t="shared" si="5"/>
        <v>0</v>
      </c>
      <c r="F26" s="24">
        <v>0.09</v>
      </c>
      <c r="G26" s="25">
        <f t="shared" si="6"/>
        <v>0</v>
      </c>
      <c r="H26" s="26">
        <f t="shared" si="0"/>
        <v>196266.31818181818</v>
      </c>
      <c r="I26" s="52">
        <f t="shared" si="4"/>
        <v>176639.68636363637</v>
      </c>
      <c r="J26" s="52"/>
      <c r="K26" s="53">
        <f t="shared" si="7"/>
        <v>0</v>
      </c>
    </row>
    <row r="27" spans="1:11" s="3" customFormat="1" ht="15" customHeight="1">
      <c r="A27" s="19">
        <v>9</v>
      </c>
      <c r="B27" s="31" t="s">
        <v>25</v>
      </c>
      <c r="C27" s="21"/>
      <c r="D27" s="22">
        <v>103413.75</v>
      </c>
      <c r="E27" s="23">
        <f t="shared" si="5"/>
        <v>0</v>
      </c>
      <c r="F27" s="24">
        <v>0.09</v>
      </c>
      <c r="G27" s="25">
        <f t="shared" si="6"/>
        <v>0</v>
      </c>
      <c r="H27" s="26">
        <f t="shared" si="0"/>
        <v>85551.374999999985</v>
      </c>
      <c r="I27" s="52">
        <f t="shared" si="4"/>
        <v>76996.237499999988</v>
      </c>
      <c r="J27" s="52"/>
      <c r="K27" s="53">
        <f t="shared" si="7"/>
        <v>0</v>
      </c>
    </row>
    <row r="28" spans="1:11" s="3" customFormat="1" ht="15" customHeight="1">
      <c r="A28" s="19">
        <v>10</v>
      </c>
      <c r="B28" s="31" t="s">
        <v>26</v>
      </c>
      <c r="C28" s="32"/>
      <c r="D28" s="22">
        <v>112188</v>
      </c>
      <c r="E28" s="23">
        <f t="shared" si="5"/>
        <v>0</v>
      </c>
      <c r="F28" s="24">
        <v>0.09</v>
      </c>
      <c r="G28" s="25">
        <f t="shared" si="6"/>
        <v>0</v>
      </c>
      <c r="H28" s="26">
        <f t="shared" si="0"/>
        <v>92810.072727272724</v>
      </c>
      <c r="I28" s="52">
        <f t="shared" si="4"/>
        <v>83529.06545454546</v>
      </c>
      <c r="J28" s="52"/>
      <c r="K28" s="53">
        <f t="shared" si="7"/>
        <v>0</v>
      </c>
    </row>
    <row r="29" spans="1:11" s="3" customFormat="1" ht="15" customHeight="1">
      <c r="A29" s="19">
        <v>11</v>
      </c>
      <c r="B29" s="20" t="s">
        <v>27</v>
      </c>
      <c r="C29" s="32">
        <v>10</v>
      </c>
      <c r="D29" s="22">
        <v>55200</v>
      </c>
      <c r="E29" s="23">
        <f t="shared" si="5"/>
        <v>552000</v>
      </c>
      <c r="F29" s="24">
        <v>0.09</v>
      </c>
      <c r="G29" s="25">
        <f t="shared" si="6"/>
        <v>502320</v>
      </c>
      <c r="H29" s="26">
        <f t="shared" si="0"/>
        <v>45665.454545454544</v>
      </c>
      <c r="I29" s="52">
        <f t="shared" si="4"/>
        <v>41098.909090909088</v>
      </c>
      <c r="J29" s="52"/>
      <c r="K29" s="53">
        <f t="shared" si="7"/>
        <v>410989.09090909088</v>
      </c>
    </row>
    <row r="30" spans="1:11" s="3" customFormat="1" ht="15" customHeight="1">
      <c r="A30" s="19">
        <v>12</v>
      </c>
      <c r="B30" s="20" t="s">
        <v>28</v>
      </c>
      <c r="C30" s="32">
        <v>10</v>
      </c>
      <c r="D30" s="22">
        <v>50600</v>
      </c>
      <c r="E30" s="23">
        <f t="shared" si="5"/>
        <v>506000</v>
      </c>
      <c r="F30" s="24">
        <v>0.09</v>
      </c>
      <c r="G30" s="25">
        <f t="shared" si="6"/>
        <v>460460</v>
      </c>
      <c r="H30" s="26">
        <f t="shared" si="0"/>
        <v>41859.999999999993</v>
      </c>
      <c r="I30" s="52">
        <f t="shared" si="4"/>
        <v>37673.999999999993</v>
      </c>
      <c r="J30" s="52"/>
      <c r="K30" s="53">
        <f t="shared" si="7"/>
        <v>376739.99999999994</v>
      </c>
    </row>
    <row r="31" spans="1:11" s="3" customFormat="1" ht="15" customHeight="1">
      <c r="A31" s="19">
        <v>13</v>
      </c>
      <c r="B31" s="20" t="s">
        <v>29</v>
      </c>
      <c r="C31" s="32"/>
      <c r="D31" s="33">
        <v>65340</v>
      </c>
      <c r="E31" s="23">
        <f t="shared" si="5"/>
        <v>0</v>
      </c>
      <c r="F31" s="24">
        <v>0.09</v>
      </c>
      <c r="G31" s="25">
        <f t="shared" si="6"/>
        <v>0</v>
      </c>
      <c r="H31" s="26">
        <f t="shared" si="0"/>
        <v>54053.999999999993</v>
      </c>
      <c r="I31" s="52">
        <f t="shared" si="4"/>
        <v>48648.599999999991</v>
      </c>
      <c r="J31" s="52"/>
      <c r="K31" s="53">
        <f t="shared" si="7"/>
        <v>0</v>
      </c>
    </row>
    <row r="32" spans="1:11" s="3" customFormat="1" ht="15" customHeight="1">
      <c r="A32" s="19">
        <v>14</v>
      </c>
      <c r="B32" s="20" t="s">
        <v>30</v>
      </c>
      <c r="C32" s="32"/>
      <c r="D32" s="33">
        <v>67155</v>
      </c>
      <c r="E32" s="23">
        <f t="shared" si="5"/>
        <v>0</v>
      </c>
      <c r="F32" s="24">
        <v>0.09</v>
      </c>
      <c r="G32" s="25">
        <f t="shared" si="6"/>
        <v>0</v>
      </c>
      <c r="H32" s="26">
        <f t="shared" si="0"/>
        <v>55555.499999999993</v>
      </c>
      <c r="I32" s="52">
        <f t="shared" si="4"/>
        <v>49999.95</v>
      </c>
      <c r="J32" s="52"/>
      <c r="K32" s="53">
        <f t="shared" si="7"/>
        <v>0</v>
      </c>
    </row>
    <row r="33" spans="1:11" s="3" customFormat="1" ht="15" customHeight="1">
      <c r="A33" s="19">
        <v>15</v>
      </c>
      <c r="B33" s="20" t="s">
        <v>31</v>
      </c>
      <c r="C33" s="32"/>
      <c r="D33" s="33">
        <v>78045</v>
      </c>
      <c r="E33" s="23">
        <f t="shared" si="5"/>
        <v>0</v>
      </c>
      <c r="F33" s="24">
        <v>0.09</v>
      </c>
      <c r="G33" s="25">
        <f t="shared" si="6"/>
        <v>0</v>
      </c>
      <c r="H33" s="26">
        <f t="shared" si="0"/>
        <v>64564.5</v>
      </c>
      <c r="I33" s="52">
        <f t="shared" si="4"/>
        <v>58108.05</v>
      </c>
      <c r="J33" s="52"/>
      <c r="K33" s="53">
        <f t="shared" si="7"/>
        <v>0</v>
      </c>
    </row>
    <row r="34" spans="1:11" s="3" customFormat="1" ht="15" customHeight="1">
      <c r="A34" s="19">
        <v>16</v>
      </c>
      <c r="B34" s="20" t="s">
        <v>32</v>
      </c>
      <c r="C34" s="32"/>
      <c r="D34" s="33">
        <v>81675</v>
      </c>
      <c r="E34" s="23">
        <f t="shared" si="5"/>
        <v>0</v>
      </c>
      <c r="F34" s="24">
        <v>0.09</v>
      </c>
      <c r="G34" s="25">
        <f t="shared" si="6"/>
        <v>0</v>
      </c>
      <c r="H34" s="26">
        <f t="shared" si="0"/>
        <v>67567.5</v>
      </c>
      <c r="I34" s="52">
        <f t="shared" si="4"/>
        <v>60810.75</v>
      </c>
      <c r="J34" s="52"/>
      <c r="K34" s="53">
        <f t="shared" si="7"/>
        <v>0</v>
      </c>
    </row>
    <row r="35" spans="1:11" s="3" customFormat="1" ht="15" customHeight="1">
      <c r="A35" s="19">
        <v>17</v>
      </c>
      <c r="B35" s="20" t="s">
        <v>33</v>
      </c>
      <c r="C35" s="32"/>
      <c r="D35" s="34">
        <v>115940</v>
      </c>
      <c r="E35" s="23">
        <f t="shared" si="5"/>
        <v>0</v>
      </c>
      <c r="F35" s="24">
        <v>0.09</v>
      </c>
      <c r="G35" s="25">
        <f t="shared" si="6"/>
        <v>0</v>
      </c>
      <c r="H35" s="26">
        <f t="shared" si="0"/>
        <v>95913.999999999985</v>
      </c>
      <c r="I35" s="52">
        <f t="shared" si="4"/>
        <v>86322.599999999991</v>
      </c>
      <c r="J35" s="52"/>
      <c r="K35" s="53">
        <f t="shared" si="7"/>
        <v>0</v>
      </c>
    </row>
    <row r="36" spans="1:11" s="3" customFormat="1" ht="15" customHeight="1">
      <c r="A36" s="19">
        <v>18</v>
      </c>
      <c r="B36" s="20" t="s">
        <v>34</v>
      </c>
      <c r="C36" s="32"/>
      <c r="D36" s="33">
        <v>99825</v>
      </c>
      <c r="E36" s="23">
        <f t="shared" si="5"/>
        <v>0</v>
      </c>
      <c r="F36" s="24">
        <v>0.09</v>
      </c>
      <c r="G36" s="25">
        <f t="shared" si="6"/>
        <v>0</v>
      </c>
      <c r="H36" s="26">
        <f t="shared" si="0"/>
        <v>82582.499999999985</v>
      </c>
      <c r="I36" s="52">
        <f t="shared" si="4"/>
        <v>74324.249999999985</v>
      </c>
      <c r="J36" s="52"/>
      <c r="K36" s="53">
        <f t="shared" si="7"/>
        <v>0</v>
      </c>
    </row>
    <row r="37" spans="1:11" s="3" customFormat="1" ht="15" customHeight="1">
      <c r="A37" s="19">
        <v>1</v>
      </c>
      <c r="B37" s="20" t="s">
        <v>17</v>
      </c>
      <c r="C37" s="21"/>
      <c r="D37" s="22">
        <v>80775</v>
      </c>
      <c r="E37" s="23">
        <f>D37*C37</f>
        <v>0</v>
      </c>
      <c r="F37" s="24">
        <v>0.09</v>
      </c>
      <c r="G37" s="25">
        <f>E37-E37*F37</f>
        <v>0</v>
      </c>
      <c r="H37" s="26">
        <f t="shared" si="0"/>
        <v>66822.954545454544</v>
      </c>
      <c r="I37" s="52"/>
      <c r="J37" s="52"/>
      <c r="K37" s="53">
        <f t="shared" ref="K37:K53" si="8">H37*C37</f>
        <v>0</v>
      </c>
    </row>
    <row r="38" spans="1:11" s="3" customFormat="1" ht="15" customHeight="1">
      <c r="A38" s="19">
        <v>2</v>
      </c>
      <c r="B38" s="20" t="s">
        <v>18</v>
      </c>
      <c r="C38" s="27"/>
      <c r="D38" s="22">
        <v>130973</v>
      </c>
      <c r="E38" s="23">
        <f t="shared" ref="E38:E54" si="9">D38*C38</f>
        <v>0</v>
      </c>
      <c r="F38" s="24">
        <v>0.09</v>
      </c>
      <c r="G38" s="25">
        <f t="shared" ref="G38:G54" si="10">E38-E38*F38</f>
        <v>0</v>
      </c>
      <c r="H38" s="26">
        <f t="shared" si="0"/>
        <v>108350.39090909091</v>
      </c>
      <c r="I38" s="52"/>
      <c r="J38" s="52"/>
      <c r="K38" s="53">
        <f t="shared" si="8"/>
        <v>0</v>
      </c>
    </row>
    <row r="39" spans="1:11" s="3" customFormat="1" ht="15" customHeight="1">
      <c r="A39" s="19">
        <v>3</v>
      </c>
      <c r="B39" s="20" t="s">
        <v>19</v>
      </c>
      <c r="C39" s="28"/>
      <c r="D39" s="22">
        <v>61155</v>
      </c>
      <c r="E39" s="23">
        <f t="shared" si="9"/>
        <v>0</v>
      </c>
      <c r="F39" s="24">
        <v>0.09</v>
      </c>
      <c r="G39" s="25">
        <f t="shared" si="10"/>
        <v>0</v>
      </c>
      <c r="H39" s="26">
        <f t="shared" si="0"/>
        <v>50591.86363636364</v>
      </c>
      <c r="I39" s="52"/>
      <c r="J39" s="52"/>
      <c r="K39" s="53">
        <f t="shared" si="8"/>
        <v>0</v>
      </c>
    </row>
    <row r="40" spans="1:11" s="65" customFormat="1" ht="15" customHeight="1">
      <c r="A40" s="72">
        <v>4</v>
      </c>
      <c r="B40" s="73" t="s">
        <v>20</v>
      </c>
      <c r="C40" s="74"/>
      <c r="D40" s="75">
        <v>117926</v>
      </c>
      <c r="E40" s="76">
        <f t="shared" si="9"/>
        <v>0</v>
      </c>
      <c r="F40" s="77">
        <v>0.09</v>
      </c>
      <c r="G40" s="78">
        <f t="shared" si="10"/>
        <v>0</v>
      </c>
      <c r="H40" s="63">
        <f t="shared" si="0"/>
        <v>97556.963636363624</v>
      </c>
      <c r="I40" s="83">
        <f>H40*0.85</f>
        <v>82923.419090909083</v>
      </c>
      <c r="J40" s="83"/>
      <c r="K40" s="84">
        <f t="shared" si="8"/>
        <v>0</v>
      </c>
    </row>
    <row r="41" spans="1:11" s="3" customFormat="1" ht="15" customHeight="1">
      <c r="A41" s="19">
        <v>5</v>
      </c>
      <c r="B41" s="20" t="s">
        <v>21</v>
      </c>
      <c r="C41" s="27"/>
      <c r="D41" s="22">
        <v>122163</v>
      </c>
      <c r="E41" s="23">
        <f t="shared" si="9"/>
        <v>0</v>
      </c>
      <c r="F41" s="24">
        <v>0.09</v>
      </c>
      <c r="G41" s="25">
        <f t="shared" si="10"/>
        <v>0</v>
      </c>
      <c r="H41" s="26">
        <f t="shared" si="0"/>
        <v>101062.11818181818</v>
      </c>
      <c r="I41" s="52"/>
      <c r="J41" s="52"/>
      <c r="K41" s="53">
        <f t="shared" si="8"/>
        <v>0</v>
      </c>
    </row>
    <row r="42" spans="1:11" s="3" customFormat="1" ht="15" customHeight="1">
      <c r="A42" s="19">
        <v>6</v>
      </c>
      <c r="B42" s="20" t="s">
        <v>22</v>
      </c>
      <c r="C42" s="21"/>
      <c r="D42" s="22">
        <v>96566</v>
      </c>
      <c r="E42" s="23">
        <f t="shared" si="9"/>
        <v>0</v>
      </c>
      <c r="F42" s="24">
        <v>0.09</v>
      </c>
      <c r="G42" s="25">
        <f t="shared" si="10"/>
        <v>0</v>
      </c>
      <c r="H42" s="26">
        <f t="shared" si="0"/>
        <v>79886.418181818182</v>
      </c>
      <c r="I42" s="52"/>
      <c r="J42" s="52"/>
      <c r="K42" s="53">
        <f t="shared" si="8"/>
        <v>0</v>
      </c>
    </row>
    <row r="43" spans="1:11" s="3" customFormat="1" ht="15" customHeight="1">
      <c r="A43" s="19">
        <v>7</v>
      </c>
      <c r="B43" s="20" t="s">
        <v>23</v>
      </c>
      <c r="C43" s="30"/>
      <c r="D43" s="22">
        <v>144014</v>
      </c>
      <c r="E43" s="23">
        <f t="shared" si="9"/>
        <v>0</v>
      </c>
      <c r="F43" s="24">
        <v>0.09</v>
      </c>
      <c r="G43" s="25">
        <f t="shared" si="10"/>
        <v>0</v>
      </c>
      <c r="H43" s="26">
        <f t="shared" si="0"/>
        <v>119138.85454545454</v>
      </c>
      <c r="I43" s="52"/>
      <c r="J43" s="52"/>
      <c r="K43" s="53">
        <f t="shared" si="8"/>
        <v>0</v>
      </c>
    </row>
    <row r="44" spans="1:11" s="3" customFormat="1" ht="15" customHeight="1">
      <c r="A44" s="19">
        <v>8</v>
      </c>
      <c r="B44" s="20" t="s">
        <v>24</v>
      </c>
      <c r="C44" s="21"/>
      <c r="D44" s="22">
        <v>237245</v>
      </c>
      <c r="E44" s="23">
        <f t="shared" si="9"/>
        <v>0</v>
      </c>
      <c r="F44" s="24">
        <v>0.09</v>
      </c>
      <c r="G44" s="25">
        <f t="shared" si="10"/>
        <v>0</v>
      </c>
      <c r="H44" s="26">
        <f t="shared" si="0"/>
        <v>196266.31818181818</v>
      </c>
      <c r="I44" s="52"/>
      <c r="J44" s="52"/>
      <c r="K44" s="53">
        <f t="shared" si="8"/>
        <v>0</v>
      </c>
    </row>
    <row r="45" spans="1:11" s="3" customFormat="1" ht="15" customHeight="1">
      <c r="A45" s="19">
        <v>9</v>
      </c>
      <c r="B45" s="31" t="s">
        <v>25</v>
      </c>
      <c r="C45" s="21"/>
      <c r="D45" s="22">
        <v>103413.75</v>
      </c>
      <c r="E45" s="23">
        <f t="shared" si="9"/>
        <v>0</v>
      </c>
      <c r="F45" s="24">
        <v>0.09</v>
      </c>
      <c r="G45" s="25">
        <f t="shared" si="10"/>
        <v>0</v>
      </c>
      <c r="H45" s="26">
        <f t="shared" si="0"/>
        <v>85551.374999999985</v>
      </c>
      <c r="I45" s="52"/>
      <c r="J45" s="52"/>
      <c r="K45" s="53">
        <f t="shared" si="8"/>
        <v>0</v>
      </c>
    </row>
    <row r="46" spans="1:11" s="3" customFormat="1" ht="15" customHeight="1">
      <c r="A46" s="19">
        <v>10</v>
      </c>
      <c r="B46" s="31" t="s">
        <v>26</v>
      </c>
      <c r="C46" s="32"/>
      <c r="D46" s="22">
        <v>112188</v>
      </c>
      <c r="E46" s="23">
        <f t="shared" si="9"/>
        <v>0</v>
      </c>
      <c r="F46" s="24">
        <v>0.09</v>
      </c>
      <c r="G46" s="25">
        <f t="shared" si="10"/>
        <v>0</v>
      </c>
      <c r="H46" s="26">
        <f t="shared" si="0"/>
        <v>92810.072727272724</v>
      </c>
      <c r="I46" s="52"/>
      <c r="J46" s="52"/>
      <c r="K46" s="53">
        <f t="shared" si="8"/>
        <v>0</v>
      </c>
    </row>
    <row r="47" spans="1:11" s="3" customFormat="1" ht="15" customHeight="1">
      <c r="A47" s="19">
        <v>11</v>
      </c>
      <c r="B47" s="20" t="s">
        <v>27</v>
      </c>
      <c r="C47" s="32">
        <v>2</v>
      </c>
      <c r="D47" s="22">
        <v>55200</v>
      </c>
      <c r="E47" s="23">
        <f t="shared" si="9"/>
        <v>110400</v>
      </c>
      <c r="F47" s="24">
        <v>0.09</v>
      </c>
      <c r="G47" s="25">
        <f t="shared" si="10"/>
        <v>100464</v>
      </c>
      <c r="H47" s="26">
        <f t="shared" si="0"/>
        <v>45665.454545454544</v>
      </c>
      <c r="I47" s="52"/>
      <c r="J47" s="52"/>
      <c r="K47" s="53">
        <f t="shared" si="8"/>
        <v>91330.909090909088</v>
      </c>
    </row>
    <row r="48" spans="1:11" s="3" customFormat="1" ht="15" customHeight="1">
      <c r="A48" s="19">
        <v>12</v>
      </c>
      <c r="B48" s="20" t="s">
        <v>28</v>
      </c>
      <c r="C48" s="32">
        <v>2</v>
      </c>
      <c r="D48" s="22">
        <v>50600</v>
      </c>
      <c r="E48" s="23">
        <f t="shared" si="9"/>
        <v>101200</v>
      </c>
      <c r="F48" s="24">
        <v>0.09</v>
      </c>
      <c r="G48" s="25">
        <f t="shared" si="10"/>
        <v>92092</v>
      </c>
      <c r="H48" s="26">
        <f t="shared" si="0"/>
        <v>41859.999999999993</v>
      </c>
      <c r="I48" s="52"/>
      <c r="J48" s="52"/>
      <c r="K48" s="53">
        <f t="shared" si="8"/>
        <v>83719.999999999985</v>
      </c>
    </row>
    <row r="49" spans="1:11" s="3" customFormat="1" ht="15" customHeight="1">
      <c r="A49" s="19">
        <v>13</v>
      </c>
      <c r="B49" s="20" t="s">
        <v>29</v>
      </c>
      <c r="C49" s="32">
        <v>5</v>
      </c>
      <c r="D49" s="33">
        <v>65340</v>
      </c>
      <c r="E49" s="23">
        <f t="shared" si="9"/>
        <v>326700</v>
      </c>
      <c r="F49" s="24">
        <v>0.09</v>
      </c>
      <c r="G49" s="25">
        <f t="shared" si="10"/>
        <v>297297</v>
      </c>
      <c r="H49" s="26">
        <f t="shared" si="0"/>
        <v>54053.999999999993</v>
      </c>
      <c r="I49" s="52"/>
      <c r="J49" s="52"/>
      <c r="K49" s="53">
        <f t="shared" si="8"/>
        <v>270269.99999999994</v>
      </c>
    </row>
    <row r="50" spans="1:11" s="3" customFormat="1" ht="15" customHeight="1">
      <c r="A50" s="19">
        <v>14</v>
      </c>
      <c r="B50" s="20" t="s">
        <v>30</v>
      </c>
      <c r="C50" s="32">
        <v>3</v>
      </c>
      <c r="D50" s="33">
        <v>67155</v>
      </c>
      <c r="E50" s="23">
        <f t="shared" si="9"/>
        <v>201465</v>
      </c>
      <c r="F50" s="24">
        <v>0.09</v>
      </c>
      <c r="G50" s="25">
        <f t="shared" si="10"/>
        <v>183333.15</v>
      </c>
      <c r="H50" s="26">
        <f t="shared" si="0"/>
        <v>55555.499999999993</v>
      </c>
      <c r="I50" s="52"/>
      <c r="J50" s="52"/>
      <c r="K50" s="53">
        <f t="shared" si="8"/>
        <v>166666.49999999997</v>
      </c>
    </row>
    <row r="51" spans="1:11" s="3" customFormat="1" ht="15" customHeight="1">
      <c r="A51" s="19">
        <v>15</v>
      </c>
      <c r="B51" s="20" t="s">
        <v>31</v>
      </c>
      <c r="C51" s="32">
        <v>5</v>
      </c>
      <c r="D51" s="33">
        <v>78045</v>
      </c>
      <c r="E51" s="23">
        <f t="shared" si="9"/>
        <v>390225</v>
      </c>
      <c r="F51" s="24">
        <v>0.09</v>
      </c>
      <c r="G51" s="25">
        <f t="shared" si="10"/>
        <v>355104.75</v>
      </c>
      <c r="H51" s="26">
        <f t="shared" si="0"/>
        <v>64564.5</v>
      </c>
      <c r="I51" s="52"/>
      <c r="J51" s="52"/>
      <c r="K51" s="53">
        <f t="shared" si="8"/>
        <v>322822.5</v>
      </c>
    </row>
    <row r="52" spans="1:11" s="3" customFormat="1" ht="15" customHeight="1">
      <c r="A52" s="19">
        <v>16</v>
      </c>
      <c r="B52" s="20" t="s">
        <v>32</v>
      </c>
      <c r="C52" s="32">
        <v>5</v>
      </c>
      <c r="D52" s="33">
        <v>81675</v>
      </c>
      <c r="E52" s="23">
        <f t="shared" si="9"/>
        <v>408375</v>
      </c>
      <c r="F52" s="24">
        <v>0.09</v>
      </c>
      <c r="G52" s="25">
        <f t="shared" si="10"/>
        <v>371621.25</v>
      </c>
      <c r="H52" s="26">
        <f t="shared" si="0"/>
        <v>67567.5</v>
      </c>
      <c r="I52" s="52"/>
      <c r="J52" s="52"/>
      <c r="K52" s="53">
        <f t="shared" si="8"/>
        <v>337837.5</v>
      </c>
    </row>
    <row r="53" spans="1:11" s="66" customFormat="1" ht="15" customHeight="1">
      <c r="A53" s="79">
        <v>17</v>
      </c>
      <c r="B53" s="20" t="s">
        <v>33</v>
      </c>
      <c r="C53" s="32">
        <v>5</v>
      </c>
      <c r="D53" s="34">
        <v>115940</v>
      </c>
      <c r="E53" s="80">
        <f t="shared" si="9"/>
        <v>579700</v>
      </c>
      <c r="F53" s="81">
        <v>0.09</v>
      </c>
      <c r="G53" s="25">
        <f t="shared" si="10"/>
        <v>527527</v>
      </c>
      <c r="H53" s="82">
        <f t="shared" si="0"/>
        <v>95913.999999999985</v>
      </c>
      <c r="I53" s="85"/>
      <c r="J53" s="85"/>
      <c r="K53" s="86">
        <f t="shared" si="8"/>
        <v>479569.99999999994</v>
      </c>
    </row>
    <row r="54" spans="1:11" s="65" customFormat="1" ht="15" customHeight="1">
      <c r="A54" s="72">
        <v>18</v>
      </c>
      <c r="B54" s="73" t="s">
        <v>34</v>
      </c>
      <c r="C54" s="87">
        <v>5</v>
      </c>
      <c r="D54" s="88">
        <v>99825</v>
      </c>
      <c r="E54" s="76">
        <f t="shared" si="9"/>
        <v>499125</v>
      </c>
      <c r="F54" s="77">
        <v>0.09</v>
      </c>
      <c r="G54" s="78">
        <f t="shared" si="10"/>
        <v>454203.75</v>
      </c>
      <c r="H54" s="63">
        <f t="shared" si="0"/>
        <v>82582.499999999985</v>
      </c>
      <c r="I54" s="83">
        <f>H54*0.85</f>
        <v>70195.124999999985</v>
      </c>
      <c r="J54" s="83"/>
      <c r="K54" s="84">
        <f>I54*C54</f>
        <v>350975.62499999994</v>
      </c>
    </row>
    <row r="55" spans="1:11" s="3" customFormat="1" ht="15" customHeight="1">
      <c r="A55" s="19">
        <v>1</v>
      </c>
      <c r="B55" s="20" t="s">
        <v>17</v>
      </c>
      <c r="C55" s="21">
        <v>3</v>
      </c>
      <c r="D55" s="22">
        <v>80775</v>
      </c>
      <c r="E55" s="23">
        <f>D55*C55</f>
        <v>242325</v>
      </c>
      <c r="F55" s="24">
        <v>0.09</v>
      </c>
      <c r="G55" s="25">
        <f>E55-E55*F55</f>
        <v>220515.75</v>
      </c>
      <c r="H55" s="26">
        <f t="shared" si="0"/>
        <v>66822.954545454544</v>
      </c>
      <c r="I55" s="52"/>
      <c r="J55" s="52"/>
      <c r="K55" s="53">
        <f t="shared" ref="K55:K71" si="11">H55*C55</f>
        <v>200468.86363636365</v>
      </c>
    </row>
    <row r="56" spans="1:11" s="3" customFormat="1" ht="15" customHeight="1">
      <c r="A56" s="19">
        <v>2</v>
      </c>
      <c r="B56" s="20" t="s">
        <v>18</v>
      </c>
      <c r="C56" s="27"/>
      <c r="D56" s="22">
        <v>130973</v>
      </c>
      <c r="E56" s="23">
        <f t="shared" ref="E56:E72" si="12">D56*C56</f>
        <v>0</v>
      </c>
      <c r="F56" s="24">
        <v>0.09</v>
      </c>
      <c r="G56" s="25">
        <f t="shared" ref="G56:G72" si="13">E56-E56*F56</f>
        <v>0</v>
      </c>
      <c r="H56" s="26">
        <f t="shared" si="0"/>
        <v>108350.39090909091</v>
      </c>
      <c r="I56" s="52"/>
      <c r="J56" s="52"/>
      <c r="K56" s="53">
        <f t="shared" si="11"/>
        <v>0</v>
      </c>
    </row>
    <row r="57" spans="1:11" s="3" customFormat="1" ht="15" customHeight="1">
      <c r="A57" s="19">
        <v>3</v>
      </c>
      <c r="B57" s="20" t="s">
        <v>19</v>
      </c>
      <c r="C57" s="30">
        <v>2</v>
      </c>
      <c r="D57" s="22">
        <v>61155</v>
      </c>
      <c r="E57" s="23">
        <f t="shared" si="12"/>
        <v>122310</v>
      </c>
      <c r="F57" s="24">
        <v>0.09</v>
      </c>
      <c r="G57" s="25">
        <f t="shared" si="13"/>
        <v>111302.1</v>
      </c>
      <c r="H57" s="26">
        <f t="shared" si="0"/>
        <v>50591.86363636364</v>
      </c>
      <c r="I57" s="52"/>
      <c r="J57" s="52"/>
      <c r="K57" s="53">
        <f t="shared" si="11"/>
        <v>101183.72727272728</v>
      </c>
    </row>
    <row r="58" spans="1:11" s="65" customFormat="1" ht="15" customHeight="1">
      <c r="A58" s="72">
        <v>4</v>
      </c>
      <c r="B58" s="73" t="s">
        <v>20</v>
      </c>
      <c r="C58" s="74"/>
      <c r="D58" s="75">
        <v>117926</v>
      </c>
      <c r="E58" s="76">
        <f t="shared" si="12"/>
        <v>0</v>
      </c>
      <c r="F58" s="77">
        <v>0.09</v>
      </c>
      <c r="G58" s="78">
        <f t="shared" si="13"/>
        <v>0</v>
      </c>
      <c r="H58" s="63">
        <f t="shared" si="0"/>
        <v>97556.963636363624</v>
      </c>
      <c r="I58" s="83">
        <f>H58*0.85</f>
        <v>82923.419090909083</v>
      </c>
      <c r="J58" s="83"/>
      <c r="K58" s="84">
        <f t="shared" si="11"/>
        <v>0</v>
      </c>
    </row>
    <row r="59" spans="1:11" s="3" customFormat="1" ht="15" customHeight="1">
      <c r="A59" s="19">
        <v>5</v>
      </c>
      <c r="B59" s="20" t="s">
        <v>21</v>
      </c>
      <c r="C59" s="27"/>
      <c r="D59" s="22">
        <v>122163</v>
      </c>
      <c r="E59" s="23">
        <f t="shared" si="12"/>
        <v>0</v>
      </c>
      <c r="F59" s="24">
        <v>0.09</v>
      </c>
      <c r="G59" s="25">
        <f t="shared" si="13"/>
        <v>0</v>
      </c>
      <c r="H59" s="26">
        <f t="shared" si="0"/>
        <v>101062.11818181818</v>
      </c>
      <c r="I59" s="52"/>
      <c r="J59" s="52"/>
      <c r="K59" s="53">
        <f t="shared" si="11"/>
        <v>0</v>
      </c>
    </row>
    <row r="60" spans="1:11" s="3" customFormat="1" ht="15" customHeight="1">
      <c r="A60" s="19">
        <v>6</v>
      </c>
      <c r="B60" s="20" t="s">
        <v>22</v>
      </c>
      <c r="C60" s="21"/>
      <c r="D60" s="22">
        <v>96566</v>
      </c>
      <c r="E60" s="23">
        <f t="shared" si="12"/>
        <v>0</v>
      </c>
      <c r="F60" s="24">
        <v>0.09</v>
      </c>
      <c r="G60" s="25">
        <f t="shared" si="13"/>
        <v>0</v>
      </c>
      <c r="H60" s="26">
        <f t="shared" si="0"/>
        <v>79886.418181818182</v>
      </c>
      <c r="I60" s="52"/>
      <c r="J60" s="52"/>
      <c r="K60" s="53">
        <f t="shared" si="11"/>
        <v>0</v>
      </c>
    </row>
    <row r="61" spans="1:11" s="3" customFormat="1" ht="15" customHeight="1">
      <c r="A61" s="19">
        <v>7</v>
      </c>
      <c r="B61" s="20" t="s">
        <v>23</v>
      </c>
      <c r="C61" s="30"/>
      <c r="D61" s="22">
        <v>144014</v>
      </c>
      <c r="E61" s="23">
        <f t="shared" si="12"/>
        <v>0</v>
      </c>
      <c r="F61" s="24">
        <v>0.09</v>
      </c>
      <c r="G61" s="25">
        <f t="shared" si="13"/>
        <v>0</v>
      </c>
      <c r="H61" s="26">
        <f t="shared" si="0"/>
        <v>119138.85454545454</v>
      </c>
      <c r="I61" s="52"/>
      <c r="J61" s="52"/>
      <c r="K61" s="53">
        <f t="shared" si="11"/>
        <v>0</v>
      </c>
    </row>
    <row r="62" spans="1:11" s="3" customFormat="1" ht="15" customHeight="1">
      <c r="A62" s="19">
        <v>8</v>
      </c>
      <c r="B62" s="20" t="s">
        <v>24</v>
      </c>
      <c r="C62" s="21"/>
      <c r="D62" s="22">
        <v>237245</v>
      </c>
      <c r="E62" s="23">
        <f t="shared" si="12"/>
        <v>0</v>
      </c>
      <c r="F62" s="24">
        <v>0.09</v>
      </c>
      <c r="G62" s="25">
        <f t="shared" si="13"/>
        <v>0</v>
      </c>
      <c r="H62" s="26">
        <f t="shared" si="0"/>
        <v>196266.31818181818</v>
      </c>
      <c r="I62" s="52"/>
      <c r="J62" s="52"/>
      <c r="K62" s="53">
        <f t="shared" si="11"/>
        <v>0</v>
      </c>
    </row>
    <row r="63" spans="1:11" s="3" customFormat="1" ht="15" customHeight="1">
      <c r="A63" s="19">
        <v>9</v>
      </c>
      <c r="B63" s="31" t="s">
        <v>25</v>
      </c>
      <c r="C63" s="21"/>
      <c r="D63" s="22">
        <v>103413.75</v>
      </c>
      <c r="E63" s="23">
        <f t="shared" si="12"/>
        <v>0</v>
      </c>
      <c r="F63" s="24">
        <v>0.09</v>
      </c>
      <c r="G63" s="25">
        <f t="shared" si="13"/>
        <v>0</v>
      </c>
      <c r="H63" s="26">
        <f t="shared" si="0"/>
        <v>85551.374999999985</v>
      </c>
      <c r="I63" s="52"/>
      <c r="J63" s="52"/>
      <c r="K63" s="53">
        <f t="shared" si="11"/>
        <v>0</v>
      </c>
    </row>
    <row r="64" spans="1:11" s="3" customFormat="1" ht="15" customHeight="1">
      <c r="A64" s="19">
        <v>10</v>
      </c>
      <c r="B64" s="31" t="s">
        <v>26</v>
      </c>
      <c r="C64" s="32"/>
      <c r="D64" s="22">
        <v>112188</v>
      </c>
      <c r="E64" s="23">
        <f t="shared" si="12"/>
        <v>0</v>
      </c>
      <c r="F64" s="24">
        <v>0.09</v>
      </c>
      <c r="G64" s="25">
        <f t="shared" si="13"/>
        <v>0</v>
      </c>
      <c r="H64" s="26">
        <f t="shared" si="0"/>
        <v>92810.072727272724</v>
      </c>
      <c r="I64" s="52"/>
      <c r="J64" s="52"/>
      <c r="K64" s="53">
        <f t="shared" si="11"/>
        <v>0</v>
      </c>
    </row>
    <row r="65" spans="1:11" s="3" customFormat="1" ht="15" customHeight="1">
      <c r="A65" s="19">
        <v>11</v>
      </c>
      <c r="B65" s="20" t="s">
        <v>27</v>
      </c>
      <c r="C65" s="32"/>
      <c r="D65" s="22">
        <v>55200</v>
      </c>
      <c r="E65" s="23">
        <f t="shared" si="12"/>
        <v>0</v>
      </c>
      <c r="F65" s="24">
        <v>0.09</v>
      </c>
      <c r="G65" s="25">
        <f t="shared" si="13"/>
        <v>0</v>
      </c>
      <c r="H65" s="26">
        <f t="shared" ref="H65:H128" si="14">D65/1.1*0.91</f>
        <v>45665.454545454544</v>
      </c>
      <c r="I65" s="52"/>
      <c r="J65" s="52"/>
      <c r="K65" s="53">
        <f t="shared" si="11"/>
        <v>0</v>
      </c>
    </row>
    <row r="66" spans="1:11" s="3" customFormat="1" ht="15" customHeight="1">
      <c r="A66" s="19">
        <v>12</v>
      </c>
      <c r="B66" s="20" t="s">
        <v>28</v>
      </c>
      <c r="C66" s="32"/>
      <c r="D66" s="22">
        <v>50600</v>
      </c>
      <c r="E66" s="23">
        <f t="shared" si="12"/>
        <v>0</v>
      </c>
      <c r="F66" s="24">
        <v>0.09</v>
      </c>
      <c r="G66" s="25">
        <f t="shared" si="13"/>
        <v>0</v>
      </c>
      <c r="H66" s="26">
        <f t="shared" si="14"/>
        <v>41859.999999999993</v>
      </c>
      <c r="I66" s="52"/>
      <c r="J66" s="52"/>
      <c r="K66" s="53">
        <f t="shared" si="11"/>
        <v>0</v>
      </c>
    </row>
    <row r="67" spans="1:11" s="3" customFormat="1" ht="15" customHeight="1">
      <c r="A67" s="19">
        <v>13</v>
      </c>
      <c r="B67" s="20" t="s">
        <v>29</v>
      </c>
      <c r="C67" s="32">
        <v>5</v>
      </c>
      <c r="D67" s="33">
        <v>65340</v>
      </c>
      <c r="E67" s="23">
        <f t="shared" si="12"/>
        <v>326700</v>
      </c>
      <c r="F67" s="24">
        <v>0.09</v>
      </c>
      <c r="G67" s="25">
        <f t="shared" si="13"/>
        <v>297297</v>
      </c>
      <c r="H67" s="26">
        <f t="shared" si="14"/>
        <v>54053.999999999993</v>
      </c>
      <c r="I67" s="52"/>
      <c r="J67" s="52"/>
      <c r="K67" s="53">
        <f t="shared" si="11"/>
        <v>270269.99999999994</v>
      </c>
    </row>
    <row r="68" spans="1:11" s="3" customFormat="1" ht="15" customHeight="1">
      <c r="A68" s="19">
        <v>14</v>
      </c>
      <c r="B68" s="20" t="s">
        <v>30</v>
      </c>
      <c r="C68" s="32">
        <v>5</v>
      </c>
      <c r="D68" s="33">
        <v>67155</v>
      </c>
      <c r="E68" s="23">
        <f t="shared" si="12"/>
        <v>335775</v>
      </c>
      <c r="F68" s="24">
        <v>0.09</v>
      </c>
      <c r="G68" s="25">
        <f t="shared" si="13"/>
        <v>305555.25</v>
      </c>
      <c r="H68" s="26">
        <f t="shared" si="14"/>
        <v>55555.499999999993</v>
      </c>
      <c r="I68" s="52"/>
      <c r="J68" s="52"/>
      <c r="K68" s="53">
        <f t="shared" si="11"/>
        <v>277777.49999999994</v>
      </c>
    </row>
    <row r="69" spans="1:11" s="3" customFormat="1" ht="15" customHeight="1">
      <c r="A69" s="19">
        <v>15</v>
      </c>
      <c r="B69" s="20" t="s">
        <v>31</v>
      </c>
      <c r="C69" s="32">
        <v>5</v>
      </c>
      <c r="D69" s="33">
        <v>78045</v>
      </c>
      <c r="E69" s="23">
        <f t="shared" si="12"/>
        <v>390225</v>
      </c>
      <c r="F69" s="24">
        <v>0.09</v>
      </c>
      <c r="G69" s="25">
        <f t="shared" si="13"/>
        <v>355104.75</v>
      </c>
      <c r="H69" s="26">
        <f t="shared" si="14"/>
        <v>64564.5</v>
      </c>
      <c r="I69" s="52"/>
      <c r="J69" s="52"/>
      <c r="K69" s="53">
        <f t="shared" si="11"/>
        <v>322822.5</v>
      </c>
    </row>
    <row r="70" spans="1:11" s="3" customFormat="1" ht="15" customHeight="1">
      <c r="A70" s="19">
        <v>16</v>
      </c>
      <c r="B70" s="20" t="s">
        <v>32</v>
      </c>
      <c r="C70" s="32">
        <v>5</v>
      </c>
      <c r="D70" s="33">
        <v>81675</v>
      </c>
      <c r="E70" s="23">
        <f t="shared" si="12"/>
        <v>408375</v>
      </c>
      <c r="F70" s="24">
        <v>0.09</v>
      </c>
      <c r="G70" s="25">
        <f t="shared" si="13"/>
        <v>371621.25</v>
      </c>
      <c r="H70" s="26">
        <f t="shared" si="14"/>
        <v>67567.5</v>
      </c>
      <c r="I70" s="52"/>
      <c r="J70" s="52"/>
      <c r="K70" s="53">
        <f t="shared" si="11"/>
        <v>337837.5</v>
      </c>
    </row>
    <row r="71" spans="1:11" s="66" customFormat="1" ht="15" customHeight="1">
      <c r="A71" s="79">
        <v>17</v>
      </c>
      <c r="B71" s="20" t="s">
        <v>33</v>
      </c>
      <c r="C71" s="32">
        <v>5</v>
      </c>
      <c r="D71" s="34">
        <v>115940</v>
      </c>
      <c r="E71" s="80">
        <f t="shared" si="12"/>
        <v>579700</v>
      </c>
      <c r="F71" s="81">
        <v>0.09</v>
      </c>
      <c r="G71" s="25">
        <f t="shared" si="13"/>
        <v>527527</v>
      </c>
      <c r="H71" s="82">
        <f t="shared" si="14"/>
        <v>95913.999999999985</v>
      </c>
      <c r="I71" s="85"/>
      <c r="J71" s="85"/>
      <c r="K71" s="86">
        <f t="shared" si="11"/>
        <v>479569.99999999994</v>
      </c>
    </row>
    <row r="72" spans="1:11" s="65" customFormat="1" ht="15" customHeight="1">
      <c r="A72" s="72">
        <v>18</v>
      </c>
      <c r="B72" s="73" t="s">
        <v>34</v>
      </c>
      <c r="C72" s="87">
        <v>5</v>
      </c>
      <c r="D72" s="88">
        <v>99825</v>
      </c>
      <c r="E72" s="76">
        <f t="shared" si="12"/>
        <v>499125</v>
      </c>
      <c r="F72" s="77">
        <v>0.09</v>
      </c>
      <c r="G72" s="78">
        <f t="shared" si="13"/>
        <v>454203.75</v>
      </c>
      <c r="H72" s="63">
        <f t="shared" si="14"/>
        <v>82582.499999999985</v>
      </c>
      <c r="I72" s="83">
        <f>H72*0.85</f>
        <v>70195.124999999985</v>
      </c>
      <c r="J72" s="83"/>
      <c r="K72" s="84">
        <f>I72*C72</f>
        <v>350975.62499999994</v>
      </c>
    </row>
    <row r="73" spans="1:11" s="3" customFormat="1" ht="15" customHeight="1">
      <c r="A73" s="19">
        <v>1</v>
      </c>
      <c r="B73" s="20" t="s">
        <v>17</v>
      </c>
      <c r="C73" s="21">
        <v>4</v>
      </c>
      <c r="D73" s="22">
        <v>80775</v>
      </c>
      <c r="E73" s="23">
        <f>D73*C73</f>
        <v>323100</v>
      </c>
      <c r="F73" s="24">
        <v>0.09</v>
      </c>
      <c r="G73" s="25">
        <f>E73-E73*F73</f>
        <v>294021</v>
      </c>
      <c r="H73" s="26">
        <f t="shared" si="14"/>
        <v>66822.954545454544</v>
      </c>
      <c r="I73" s="52"/>
      <c r="J73" s="52"/>
      <c r="K73" s="53">
        <f t="shared" ref="K73:K89" si="15">H73*C73</f>
        <v>267291.81818181818</v>
      </c>
    </row>
    <row r="74" spans="1:11" s="3" customFormat="1" ht="15" customHeight="1">
      <c r="A74" s="19">
        <v>2</v>
      </c>
      <c r="B74" s="20" t="s">
        <v>18</v>
      </c>
      <c r="C74" s="27">
        <v>2</v>
      </c>
      <c r="D74" s="22">
        <v>130973</v>
      </c>
      <c r="E74" s="23">
        <f t="shared" ref="E74:E90" si="16">D74*C74</f>
        <v>261946</v>
      </c>
      <c r="F74" s="24">
        <v>0.09</v>
      </c>
      <c r="G74" s="25">
        <f t="shared" ref="G74:G90" si="17">E74-E74*F74</f>
        <v>238370.86</v>
      </c>
      <c r="H74" s="26">
        <f t="shared" si="14"/>
        <v>108350.39090909091</v>
      </c>
      <c r="I74" s="52"/>
      <c r="J74" s="52"/>
      <c r="K74" s="53">
        <f t="shared" si="15"/>
        <v>216700.78181818183</v>
      </c>
    </row>
    <row r="75" spans="1:11" s="3" customFormat="1" ht="15" customHeight="1">
      <c r="A75" s="19">
        <v>3</v>
      </c>
      <c r="B75" s="20" t="s">
        <v>19</v>
      </c>
      <c r="C75" s="28"/>
      <c r="D75" s="22">
        <v>61155</v>
      </c>
      <c r="E75" s="23">
        <f t="shared" si="16"/>
        <v>0</v>
      </c>
      <c r="F75" s="24">
        <v>0.09</v>
      </c>
      <c r="G75" s="25">
        <f t="shared" si="17"/>
        <v>0</v>
      </c>
      <c r="H75" s="26">
        <f t="shared" si="14"/>
        <v>50591.86363636364</v>
      </c>
      <c r="I75" s="52"/>
      <c r="J75" s="52"/>
      <c r="K75" s="53">
        <f t="shared" si="15"/>
        <v>0</v>
      </c>
    </row>
    <row r="76" spans="1:11" s="65" customFormat="1" ht="15" customHeight="1">
      <c r="A76" s="72">
        <v>4</v>
      </c>
      <c r="B76" s="73" t="s">
        <v>20</v>
      </c>
      <c r="C76" s="74"/>
      <c r="D76" s="75">
        <v>117926</v>
      </c>
      <c r="E76" s="76">
        <f t="shared" si="16"/>
        <v>0</v>
      </c>
      <c r="F76" s="77">
        <v>0.09</v>
      </c>
      <c r="G76" s="78">
        <f t="shared" si="17"/>
        <v>0</v>
      </c>
      <c r="H76" s="63">
        <f t="shared" si="14"/>
        <v>97556.963636363624</v>
      </c>
      <c r="I76" s="83">
        <f>H76*0.85</f>
        <v>82923.419090909083</v>
      </c>
      <c r="J76" s="83"/>
      <c r="K76" s="84">
        <f t="shared" si="15"/>
        <v>0</v>
      </c>
    </row>
    <row r="77" spans="1:11" s="3" customFormat="1" ht="15" customHeight="1">
      <c r="A77" s="19">
        <v>5</v>
      </c>
      <c r="B77" s="20" t="s">
        <v>21</v>
      </c>
      <c r="C77" s="27">
        <v>3</v>
      </c>
      <c r="D77" s="22">
        <v>122163</v>
      </c>
      <c r="E77" s="23">
        <f t="shared" si="16"/>
        <v>366489</v>
      </c>
      <c r="F77" s="24">
        <v>0.09</v>
      </c>
      <c r="G77" s="25">
        <f t="shared" si="17"/>
        <v>333504.99</v>
      </c>
      <c r="H77" s="26">
        <f t="shared" si="14"/>
        <v>101062.11818181818</v>
      </c>
      <c r="I77" s="52"/>
      <c r="J77" s="52"/>
      <c r="K77" s="53">
        <f t="shared" si="15"/>
        <v>303186.35454545455</v>
      </c>
    </row>
    <row r="78" spans="1:11" s="3" customFormat="1" ht="15" customHeight="1">
      <c r="A78" s="19">
        <v>6</v>
      </c>
      <c r="B78" s="20" t="s">
        <v>22</v>
      </c>
      <c r="C78" s="21"/>
      <c r="D78" s="22">
        <v>96566</v>
      </c>
      <c r="E78" s="23">
        <f t="shared" si="16"/>
        <v>0</v>
      </c>
      <c r="F78" s="24">
        <v>0.09</v>
      </c>
      <c r="G78" s="25">
        <f t="shared" si="17"/>
        <v>0</v>
      </c>
      <c r="H78" s="26">
        <f t="shared" si="14"/>
        <v>79886.418181818182</v>
      </c>
      <c r="I78" s="52"/>
      <c r="J78" s="52"/>
      <c r="K78" s="53">
        <f t="shared" si="15"/>
        <v>0</v>
      </c>
    </row>
    <row r="79" spans="1:11" s="3" customFormat="1" ht="15" customHeight="1">
      <c r="A79" s="19">
        <v>7</v>
      </c>
      <c r="B79" s="20" t="s">
        <v>23</v>
      </c>
      <c r="C79" s="30"/>
      <c r="D79" s="22">
        <v>144014</v>
      </c>
      <c r="E79" s="23">
        <f t="shared" si="16"/>
        <v>0</v>
      </c>
      <c r="F79" s="24">
        <v>0.09</v>
      </c>
      <c r="G79" s="25">
        <f t="shared" si="17"/>
        <v>0</v>
      </c>
      <c r="H79" s="26">
        <f t="shared" si="14"/>
        <v>119138.85454545454</v>
      </c>
      <c r="I79" s="52"/>
      <c r="J79" s="52"/>
      <c r="K79" s="53">
        <f t="shared" si="15"/>
        <v>0</v>
      </c>
    </row>
    <row r="80" spans="1:11" s="3" customFormat="1" ht="15" customHeight="1">
      <c r="A80" s="19">
        <v>8</v>
      </c>
      <c r="B80" s="20" t="s">
        <v>24</v>
      </c>
      <c r="C80" s="21"/>
      <c r="D80" s="22">
        <v>237245</v>
      </c>
      <c r="E80" s="23">
        <f t="shared" si="16"/>
        <v>0</v>
      </c>
      <c r="F80" s="24">
        <v>0.09</v>
      </c>
      <c r="G80" s="25">
        <f t="shared" si="17"/>
        <v>0</v>
      </c>
      <c r="H80" s="26">
        <f t="shared" si="14"/>
        <v>196266.31818181818</v>
      </c>
      <c r="I80" s="52"/>
      <c r="J80" s="52"/>
      <c r="K80" s="53">
        <f t="shared" si="15"/>
        <v>0</v>
      </c>
    </row>
    <row r="81" spans="1:11" s="3" customFormat="1" ht="15" customHeight="1">
      <c r="A81" s="19">
        <v>9</v>
      </c>
      <c r="B81" s="31" t="s">
        <v>25</v>
      </c>
      <c r="C81" s="21"/>
      <c r="D81" s="22">
        <v>103413.75</v>
      </c>
      <c r="E81" s="23">
        <f t="shared" si="16"/>
        <v>0</v>
      </c>
      <c r="F81" s="24">
        <v>0.09</v>
      </c>
      <c r="G81" s="25">
        <f t="shared" si="17"/>
        <v>0</v>
      </c>
      <c r="H81" s="26">
        <f t="shared" si="14"/>
        <v>85551.374999999985</v>
      </c>
      <c r="I81" s="52"/>
      <c r="J81" s="52"/>
      <c r="K81" s="53">
        <f t="shared" si="15"/>
        <v>0</v>
      </c>
    </row>
    <row r="82" spans="1:11" s="3" customFormat="1" ht="15" customHeight="1">
      <c r="A82" s="19">
        <v>10</v>
      </c>
      <c r="B82" s="31" t="s">
        <v>26</v>
      </c>
      <c r="C82" s="32"/>
      <c r="D82" s="22">
        <v>112188</v>
      </c>
      <c r="E82" s="23">
        <f t="shared" si="16"/>
        <v>0</v>
      </c>
      <c r="F82" s="24">
        <v>0.09</v>
      </c>
      <c r="G82" s="25">
        <f t="shared" si="17"/>
        <v>0</v>
      </c>
      <c r="H82" s="26">
        <f t="shared" si="14"/>
        <v>92810.072727272724</v>
      </c>
      <c r="I82" s="52"/>
      <c r="J82" s="52"/>
      <c r="K82" s="53">
        <f t="shared" si="15"/>
        <v>0</v>
      </c>
    </row>
    <row r="83" spans="1:11" s="3" customFormat="1" ht="15" customHeight="1">
      <c r="A83" s="19">
        <v>11</v>
      </c>
      <c r="B83" s="20" t="s">
        <v>27</v>
      </c>
      <c r="C83" s="32"/>
      <c r="D83" s="22">
        <v>55200</v>
      </c>
      <c r="E83" s="23">
        <f t="shared" si="16"/>
        <v>0</v>
      </c>
      <c r="F83" s="24">
        <v>0.09</v>
      </c>
      <c r="G83" s="25">
        <f t="shared" si="17"/>
        <v>0</v>
      </c>
      <c r="H83" s="26">
        <f t="shared" si="14"/>
        <v>45665.454545454544</v>
      </c>
      <c r="I83" s="52"/>
      <c r="J83" s="52"/>
      <c r="K83" s="53">
        <f t="shared" si="15"/>
        <v>0</v>
      </c>
    </row>
    <row r="84" spans="1:11" s="3" customFormat="1" ht="15" customHeight="1">
      <c r="A84" s="19">
        <v>12</v>
      </c>
      <c r="B84" s="20" t="s">
        <v>28</v>
      </c>
      <c r="C84" s="32"/>
      <c r="D84" s="22">
        <v>50600</v>
      </c>
      <c r="E84" s="23">
        <f t="shared" si="16"/>
        <v>0</v>
      </c>
      <c r="F84" s="24">
        <v>0.09</v>
      </c>
      <c r="G84" s="25">
        <f t="shared" si="17"/>
        <v>0</v>
      </c>
      <c r="H84" s="26">
        <f t="shared" si="14"/>
        <v>41859.999999999993</v>
      </c>
      <c r="I84" s="52"/>
      <c r="J84" s="52"/>
      <c r="K84" s="53">
        <f t="shared" si="15"/>
        <v>0</v>
      </c>
    </row>
    <row r="85" spans="1:11" s="3" customFormat="1" ht="15" customHeight="1">
      <c r="A85" s="19">
        <v>13</v>
      </c>
      <c r="B85" s="20" t="s">
        <v>29</v>
      </c>
      <c r="C85" s="32">
        <v>5</v>
      </c>
      <c r="D85" s="33">
        <v>65340</v>
      </c>
      <c r="E85" s="23">
        <f t="shared" si="16"/>
        <v>326700</v>
      </c>
      <c r="F85" s="24">
        <v>0.09</v>
      </c>
      <c r="G85" s="25">
        <f t="shared" si="17"/>
        <v>297297</v>
      </c>
      <c r="H85" s="26">
        <f t="shared" si="14"/>
        <v>54053.999999999993</v>
      </c>
      <c r="I85" s="52"/>
      <c r="J85" s="52"/>
      <c r="K85" s="53">
        <f t="shared" si="15"/>
        <v>270269.99999999994</v>
      </c>
    </row>
    <row r="86" spans="1:11" s="3" customFormat="1" ht="15" customHeight="1">
      <c r="A86" s="19">
        <v>14</v>
      </c>
      <c r="B86" s="20" t="s">
        <v>30</v>
      </c>
      <c r="C86" s="32">
        <v>5</v>
      </c>
      <c r="D86" s="33">
        <v>67155</v>
      </c>
      <c r="E86" s="23">
        <f t="shared" si="16"/>
        <v>335775</v>
      </c>
      <c r="F86" s="24">
        <v>0.09</v>
      </c>
      <c r="G86" s="25">
        <f t="shared" si="17"/>
        <v>305555.25</v>
      </c>
      <c r="H86" s="26">
        <f t="shared" si="14"/>
        <v>55555.499999999993</v>
      </c>
      <c r="I86" s="52"/>
      <c r="J86" s="52"/>
      <c r="K86" s="53">
        <f t="shared" si="15"/>
        <v>277777.49999999994</v>
      </c>
    </row>
    <row r="87" spans="1:11" s="3" customFormat="1" ht="15" customHeight="1">
      <c r="A87" s="19">
        <v>15</v>
      </c>
      <c r="B87" s="20" t="s">
        <v>31</v>
      </c>
      <c r="C87" s="32">
        <v>5</v>
      </c>
      <c r="D87" s="33">
        <v>78045</v>
      </c>
      <c r="E87" s="23">
        <f t="shared" si="16"/>
        <v>390225</v>
      </c>
      <c r="F87" s="24">
        <v>0.09</v>
      </c>
      <c r="G87" s="25">
        <f t="shared" si="17"/>
        <v>355104.75</v>
      </c>
      <c r="H87" s="26">
        <f t="shared" si="14"/>
        <v>64564.5</v>
      </c>
      <c r="I87" s="52"/>
      <c r="J87" s="52"/>
      <c r="K87" s="53">
        <f t="shared" si="15"/>
        <v>322822.5</v>
      </c>
    </row>
    <row r="88" spans="1:11" s="3" customFormat="1" ht="15" customHeight="1">
      <c r="A88" s="19">
        <v>16</v>
      </c>
      <c r="B88" s="20" t="s">
        <v>32</v>
      </c>
      <c r="C88" s="32">
        <v>5</v>
      </c>
      <c r="D88" s="33">
        <v>81675</v>
      </c>
      <c r="E88" s="23">
        <f t="shared" si="16"/>
        <v>408375</v>
      </c>
      <c r="F88" s="24">
        <v>0.09</v>
      </c>
      <c r="G88" s="25">
        <f t="shared" si="17"/>
        <v>371621.25</v>
      </c>
      <c r="H88" s="26">
        <f t="shared" si="14"/>
        <v>67567.5</v>
      </c>
      <c r="I88" s="52"/>
      <c r="J88" s="52"/>
      <c r="K88" s="53">
        <f t="shared" si="15"/>
        <v>337837.5</v>
      </c>
    </row>
    <row r="89" spans="1:11" s="66" customFormat="1" ht="15" customHeight="1">
      <c r="A89" s="79">
        <v>17</v>
      </c>
      <c r="B89" s="20" t="s">
        <v>33</v>
      </c>
      <c r="C89" s="32">
        <v>5</v>
      </c>
      <c r="D89" s="34">
        <v>115940</v>
      </c>
      <c r="E89" s="80">
        <f t="shared" si="16"/>
        <v>579700</v>
      </c>
      <c r="F89" s="81">
        <v>0.09</v>
      </c>
      <c r="G89" s="25">
        <f t="shared" si="17"/>
        <v>527527</v>
      </c>
      <c r="H89" s="82">
        <f t="shared" si="14"/>
        <v>95913.999999999985</v>
      </c>
      <c r="I89" s="85"/>
      <c r="J89" s="85"/>
      <c r="K89" s="86">
        <f t="shared" si="15"/>
        <v>479569.99999999994</v>
      </c>
    </row>
    <row r="90" spans="1:11" s="65" customFormat="1" ht="15" customHeight="1">
      <c r="A90" s="72">
        <v>18</v>
      </c>
      <c r="B90" s="73" t="s">
        <v>34</v>
      </c>
      <c r="C90" s="87">
        <v>5</v>
      </c>
      <c r="D90" s="88">
        <v>99825</v>
      </c>
      <c r="E90" s="76">
        <f t="shared" si="16"/>
        <v>499125</v>
      </c>
      <c r="F90" s="77">
        <v>0.09</v>
      </c>
      <c r="G90" s="78">
        <f t="shared" si="17"/>
        <v>454203.75</v>
      </c>
      <c r="H90" s="63">
        <f t="shared" si="14"/>
        <v>82582.499999999985</v>
      </c>
      <c r="I90" s="83">
        <f>H90*0.85</f>
        <v>70195.124999999985</v>
      </c>
      <c r="J90" s="83"/>
      <c r="K90" s="84">
        <f>I90*C90</f>
        <v>350975.62499999994</v>
      </c>
    </row>
    <row r="91" spans="1:11" s="3" customFormat="1" ht="15" customHeight="1">
      <c r="A91" s="19">
        <v>1</v>
      </c>
      <c r="B91" s="20" t="s">
        <v>17</v>
      </c>
      <c r="C91" s="21">
        <v>3</v>
      </c>
      <c r="D91" s="22">
        <v>80775</v>
      </c>
      <c r="E91" s="23">
        <f>D91*C91</f>
        <v>242325</v>
      </c>
      <c r="F91" s="24">
        <v>0.09</v>
      </c>
      <c r="G91" s="25">
        <f>E91-E91*F91</f>
        <v>220515.75</v>
      </c>
      <c r="H91" s="26">
        <f t="shared" si="14"/>
        <v>66822.954545454544</v>
      </c>
      <c r="I91" s="52"/>
      <c r="J91" s="52"/>
      <c r="K91" s="53">
        <f t="shared" ref="K91:K107" si="18">H91*C91</f>
        <v>200468.86363636365</v>
      </c>
    </row>
    <row r="92" spans="1:11" s="3" customFormat="1" ht="15" customHeight="1">
      <c r="A92" s="19">
        <v>2</v>
      </c>
      <c r="B92" s="20" t="s">
        <v>18</v>
      </c>
      <c r="C92" s="27"/>
      <c r="D92" s="22">
        <v>130973</v>
      </c>
      <c r="E92" s="23">
        <f t="shared" ref="E92:E108" si="19">D92*C92</f>
        <v>0</v>
      </c>
      <c r="F92" s="24">
        <v>0.09</v>
      </c>
      <c r="G92" s="25">
        <f t="shared" ref="G92:G108" si="20">E92-E92*F92</f>
        <v>0</v>
      </c>
      <c r="H92" s="26">
        <f t="shared" si="14"/>
        <v>108350.39090909091</v>
      </c>
      <c r="I92" s="52"/>
      <c r="J92" s="52"/>
      <c r="K92" s="53">
        <f t="shared" si="18"/>
        <v>0</v>
      </c>
    </row>
    <row r="93" spans="1:11" s="3" customFormat="1" ht="15" customHeight="1">
      <c r="A93" s="19">
        <v>3</v>
      </c>
      <c r="B93" s="20" t="s">
        <v>19</v>
      </c>
      <c r="C93" s="30">
        <v>2</v>
      </c>
      <c r="D93" s="22">
        <v>61155</v>
      </c>
      <c r="E93" s="23">
        <f t="shared" si="19"/>
        <v>122310</v>
      </c>
      <c r="F93" s="24">
        <v>0.09</v>
      </c>
      <c r="G93" s="25">
        <f t="shared" si="20"/>
        <v>111302.1</v>
      </c>
      <c r="H93" s="26">
        <f t="shared" si="14"/>
        <v>50591.86363636364</v>
      </c>
      <c r="I93" s="52"/>
      <c r="J93" s="52"/>
      <c r="K93" s="53">
        <f t="shared" si="18"/>
        <v>101183.72727272728</v>
      </c>
    </row>
    <row r="94" spans="1:11" s="65" customFormat="1" ht="15" customHeight="1">
      <c r="A94" s="72">
        <v>4</v>
      </c>
      <c r="B94" s="73" t="s">
        <v>20</v>
      </c>
      <c r="C94" s="74"/>
      <c r="D94" s="75">
        <v>117926</v>
      </c>
      <c r="E94" s="76">
        <f t="shared" si="19"/>
        <v>0</v>
      </c>
      <c r="F94" s="77">
        <v>0.09</v>
      </c>
      <c r="G94" s="78">
        <f t="shared" si="20"/>
        <v>0</v>
      </c>
      <c r="H94" s="63">
        <f t="shared" si="14"/>
        <v>97556.963636363624</v>
      </c>
      <c r="I94" s="83">
        <f>H94*0.85</f>
        <v>82923.419090909083</v>
      </c>
      <c r="J94" s="83"/>
      <c r="K94" s="84">
        <f t="shared" si="18"/>
        <v>0</v>
      </c>
    </row>
    <row r="95" spans="1:11" s="3" customFormat="1" ht="15" customHeight="1">
      <c r="A95" s="19">
        <v>5</v>
      </c>
      <c r="B95" s="20" t="s">
        <v>21</v>
      </c>
      <c r="C95" s="27">
        <v>5</v>
      </c>
      <c r="D95" s="22">
        <v>122163</v>
      </c>
      <c r="E95" s="23">
        <f t="shared" si="19"/>
        <v>610815</v>
      </c>
      <c r="F95" s="24">
        <v>0.09</v>
      </c>
      <c r="G95" s="25">
        <f t="shared" si="20"/>
        <v>555841.65</v>
      </c>
      <c r="H95" s="26">
        <f t="shared" si="14"/>
        <v>101062.11818181818</v>
      </c>
      <c r="I95" s="52"/>
      <c r="J95" s="52"/>
      <c r="K95" s="53">
        <f t="shared" si="18"/>
        <v>505310.59090909088</v>
      </c>
    </row>
    <row r="96" spans="1:11" s="3" customFormat="1" ht="15" customHeight="1">
      <c r="A96" s="19">
        <v>6</v>
      </c>
      <c r="B96" s="20" t="s">
        <v>22</v>
      </c>
      <c r="C96" s="21"/>
      <c r="D96" s="22">
        <v>96566</v>
      </c>
      <c r="E96" s="23">
        <f t="shared" si="19"/>
        <v>0</v>
      </c>
      <c r="F96" s="24">
        <v>0.09</v>
      </c>
      <c r="G96" s="25">
        <f t="shared" si="20"/>
        <v>0</v>
      </c>
      <c r="H96" s="26">
        <f t="shared" si="14"/>
        <v>79886.418181818182</v>
      </c>
      <c r="I96" s="52"/>
      <c r="J96" s="52"/>
      <c r="K96" s="53">
        <f t="shared" si="18"/>
        <v>0</v>
      </c>
    </row>
    <row r="97" spans="1:11" s="3" customFormat="1" ht="15" customHeight="1">
      <c r="A97" s="19">
        <v>7</v>
      </c>
      <c r="B97" s="20" t="s">
        <v>23</v>
      </c>
      <c r="C97" s="30"/>
      <c r="D97" s="22">
        <v>144014</v>
      </c>
      <c r="E97" s="23">
        <f t="shared" si="19"/>
        <v>0</v>
      </c>
      <c r="F97" s="24">
        <v>0.09</v>
      </c>
      <c r="G97" s="25">
        <f t="shared" si="20"/>
        <v>0</v>
      </c>
      <c r="H97" s="26">
        <f t="shared" si="14"/>
        <v>119138.85454545454</v>
      </c>
      <c r="I97" s="52"/>
      <c r="J97" s="52"/>
      <c r="K97" s="53">
        <f t="shared" si="18"/>
        <v>0</v>
      </c>
    </row>
    <row r="98" spans="1:11" s="3" customFormat="1" ht="15" customHeight="1">
      <c r="A98" s="19">
        <v>8</v>
      </c>
      <c r="B98" s="20" t="s">
        <v>24</v>
      </c>
      <c r="C98" s="21"/>
      <c r="D98" s="22">
        <v>237245</v>
      </c>
      <c r="E98" s="23">
        <f t="shared" si="19"/>
        <v>0</v>
      </c>
      <c r="F98" s="24">
        <v>0.09</v>
      </c>
      <c r="G98" s="25">
        <f t="shared" si="20"/>
        <v>0</v>
      </c>
      <c r="H98" s="26">
        <f t="shared" si="14"/>
        <v>196266.31818181818</v>
      </c>
      <c r="I98" s="52"/>
      <c r="J98" s="52"/>
      <c r="K98" s="53">
        <f t="shared" si="18"/>
        <v>0</v>
      </c>
    </row>
    <row r="99" spans="1:11" s="3" customFormat="1" ht="15" customHeight="1">
      <c r="A99" s="19">
        <v>9</v>
      </c>
      <c r="B99" s="31" t="s">
        <v>25</v>
      </c>
      <c r="C99" s="21"/>
      <c r="D99" s="22">
        <v>103413.75</v>
      </c>
      <c r="E99" s="23">
        <f t="shared" si="19"/>
        <v>0</v>
      </c>
      <c r="F99" s="24">
        <v>0.09</v>
      </c>
      <c r="G99" s="25">
        <f t="shared" si="20"/>
        <v>0</v>
      </c>
      <c r="H99" s="26">
        <f t="shared" si="14"/>
        <v>85551.374999999985</v>
      </c>
      <c r="I99" s="52"/>
      <c r="J99" s="52"/>
      <c r="K99" s="53">
        <f t="shared" si="18"/>
        <v>0</v>
      </c>
    </row>
    <row r="100" spans="1:11" s="3" customFormat="1" ht="15" customHeight="1">
      <c r="A100" s="19">
        <v>10</v>
      </c>
      <c r="B100" s="31" t="s">
        <v>26</v>
      </c>
      <c r="C100" s="32"/>
      <c r="D100" s="22">
        <v>112188</v>
      </c>
      <c r="E100" s="23">
        <f t="shared" si="19"/>
        <v>0</v>
      </c>
      <c r="F100" s="24">
        <v>0.09</v>
      </c>
      <c r="G100" s="25">
        <f t="shared" si="20"/>
        <v>0</v>
      </c>
      <c r="H100" s="26">
        <f t="shared" si="14"/>
        <v>92810.072727272724</v>
      </c>
      <c r="I100" s="52"/>
      <c r="J100" s="52"/>
      <c r="K100" s="53">
        <f t="shared" si="18"/>
        <v>0</v>
      </c>
    </row>
    <row r="101" spans="1:11" s="3" customFormat="1" ht="15" customHeight="1">
      <c r="A101" s="19">
        <v>11</v>
      </c>
      <c r="B101" s="20" t="s">
        <v>27</v>
      </c>
      <c r="C101" s="32">
        <v>2</v>
      </c>
      <c r="D101" s="22">
        <v>55200</v>
      </c>
      <c r="E101" s="23">
        <f t="shared" si="19"/>
        <v>110400</v>
      </c>
      <c r="F101" s="24">
        <v>0.09</v>
      </c>
      <c r="G101" s="25">
        <f t="shared" si="20"/>
        <v>100464</v>
      </c>
      <c r="H101" s="26">
        <f t="shared" si="14"/>
        <v>45665.454545454544</v>
      </c>
      <c r="I101" s="52"/>
      <c r="J101" s="52"/>
      <c r="K101" s="53">
        <f t="shared" si="18"/>
        <v>91330.909090909088</v>
      </c>
    </row>
    <row r="102" spans="1:11" s="3" customFormat="1" ht="15" customHeight="1">
      <c r="A102" s="19">
        <v>12</v>
      </c>
      <c r="B102" s="20" t="s">
        <v>28</v>
      </c>
      <c r="C102" s="32"/>
      <c r="D102" s="22">
        <v>50600</v>
      </c>
      <c r="E102" s="23">
        <f t="shared" si="19"/>
        <v>0</v>
      </c>
      <c r="F102" s="24">
        <v>0.09</v>
      </c>
      <c r="G102" s="25">
        <f t="shared" si="20"/>
        <v>0</v>
      </c>
      <c r="H102" s="26">
        <f t="shared" si="14"/>
        <v>41859.999999999993</v>
      </c>
      <c r="I102" s="52"/>
      <c r="J102" s="52"/>
      <c r="K102" s="53">
        <f t="shared" si="18"/>
        <v>0</v>
      </c>
    </row>
    <row r="103" spans="1:11" s="3" customFormat="1" ht="15" customHeight="1">
      <c r="A103" s="19">
        <v>13</v>
      </c>
      <c r="B103" s="20" t="s">
        <v>29</v>
      </c>
      <c r="C103" s="32">
        <v>5</v>
      </c>
      <c r="D103" s="33">
        <v>65340</v>
      </c>
      <c r="E103" s="23">
        <f t="shared" si="19"/>
        <v>326700</v>
      </c>
      <c r="F103" s="24">
        <v>0.09</v>
      </c>
      <c r="G103" s="25">
        <f t="shared" si="20"/>
        <v>297297</v>
      </c>
      <c r="H103" s="26">
        <f t="shared" si="14"/>
        <v>54053.999999999993</v>
      </c>
      <c r="I103" s="52"/>
      <c r="J103" s="52"/>
      <c r="K103" s="53">
        <f t="shared" si="18"/>
        <v>270269.99999999994</v>
      </c>
    </row>
    <row r="104" spans="1:11" s="3" customFormat="1" ht="15" customHeight="1">
      <c r="A104" s="19">
        <v>14</v>
      </c>
      <c r="B104" s="20" t="s">
        <v>30</v>
      </c>
      <c r="C104" s="32">
        <v>5</v>
      </c>
      <c r="D104" s="33">
        <v>67155</v>
      </c>
      <c r="E104" s="23">
        <f t="shared" si="19"/>
        <v>335775</v>
      </c>
      <c r="F104" s="24">
        <v>0.09</v>
      </c>
      <c r="G104" s="25">
        <f t="shared" si="20"/>
        <v>305555.25</v>
      </c>
      <c r="H104" s="26">
        <f t="shared" si="14"/>
        <v>55555.499999999993</v>
      </c>
      <c r="I104" s="52"/>
      <c r="J104" s="52"/>
      <c r="K104" s="53">
        <f t="shared" si="18"/>
        <v>277777.49999999994</v>
      </c>
    </row>
    <row r="105" spans="1:11" s="3" customFormat="1" ht="15" customHeight="1">
      <c r="A105" s="19">
        <v>15</v>
      </c>
      <c r="B105" s="20" t="s">
        <v>31</v>
      </c>
      <c r="C105" s="32">
        <v>5</v>
      </c>
      <c r="D105" s="33">
        <v>78045</v>
      </c>
      <c r="E105" s="23">
        <f t="shared" si="19"/>
        <v>390225</v>
      </c>
      <c r="F105" s="24">
        <v>0.09</v>
      </c>
      <c r="G105" s="25">
        <f t="shared" si="20"/>
        <v>355104.75</v>
      </c>
      <c r="H105" s="26">
        <f t="shared" si="14"/>
        <v>64564.5</v>
      </c>
      <c r="I105" s="52"/>
      <c r="J105" s="52"/>
      <c r="K105" s="53">
        <f t="shared" si="18"/>
        <v>322822.5</v>
      </c>
    </row>
    <row r="106" spans="1:11" s="3" customFormat="1" ht="15" customHeight="1">
      <c r="A106" s="19">
        <v>16</v>
      </c>
      <c r="B106" s="20" t="s">
        <v>32</v>
      </c>
      <c r="C106" s="32">
        <v>5</v>
      </c>
      <c r="D106" s="33">
        <v>81675</v>
      </c>
      <c r="E106" s="23">
        <f t="shared" si="19"/>
        <v>408375</v>
      </c>
      <c r="F106" s="24">
        <v>0.09</v>
      </c>
      <c r="G106" s="25">
        <f t="shared" si="20"/>
        <v>371621.25</v>
      </c>
      <c r="H106" s="26">
        <f t="shared" si="14"/>
        <v>67567.5</v>
      </c>
      <c r="I106" s="52"/>
      <c r="J106" s="52"/>
      <c r="K106" s="53">
        <f t="shared" si="18"/>
        <v>337837.5</v>
      </c>
    </row>
    <row r="107" spans="1:11" s="66" customFormat="1" ht="15" customHeight="1">
      <c r="A107" s="79">
        <v>17</v>
      </c>
      <c r="B107" s="20" t="s">
        <v>33</v>
      </c>
      <c r="C107" s="32">
        <v>5</v>
      </c>
      <c r="D107" s="34">
        <v>115940</v>
      </c>
      <c r="E107" s="80">
        <f t="shared" si="19"/>
        <v>579700</v>
      </c>
      <c r="F107" s="81">
        <v>0.09</v>
      </c>
      <c r="G107" s="25">
        <f t="shared" si="20"/>
        <v>527527</v>
      </c>
      <c r="H107" s="82">
        <f t="shared" si="14"/>
        <v>95913.999999999985</v>
      </c>
      <c r="I107" s="85"/>
      <c r="J107" s="85"/>
      <c r="K107" s="86">
        <f t="shared" si="18"/>
        <v>479569.99999999994</v>
      </c>
    </row>
    <row r="108" spans="1:11" s="65" customFormat="1" ht="15" customHeight="1">
      <c r="A108" s="72">
        <v>18</v>
      </c>
      <c r="B108" s="73" t="s">
        <v>34</v>
      </c>
      <c r="C108" s="87">
        <v>5</v>
      </c>
      <c r="D108" s="88">
        <v>99825</v>
      </c>
      <c r="E108" s="76">
        <f t="shared" si="19"/>
        <v>499125</v>
      </c>
      <c r="F108" s="77">
        <v>0.09</v>
      </c>
      <c r="G108" s="78">
        <f t="shared" si="20"/>
        <v>454203.75</v>
      </c>
      <c r="H108" s="63">
        <f t="shared" si="14"/>
        <v>82582.499999999985</v>
      </c>
      <c r="I108" s="83">
        <f>H108*0.85</f>
        <v>70195.124999999985</v>
      </c>
      <c r="J108" s="83"/>
      <c r="K108" s="84">
        <f>I108*C108</f>
        <v>350975.62499999994</v>
      </c>
    </row>
    <row r="109" spans="1:11" s="3" customFormat="1" ht="15" customHeight="1">
      <c r="A109" s="19">
        <v>1</v>
      </c>
      <c r="B109" s="20" t="s">
        <v>17</v>
      </c>
      <c r="C109" s="21"/>
      <c r="D109" s="22">
        <v>80775</v>
      </c>
      <c r="E109" s="23">
        <f>D109*C109</f>
        <v>0</v>
      </c>
      <c r="F109" s="24">
        <v>0.09</v>
      </c>
      <c r="G109" s="25">
        <f>E109-E109*F109</f>
        <v>0</v>
      </c>
      <c r="H109" s="26">
        <f t="shared" si="14"/>
        <v>66822.954545454544</v>
      </c>
      <c r="I109" s="52"/>
      <c r="J109" s="52"/>
      <c r="K109" s="53">
        <f t="shared" ref="K109:K125" si="21">H109*C109</f>
        <v>0</v>
      </c>
    </row>
    <row r="110" spans="1:11" s="3" customFormat="1" ht="15" customHeight="1">
      <c r="A110" s="19">
        <v>2</v>
      </c>
      <c r="B110" s="20" t="s">
        <v>18</v>
      </c>
      <c r="C110" s="27">
        <v>4</v>
      </c>
      <c r="D110" s="22">
        <v>130973</v>
      </c>
      <c r="E110" s="23">
        <f t="shared" ref="E110:E126" si="22">D110*C110</f>
        <v>523892</v>
      </c>
      <c r="F110" s="24">
        <v>0.09</v>
      </c>
      <c r="G110" s="25">
        <f t="shared" ref="G110:G126" si="23">E110-E110*F110</f>
        <v>476741.72</v>
      </c>
      <c r="H110" s="26">
        <f t="shared" si="14"/>
        <v>108350.39090909091</v>
      </c>
      <c r="I110" s="52"/>
      <c r="J110" s="52"/>
      <c r="K110" s="53">
        <f t="shared" si="21"/>
        <v>433401.56363636366</v>
      </c>
    </row>
    <row r="111" spans="1:11" s="3" customFormat="1" ht="15" customHeight="1">
      <c r="A111" s="19">
        <v>3</v>
      </c>
      <c r="B111" s="20" t="s">
        <v>19</v>
      </c>
      <c r="C111" s="30"/>
      <c r="D111" s="22">
        <v>61155</v>
      </c>
      <c r="E111" s="23">
        <f t="shared" si="22"/>
        <v>0</v>
      </c>
      <c r="F111" s="24">
        <v>0.09</v>
      </c>
      <c r="G111" s="25">
        <f t="shared" si="23"/>
        <v>0</v>
      </c>
      <c r="H111" s="26">
        <f t="shared" si="14"/>
        <v>50591.86363636364</v>
      </c>
      <c r="I111" s="52"/>
      <c r="J111" s="52"/>
      <c r="K111" s="53">
        <f t="shared" si="21"/>
        <v>0</v>
      </c>
    </row>
    <row r="112" spans="1:11" s="65" customFormat="1" ht="15" customHeight="1">
      <c r="A112" s="72">
        <v>4</v>
      </c>
      <c r="B112" s="73" t="s">
        <v>20</v>
      </c>
      <c r="C112" s="74"/>
      <c r="D112" s="75">
        <v>117926</v>
      </c>
      <c r="E112" s="76">
        <f t="shared" si="22"/>
        <v>0</v>
      </c>
      <c r="F112" s="77">
        <v>0.09</v>
      </c>
      <c r="G112" s="78">
        <f t="shared" si="23"/>
        <v>0</v>
      </c>
      <c r="H112" s="63">
        <f t="shared" si="14"/>
        <v>97556.963636363624</v>
      </c>
      <c r="I112" s="83">
        <f>H112*0.85</f>
        <v>82923.419090909083</v>
      </c>
      <c r="J112" s="83"/>
      <c r="K112" s="84">
        <f t="shared" si="21"/>
        <v>0</v>
      </c>
    </row>
    <row r="113" spans="1:11" s="3" customFormat="1" ht="15" customHeight="1">
      <c r="A113" s="19">
        <v>5</v>
      </c>
      <c r="B113" s="20" t="s">
        <v>21</v>
      </c>
      <c r="C113" s="27">
        <v>5</v>
      </c>
      <c r="D113" s="22">
        <v>122163</v>
      </c>
      <c r="E113" s="23">
        <f t="shared" si="22"/>
        <v>610815</v>
      </c>
      <c r="F113" s="24">
        <v>0.09</v>
      </c>
      <c r="G113" s="25">
        <f t="shared" si="23"/>
        <v>555841.65</v>
      </c>
      <c r="H113" s="26">
        <f t="shared" si="14"/>
        <v>101062.11818181818</v>
      </c>
      <c r="I113" s="52"/>
      <c r="J113" s="52"/>
      <c r="K113" s="53">
        <f t="shared" si="21"/>
        <v>505310.59090909088</v>
      </c>
    </row>
    <row r="114" spans="1:11" s="3" customFormat="1" ht="15" customHeight="1">
      <c r="A114" s="19">
        <v>6</v>
      </c>
      <c r="B114" s="20" t="s">
        <v>22</v>
      </c>
      <c r="C114" s="21"/>
      <c r="D114" s="22">
        <v>96566</v>
      </c>
      <c r="E114" s="23">
        <f t="shared" si="22"/>
        <v>0</v>
      </c>
      <c r="F114" s="24">
        <v>0.09</v>
      </c>
      <c r="G114" s="25">
        <f t="shared" si="23"/>
        <v>0</v>
      </c>
      <c r="H114" s="26">
        <f t="shared" si="14"/>
        <v>79886.418181818182</v>
      </c>
      <c r="I114" s="52"/>
      <c r="J114" s="52"/>
      <c r="K114" s="53">
        <f t="shared" si="21"/>
        <v>0</v>
      </c>
    </row>
    <row r="115" spans="1:11" s="3" customFormat="1" ht="15" customHeight="1">
      <c r="A115" s="19">
        <v>7</v>
      </c>
      <c r="B115" s="20" t="s">
        <v>23</v>
      </c>
      <c r="C115" s="30"/>
      <c r="D115" s="22">
        <v>144014</v>
      </c>
      <c r="E115" s="23">
        <f t="shared" si="22"/>
        <v>0</v>
      </c>
      <c r="F115" s="24">
        <v>0.09</v>
      </c>
      <c r="G115" s="25">
        <f t="shared" si="23"/>
        <v>0</v>
      </c>
      <c r="H115" s="26">
        <f t="shared" si="14"/>
        <v>119138.85454545454</v>
      </c>
      <c r="I115" s="52"/>
      <c r="J115" s="52"/>
      <c r="K115" s="53">
        <f t="shared" si="21"/>
        <v>0</v>
      </c>
    </row>
    <row r="116" spans="1:11" s="3" customFormat="1" ht="15" customHeight="1">
      <c r="A116" s="19">
        <v>8</v>
      </c>
      <c r="B116" s="20" t="s">
        <v>24</v>
      </c>
      <c r="C116" s="21"/>
      <c r="D116" s="22">
        <v>237245</v>
      </c>
      <c r="E116" s="23">
        <f t="shared" si="22"/>
        <v>0</v>
      </c>
      <c r="F116" s="24">
        <v>0.09</v>
      </c>
      <c r="G116" s="25">
        <f t="shared" si="23"/>
        <v>0</v>
      </c>
      <c r="H116" s="26">
        <f t="shared" si="14"/>
        <v>196266.31818181818</v>
      </c>
      <c r="I116" s="52"/>
      <c r="J116" s="52"/>
      <c r="K116" s="53">
        <f t="shared" si="21"/>
        <v>0</v>
      </c>
    </row>
    <row r="117" spans="1:11" s="3" customFormat="1" ht="15" customHeight="1">
      <c r="A117" s="19">
        <v>9</v>
      </c>
      <c r="B117" s="31" t="s">
        <v>25</v>
      </c>
      <c r="C117" s="21"/>
      <c r="D117" s="22">
        <v>103413.75</v>
      </c>
      <c r="E117" s="23">
        <f t="shared" si="22"/>
        <v>0</v>
      </c>
      <c r="F117" s="24">
        <v>0.09</v>
      </c>
      <c r="G117" s="25">
        <f t="shared" si="23"/>
        <v>0</v>
      </c>
      <c r="H117" s="26">
        <f t="shared" si="14"/>
        <v>85551.374999999985</v>
      </c>
      <c r="I117" s="52"/>
      <c r="J117" s="52"/>
      <c r="K117" s="53">
        <f t="shared" si="21"/>
        <v>0</v>
      </c>
    </row>
    <row r="118" spans="1:11" s="3" customFormat="1" ht="15" customHeight="1">
      <c r="A118" s="19">
        <v>10</v>
      </c>
      <c r="B118" s="31" t="s">
        <v>26</v>
      </c>
      <c r="C118" s="32"/>
      <c r="D118" s="22">
        <v>112188</v>
      </c>
      <c r="E118" s="23">
        <f t="shared" si="22"/>
        <v>0</v>
      </c>
      <c r="F118" s="24">
        <v>0.09</v>
      </c>
      <c r="G118" s="25">
        <f t="shared" si="23"/>
        <v>0</v>
      </c>
      <c r="H118" s="26">
        <f t="shared" si="14"/>
        <v>92810.072727272724</v>
      </c>
      <c r="I118" s="52"/>
      <c r="J118" s="52"/>
      <c r="K118" s="53">
        <f t="shared" si="21"/>
        <v>0</v>
      </c>
    </row>
    <row r="119" spans="1:11" s="3" customFormat="1" ht="15" customHeight="1">
      <c r="A119" s="19">
        <v>11</v>
      </c>
      <c r="B119" s="20" t="s">
        <v>27</v>
      </c>
      <c r="C119" s="32"/>
      <c r="D119" s="22">
        <v>55200</v>
      </c>
      <c r="E119" s="23">
        <f t="shared" si="22"/>
        <v>0</v>
      </c>
      <c r="F119" s="24">
        <v>0.09</v>
      </c>
      <c r="G119" s="25">
        <f t="shared" si="23"/>
        <v>0</v>
      </c>
      <c r="H119" s="26">
        <f t="shared" si="14"/>
        <v>45665.454545454544</v>
      </c>
      <c r="I119" s="52"/>
      <c r="J119" s="52"/>
      <c r="K119" s="53">
        <f t="shared" si="21"/>
        <v>0</v>
      </c>
    </row>
    <row r="120" spans="1:11" s="3" customFormat="1" ht="15" customHeight="1">
      <c r="A120" s="19">
        <v>12</v>
      </c>
      <c r="B120" s="20" t="s">
        <v>28</v>
      </c>
      <c r="C120" s="32"/>
      <c r="D120" s="22">
        <v>50600</v>
      </c>
      <c r="E120" s="23">
        <f t="shared" si="22"/>
        <v>0</v>
      </c>
      <c r="F120" s="24">
        <v>0.09</v>
      </c>
      <c r="G120" s="25">
        <f t="shared" si="23"/>
        <v>0</v>
      </c>
      <c r="H120" s="26">
        <f t="shared" si="14"/>
        <v>41859.999999999993</v>
      </c>
      <c r="I120" s="52"/>
      <c r="J120" s="52"/>
      <c r="K120" s="53">
        <f t="shared" si="21"/>
        <v>0</v>
      </c>
    </row>
    <row r="121" spans="1:11" s="3" customFormat="1" ht="15" customHeight="1">
      <c r="A121" s="19">
        <v>13</v>
      </c>
      <c r="B121" s="20" t="s">
        <v>29</v>
      </c>
      <c r="C121" s="32">
        <v>5</v>
      </c>
      <c r="D121" s="33">
        <v>65340</v>
      </c>
      <c r="E121" s="23">
        <f t="shared" si="22"/>
        <v>326700</v>
      </c>
      <c r="F121" s="24">
        <v>0.09</v>
      </c>
      <c r="G121" s="25">
        <f t="shared" si="23"/>
        <v>297297</v>
      </c>
      <c r="H121" s="26">
        <f t="shared" si="14"/>
        <v>54053.999999999993</v>
      </c>
      <c r="I121" s="52"/>
      <c r="J121" s="52"/>
      <c r="K121" s="53">
        <f t="shared" si="21"/>
        <v>270269.99999999994</v>
      </c>
    </row>
    <row r="122" spans="1:11" s="3" customFormat="1" ht="15" customHeight="1">
      <c r="A122" s="19">
        <v>14</v>
      </c>
      <c r="B122" s="20" t="s">
        <v>30</v>
      </c>
      <c r="C122" s="32">
        <v>5</v>
      </c>
      <c r="D122" s="33">
        <v>67155</v>
      </c>
      <c r="E122" s="23">
        <f t="shared" si="22"/>
        <v>335775</v>
      </c>
      <c r="F122" s="24">
        <v>0.09</v>
      </c>
      <c r="G122" s="25">
        <f t="shared" si="23"/>
        <v>305555.25</v>
      </c>
      <c r="H122" s="26">
        <f t="shared" si="14"/>
        <v>55555.499999999993</v>
      </c>
      <c r="I122" s="52"/>
      <c r="J122" s="52"/>
      <c r="K122" s="53">
        <f t="shared" si="21"/>
        <v>277777.49999999994</v>
      </c>
    </row>
    <row r="123" spans="1:11" s="3" customFormat="1" ht="15" customHeight="1">
      <c r="A123" s="19">
        <v>15</v>
      </c>
      <c r="B123" s="20" t="s">
        <v>31</v>
      </c>
      <c r="C123" s="32">
        <v>5</v>
      </c>
      <c r="D123" s="33">
        <v>78045</v>
      </c>
      <c r="E123" s="23">
        <f t="shared" si="22"/>
        <v>390225</v>
      </c>
      <c r="F123" s="24">
        <v>0.09</v>
      </c>
      <c r="G123" s="25">
        <f t="shared" si="23"/>
        <v>355104.75</v>
      </c>
      <c r="H123" s="26">
        <f t="shared" si="14"/>
        <v>64564.5</v>
      </c>
      <c r="I123" s="52"/>
      <c r="J123" s="52"/>
      <c r="K123" s="53">
        <f t="shared" si="21"/>
        <v>322822.5</v>
      </c>
    </row>
    <row r="124" spans="1:11" s="3" customFormat="1" ht="15" customHeight="1">
      <c r="A124" s="19">
        <v>16</v>
      </c>
      <c r="B124" s="20" t="s">
        <v>32</v>
      </c>
      <c r="C124" s="32">
        <v>5</v>
      </c>
      <c r="D124" s="33">
        <v>81675</v>
      </c>
      <c r="E124" s="23">
        <f t="shared" si="22"/>
        <v>408375</v>
      </c>
      <c r="F124" s="24">
        <v>0.09</v>
      </c>
      <c r="G124" s="25">
        <f t="shared" si="23"/>
        <v>371621.25</v>
      </c>
      <c r="H124" s="26">
        <f t="shared" si="14"/>
        <v>67567.5</v>
      </c>
      <c r="I124" s="52"/>
      <c r="J124" s="52"/>
      <c r="K124" s="53">
        <f t="shared" si="21"/>
        <v>337837.5</v>
      </c>
    </row>
    <row r="125" spans="1:11" s="66" customFormat="1" ht="15" customHeight="1">
      <c r="A125" s="79">
        <v>17</v>
      </c>
      <c r="B125" s="20" t="s">
        <v>33</v>
      </c>
      <c r="C125" s="32">
        <v>5</v>
      </c>
      <c r="D125" s="34">
        <v>115940</v>
      </c>
      <c r="E125" s="80">
        <f t="shared" si="22"/>
        <v>579700</v>
      </c>
      <c r="F125" s="81">
        <v>0.09</v>
      </c>
      <c r="G125" s="25">
        <f t="shared" si="23"/>
        <v>527527</v>
      </c>
      <c r="H125" s="82">
        <f t="shared" si="14"/>
        <v>95913.999999999985</v>
      </c>
      <c r="I125" s="85"/>
      <c r="J125" s="85"/>
      <c r="K125" s="86">
        <f t="shared" si="21"/>
        <v>479569.99999999994</v>
      </c>
    </row>
    <row r="126" spans="1:11" s="65" customFormat="1" ht="15" customHeight="1">
      <c r="A126" s="72">
        <v>18</v>
      </c>
      <c r="B126" s="73" t="s">
        <v>34</v>
      </c>
      <c r="C126" s="87">
        <v>5</v>
      </c>
      <c r="D126" s="88">
        <v>99825</v>
      </c>
      <c r="E126" s="76">
        <f t="shared" si="22"/>
        <v>499125</v>
      </c>
      <c r="F126" s="77">
        <v>0.09</v>
      </c>
      <c r="G126" s="78">
        <f t="shared" si="23"/>
        <v>454203.75</v>
      </c>
      <c r="H126" s="63">
        <f t="shared" si="14"/>
        <v>82582.499999999985</v>
      </c>
      <c r="I126" s="83">
        <f>H126*0.85</f>
        <v>70195.124999999985</v>
      </c>
      <c r="J126" s="83"/>
      <c r="K126" s="84">
        <f>I126*C126</f>
        <v>350975.62499999994</v>
      </c>
    </row>
    <row r="127" spans="1:11" s="3" customFormat="1" ht="15" customHeight="1">
      <c r="A127" s="19">
        <v>1</v>
      </c>
      <c r="B127" s="20" t="s">
        <v>17</v>
      </c>
      <c r="C127" s="21">
        <v>2</v>
      </c>
      <c r="D127" s="22">
        <v>80775</v>
      </c>
      <c r="E127" s="23">
        <f>D127*C127</f>
        <v>161550</v>
      </c>
      <c r="F127" s="24">
        <v>0.09</v>
      </c>
      <c r="G127" s="25">
        <f>E127-E127*F127</f>
        <v>147010.5</v>
      </c>
      <c r="H127" s="26">
        <f t="shared" si="14"/>
        <v>66822.954545454544</v>
      </c>
      <c r="I127" s="52"/>
      <c r="J127" s="52"/>
      <c r="K127" s="53">
        <f t="shared" ref="K127:K143" si="24">H127*C127</f>
        <v>133645.90909090909</v>
      </c>
    </row>
    <row r="128" spans="1:11" s="3" customFormat="1" ht="15" customHeight="1">
      <c r="A128" s="19">
        <v>2</v>
      </c>
      <c r="B128" s="20" t="s">
        <v>18</v>
      </c>
      <c r="C128" s="27"/>
      <c r="D128" s="22">
        <v>130973</v>
      </c>
      <c r="E128" s="23">
        <f t="shared" ref="E128:E144" si="25">D128*C128</f>
        <v>0</v>
      </c>
      <c r="F128" s="24">
        <v>0.09</v>
      </c>
      <c r="G128" s="25">
        <f t="shared" ref="G128:G144" si="26">E128-E128*F128</f>
        <v>0</v>
      </c>
      <c r="H128" s="26">
        <f t="shared" si="14"/>
        <v>108350.39090909091</v>
      </c>
      <c r="I128" s="52"/>
      <c r="J128" s="52"/>
      <c r="K128" s="53">
        <f t="shared" si="24"/>
        <v>0</v>
      </c>
    </row>
    <row r="129" spans="1:11" s="3" customFormat="1" ht="15" customHeight="1">
      <c r="A129" s="19">
        <v>3</v>
      </c>
      <c r="B129" s="20" t="s">
        <v>19</v>
      </c>
      <c r="C129" s="30">
        <v>3</v>
      </c>
      <c r="D129" s="22">
        <v>61155</v>
      </c>
      <c r="E129" s="23">
        <f t="shared" si="25"/>
        <v>183465</v>
      </c>
      <c r="F129" s="24">
        <v>0.09</v>
      </c>
      <c r="G129" s="25">
        <f t="shared" si="26"/>
        <v>166953.15</v>
      </c>
      <c r="H129" s="26">
        <f t="shared" ref="H129:H192" si="27">D129/1.1*0.91</f>
        <v>50591.86363636364</v>
      </c>
      <c r="I129" s="52"/>
      <c r="J129" s="52"/>
      <c r="K129" s="53">
        <f t="shared" si="24"/>
        <v>151775.59090909091</v>
      </c>
    </row>
    <row r="130" spans="1:11" s="65" customFormat="1" ht="15" customHeight="1">
      <c r="A130" s="72">
        <v>4</v>
      </c>
      <c r="B130" s="73" t="s">
        <v>20</v>
      </c>
      <c r="C130" s="74"/>
      <c r="D130" s="75">
        <v>117926</v>
      </c>
      <c r="E130" s="76">
        <f t="shared" si="25"/>
        <v>0</v>
      </c>
      <c r="F130" s="77">
        <v>0.09</v>
      </c>
      <c r="G130" s="78">
        <f t="shared" si="26"/>
        <v>0</v>
      </c>
      <c r="H130" s="63">
        <f t="shared" si="27"/>
        <v>97556.963636363624</v>
      </c>
      <c r="I130" s="83">
        <f>H130*0.85</f>
        <v>82923.419090909083</v>
      </c>
      <c r="J130" s="83"/>
      <c r="K130" s="84">
        <f t="shared" si="24"/>
        <v>0</v>
      </c>
    </row>
    <row r="131" spans="1:11" s="3" customFormat="1" ht="15" customHeight="1">
      <c r="A131" s="19">
        <v>5</v>
      </c>
      <c r="B131" s="20" t="s">
        <v>21</v>
      </c>
      <c r="C131" s="27"/>
      <c r="D131" s="22">
        <v>122163</v>
      </c>
      <c r="E131" s="23">
        <f t="shared" si="25"/>
        <v>0</v>
      </c>
      <c r="F131" s="24">
        <v>0.09</v>
      </c>
      <c r="G131" s="25">
        <f t="shared" si="26"/>
        <v>0</v>
      </c>
      <c r="H131" s="26">
        <f t="shared" si="27"/>
        <v>101062.11818181818</v>
      </c>
      <c r="I131" s="52"/>
      <c r="J131" s="52"/>
      <c r="K131" s="53">
        <f t="shared" si="24"/>
        <v>0</v>
      </c>
    </row>
    <row r="132" spans="1:11" s="3" customFormat="1" ht="15" customHeight="1">
      <c r="A132" s="19">
        <v>6</v>
      </c>
      <c r="B132" s="20" t="s">
        <v>22</v>
      </c>
      <c r="C132" s="21"/>
      <c r="D132" s="22">
        <v>96566</v>
      </c>
      <c r="E132" s="23">
        <f t="shared" si="25"/>
        <v>0</v>
      </c>
      <c r="F132" s="24">
        <v>0.09</v>
      </c>
      <c r="G132" s="25">
        <f t="shared" si="26"/>
        <v>0</v>
      </c>
      <c r="H132" s="26">
        <f t="shared" si="27"/>
        <v>79886.418181818182</v>
      </c>
      <c r="I132" s="52"/>
      <c r="J132" s="52"/>
      <c r="K132" s="53">
        <f t="shared" si="24"/>
        <v>0</v>
      </c>
    </row>
    <row r="133" spans="1:11" s="3" customFormat="1" ht="15" customHeight="1">
      <c r="A133" s="19">
        <v>7</v>
      </c>
      <c r="B133" s="20" t="s">
        <v>23</v>
      </c>
      <c r="C133" s="30"/>
      <c r="D133" s="22">
        <v>144014</v>
      </c>
      <c r="E133" s="23">
        <f t="shared" si="25"/>
        <v>0</v>
      </c>
      <c r="F133" s="24">
        <v>0.09</v>
      </c>
      <c r="G133" s="25">
        <f t="shared" si="26"/>
        <v>0</v>
      </c>
      <c r="H133" s="26">
        <f t="shared" si="27"/>
        <v>119138.85454545454</v>
      </c>
      <c r="I133" s="52"/>
      <c r="J133" s="52"/>
      <c r="K133" s="53">
        <f t="shared" si="24"/>
        <v>0</v>
      </c>
    </row>
    <row r="134" spans="1:11" s="3" customFormat="1" ht="15" customHeight="1">
      <c r="A134" s="19">
        <v>8</v>
      </c>
      <c r="B134" s="20" t="s">
        <v>24</v>
      </c>
      <c r="C134" s="21"/>
      <c r="D134" s="22">
        <v>237245</v>
      </c>
      <c r="E134" s="23">
        <f t="shared" si="25"/>
        <v>0</v>
      </c>
      <c r="F134" s="24">
        <v>0.09</v>
      </c>
      <c r="G134" s="25">
        <f t="shared" si="26"/>
        <v>0</v>
      </c>
      <c r="H134" s="26">
        <f t="shared" si="27"/>
        <v>196266.31818181818</v>
      </c>
      <c r="I134" s="52"/>
      <c r="J134" s="52"/>
      <c r="K134" s="53">
        <f t="shared" si="24"/>
        <v>0</v>
      </c>
    </row>
    <row r="135" spans="1:11" s="3" customFormat="1" ht="15" customHeight="1">
      <c r="A135" s="19">
        <v>9</v>
      </c>
      <c r="B135" s="31" t="s">
        <v>25</v>
      </c>
      <c r="C135" s="21"/>
      <c r="D135" s="22">
        <v>103413.75</v>
      </c>
      <c r="E135" s="23">
        <f t="shared" si="25"/>
        <v>0</v>
      </c>
      <c r="F135" s="24">
        <v>0.09</v>
      </c>
      <c r="G135" s="25">
        <f t="shared" si="26"/>
        <v>0</v>
      </c>
      <c r="H135" s="26">
        <f t="shared" si="27"/>
        <v>85551.374999999985</v>
      </c>
      <c r="I135" s="52"/>
      <c r="J135" s="52"/>
      <c r="K135" s="53">
        <f t="shared" si="24"/>
        <v>0</v>
      </c>
    </row>
    <row r="136" spans="1:11" s="3" customFormat="1" ht="15" customHeight="1">
      <c r="A136" s="19">
        <v>10</v>
      </c>
      <c r="B136" s="31" t="s">
        <v>26</v>
      </c>
      <c r="C136" s="32"/>
      <c r="D136" s="22">
        <v>112188</v>
      </c>
      <c r="E136" s="23">
        <f t="shared" si="25"/>
        <v>0</v>
      </c>
      <c r="F136" s="24">
        <v>0.09</v>
      </c>
      <c r="G136" s="25">
        <f t="shared" si="26"/>
        <v>0</v>
      </c>
      <c r="H136" s="26">
        <f t="shared" si="27"/>
        <v>92810.072727272724</v>
      </c>
      <c r="I136" s="52"/>
      <c r="J136" s="52"/>
      <c r="K136" s="53">
        <f t="shared" si="24"/>
        <v>0</v>
      </c>
    </row>
    <row r="137" spans="1:11" s="3" customFormat="1" ht="15" customHeight="1">
      <c r="A137" s="19">
        <v>11</v>
      </c>
      <c r="B137" s="20" t="s">
        <v>27</v>
      </c>
      <c r="C137" s="32"/>
      <c r="D137" s="22">
        <v>55200</v>
      </c>
      <c r="E137" s="23">
        <f t="shared" si="25"/>
        <v>0</v>
      </c>
      <c r="F137" s="24">
        <v>0.09</v>
      </c>
      <c r="G137" s="25">
        <f t="shared" si="26"/>
        <v>0</v>
      </c>
      <c r="H137" s="26">
        <f t="shared" si="27"/>
        <v>45665.454545454544</v>
      </c>
      <c r="I137" s="52"/>
      <c r="J137" s="52"/>
      <c r="K137" s="53">
        <f t="shared" si="24"/>
        <v>0</v>
      </c>
    </row>
    <row r="138" spans="1:11" s="3" customFormat="1" ht="15" customHeight="1">
      <c r="A138" s="19">
        <v>12</v>
      </c>
      <c r="B138" s="20" t="s">
        <v>28</v>
      </c>
      <c r="C138" s="32"/>
      <c r="D138" s="22">
        <v>50600</v>
      </c>
      <c r="E138" s="23">
        <f t="shared" si="25"/>
        <v>0</v>
      </c>
      <c r="F138" s="24">
        <v>0.09</v>
      </c>
      <c r="G138" s="25">
        <f t="shared" si="26"/>
        <v>0</v>
      </c>
      <c r="H138" s="26">
        <f t="shared" si="27"/>
        <v>41859.999999999993</v>
      </c>
      <c r="I138" s="52"/>
      <c r="J138" s="52"/>
      <c r="K138" s="53">
        <f t="shared" si="24"/>
        <v>0</v>
      </c>
    </row>
    <row r="139" spans="1:11" s="3" customFormat="1" ht="15" customHeight="1">
      <c r="A139" s="19">
        <v>13</v>
      </c>
      <c r="B139" s="20" t="s">
        <v>29</v>
      </c>
      <c r="C139" s="32">
        <v>5</v>
      </c>
      <c r="D139" s="33">
        <v>65340</v>
      </c>
      <c r="E139" s="23">
        <f t="shared" si="25"/>
        <v>326700</v>
      </c>
      <c r="F139" s="24">
        <v>0.09</v>
      </c>
      <c r="G139" s="25">
        <f t="shared" si="26"/>
        <v>297297</v>
      </c>
      <c r="H139" s="26">
        <f t="shared" si="27"/>
        <v>54053.999999999993</v>
      </c>
      <c r="I139" s="52"/>
      <c r="J139" s="52"/>
      <c r="K139" s="53">
        <f t="shared" si="24"/>
        <v>270269.99999999994</v>
      </c>
    </row>
    <row r="140" spans="1:11" s="3" customFormat="1" ht="15" customHeight="1">
      <c r="A140" s="19">
        <v>14</v>
      </c>
      <c r="B140" s="20" t="s">
        <v>30</v>
      </c>
      <c r="C140" s="32">
        <v>5</v>
      </c>
      <c r="D140" s="33">
        <v>67155</v>
      </c>
      <c r="E140" s="23">
        <f t="shared" si="25"/>
        <v>335775</v>
      </c>
      <c r="F140" s="24">
        <v>0.09</v>
      </c>
      <c r="G140" s="25">
        <f t="shared" si="26"/>
        <v>305555.25</v>
      </c>
      <c r="H140" s="26">
        <f t="shared" si="27"/>
        <v>55555.499999999993</v>
      </c>
      <c r="I140" s="52"/>
      <c r="J140" s="52"/>
      <c r="K140" s="53">
        <f t="shared" si="24"/>
        <v>277777.49999999994</v>
      </c>
    </row>
    <row r="141" spans="1:11" s="3" customFormat="1" ht="15" customHeight="1">
      <c r="A141" s="19">
        <v>15</v>
      </c>
      <c r="B141" s="20" t="s">
        <v>31</v>
      </c>
      <c r="C141" s="32">
        <v>5</v>
      </c>
      <c r="D141" s="33">
        <v>78045</v>
      </c>
      <c r="E141" s="23">
        <f t="shared" si="25"/>
        <v>390225</v>
      </c>
      <c r="F141" s="24">
        <v>0.09</v>
      </c>
      <c r="G141" s="25">
        <f t="shared" si="26"/>
        <v>355104.75</v>
      </c>
      <c r="H141" s="26">
        <f t="shared" si="27"/>
        <v>64564.5</v>
      </c>
      <c r="I141" s="52"/>
      <c r="J141" s="52"/>
      <c r="K141" s="53">
        <f t="shared" si="24"/>
        <v>322822.5</v>
      </c>
    </row>
    <row r="142" spans="1:11" s="3" customFormat="1" ht="15" customHeight="1">
      <c r="A142" s="19">
        <v>16</v>
      </c>
      <c r="B142" s="20" t="s">
        <v>32</v>
      </c>
      <c r="C142" s="32">
        <v>5</v>
      </c>
      <c r="D142" s="33">
        <v>81675</v>
      </c>
      <c r="E142" s="23">
        <f t="shared" si="25"/>
        <v>408375</v>
      </c>
      <c r="F142" s="24">
        <v>0.09</v>
      </c>
      <c r="G142" s="25">
        <f t="shared" si="26"/>
        <v>371621.25</v>
      </c>
      <c r="H142" s="26">
        <f t="shared" si="27"/>
        <v>67567.5</v>
      </c>
      <c r="I142" s="52"/>
      <c r="J142" s="52"/>
      <c r="K142" s="53">
        <f t="shared" si="24"/>
        <v>337837.5</v>
      </c>
    </row>
    <row r="143" spans="1:11" s="66" customFormat="1" ht="15" customHeight="1">
      <c r="A143" s="79">
        <v>17</v>
      </c>
      <c r="B143" s="20" t="s">
        <v>33</v>
      </c>
      <c r="C143" s="32">
        <v>5</v>
      </c>
      <c r="D143" s="34">
        <v>115940</v>
      </c>
      <c r="E143" s="80">
        <f t="shared" si="25"/>
        <v>579700</v>
      </c>
      <c r="F143" s="81">
        <v>0.09</v>
      </c>
      <c r="G143" s="25">
        <f t="shared" si="26"/>
        <v>527527</v>
      </c>
      <c r="H143" s="82">
        <f t="shared" si="27"/>
        <v>95913.999999999985</v>
      </c>
      <c r="I143" s="85"/>
      <c r="J143" s="85"/>
      <c r="K143" s="86">
        <f t="shared" si="24"/>
        <v>479569.99999999994</v>
      </c>
    </row>
    <row r="144" spans="1:11" s="65" customFormat="1" ht="15" customHeight="1">
      <c r="A144" s="72">
        <v>18</v>
      </c>
      <c r="B144" s="73" t="s">
        <v>34</v>
      </c>
      <c r="C144" s="87">
        <v>5</v>
      </c>
      <c r="D144" s="88">
        <v>99825</v>
      </c>
      <c r="E144" s="76">
        <f t="shared" si="25"/>
        <v>499125</v>
      </c>
      <c r="F144" s="77">
        <v>0.09</v>
      </c>
      <c r="G144" s="78">
        <f t="shared" si="26"/>
        <v>454203.75</v>
      </c>
      <c r="H144" s="63">
        <f t="shared" si="27"/>
        <v>82582.499999999985</v>
      </c>
      <c r="I144" s="83">
        <f>H144*0.85</f>
        <v>70195.124999999985</v>
      </c>
      <c r="J144" s="83"/>
      <c r="K144" s="84">
        <f>I144*C144</f>
        <v>350975.62499999994</v>
      </c>
    </row>
    <row r="145" spans="1:11" s="3" customFormat="1" ht="15" customHeight="1">
      <c r="A145" s="19">
        <v>1</v>
      </c>
      <c r="B145" s="20" t="s">
        <v>17</v>
      </c>
      <c r="C145" s="21"/>
      <c r="D145" s="22">
        <v>80775</v>
      </c>
      <c r="E145" s="23">
        <f>D145*C145</f>
        <v>0</v>
      </c>
      <c r="F145" s="24">
        <v>0.09</v>
      </c>
      <c r="G145" s="25">
        <f>E145-E145*F145</f>
        <v>0</v>
      </c>
      <c r="H145" s="26">
        <f t="shared" si="27"/>
        <v>66822.954545454544</v>
      </c>
      <c r="I145" s="52"/>
      <c r="J145" s="52"/>
      <c r="K145" s="53">
        <f t="shared" ref="K145:K161" si="28">H145*C145</f>
        <v>0</v>
      </c>
    </row>
    <row r="146" spans="1:11" s="3" customFormat="1" ht="15" customHeight="1">
      <c r="A146" s="19">
        <v>2</v>
      </c>
      <c r="B146" s="20" t="s">
        <v>18</v>
      </c>
      <c r="C146" s="27"/>
      <c r="D146" s="22">
        <v>130973</v>
      </c>
      <c r="E146" s="23">
        <f t="shared" ref="E146:E162" si="29">D146*C146</f>
        <v>0</v>
      </c>
      <c r="F146" s="24">
        <v>0.09</v>
      </c>
      <c r="G146" s="25">
        <f t="shared" ref="G146:G162" si="30">E146-E146*F146</f>
        <v>0</v>
      </c>
      <c r="H146" s="26">
        <f t="shared" si="27"/>
        <v>108350.39090909091</v>
      </c>
      <c r="I146" s="52"/>
      <c r="J146" s="52"/>
      <c r="K146" s="53">
        <f t="shared" si="28"/>
        <v>0</v>
      </c>
    </row>
    <row r="147" spans="1:11" s="3" customFormat="1" ht="15" customHeight="1">
      <c r="A147" s="19">
        <v>3</v>
      </c>
      <c r="B147" s="20" t="s">
        <v>19</v>
      </c>
      <c r="C147" s="30"/>
      <c r="D147" s="22">
        <v>61155</v>
      </c>
      <c r="E147" s="23">
        <f t="shared" si="29"/>
        <v>0</v>
      </c>
      <c r="F147" s="24">
        <v>0.09</v>
      </c>
      <c r="G147" s="25">
        <f t="shared" si="30"/>
        <v>0</v>
      </c>
      <c r="H147" s="26">
        <f t="shared" si="27"/>
        <v>50591.86363636364</v>
      </c>
      <c r="I147" s="52"/>
      <c r="J147" s="52"/>
      <c r="K147" s="53">
        <f t="shared" si="28"/>
        <v>0</v>
      </c>
    </row>
    <row r="148" spans="1:11" s="65" customFormat="1" ht="15" customHeight="1">
      <c r="A148" s="72">
        <v>4</v>
      </c>
      <c r="B148" s="73" t="s">
        <v>20</v>
      </c>
      <c r="C148" s="74"/>
      <c r="D148" s="75">
        <v>117926</v>
      </c>
      <c r="E148" s="76">
        <f t="shared" si="29"/>
        <v>0</v>
      </c>
      <c r="F148" s="77">
        <v>0.09</v>
      </c>
      <c r="G148" s="78">
        <f t="shared" si="30"/>
        <v>0</v>
      </c>
      <c r="H148" s="63">
        <f t="shared" si="27"/>
        <v>97556.963636363624</v>
      </c>
      <c r="I148" s="83">
        <f>H148*0.85</f>
        <v>82923.419090909083</v>
      </c>
      <c r="J148" s="83"/>
      <c r="K148" s="84">
        <f t="shared" si="28"/>
        <v>0</v>
      </c>
    </row>
    <row r="149" spans="1:11" s="3" customFormat="1" ht="15" customHeight="1">
      <c r="A149" s="19">
        <v>5</v>
      </c>
      <c r="B149" s="20" t="s">
        <v>21</v>
      </c>
      <c r="C149" s="27"/>
      <c r="D149" s="22">
        <v>122163</v>
      </c>
      <c r="E149" s="23">
        <f t="shared" si="29"/>
        <v>0</v>
      </c>
      <c r="F149" s="24">
        <v>0.09</v>
      </c>
      <c r="G149" s="25">
        <f t="shared" si="30"/>
        <v>0</v>
      </c>
      <c r="H149" s="26">
        <f t="shared" si="27"/>
        <v>101062.11818181818</v>
      </c>
      <c r="I149" s="52"/>
      <c r="J149" s="52"/>
      <c r="K149" s="53">
        <f t="shared" si="28"/>
        <v>0</v>
      </c>
    </row>
    <row r="150" spans="1:11" s="3" customFormat="1" ht="15" customHeight="1">
      <c r="A150" s="19">
        <v>6</v>
      </c>
      <c r="B150" s="20" t="s">
        <v>22</v>
      </c>
      <c r="C150" s="21"/>
      <c r="D150" s="22">
        <v>96566</v>
      </c>
      <c r="E150" s="23">
        <f t="shared" si="29"/>
        <v>0</v>
      </c>
      <c r="F150" s="24">
        <v>0.09</v>
      </c>
      <c r="G150" s="25">
        <f t="shared" si="30"/>
        <v>0</v>
      </c>
      <c r="H150" s="26">
        <f t="shared" si="27"/>
        <v>79886.418181818182</v>
      </c>
      <c r="I150" s="52"/>
      <c r="J150" s="52"/>
      <c r="K150" s="53">
        <f t="shared" si="28"/>
        <v>0</v>
      </c>
    </row>
    <row r="151" spans="1:11" s="3" customFormat="1" ht="15" customHeight="1">
      <c r="A151" s="19">
        <v>7</v>
      </c>
      <c r="B151" s="20" t="s">
        <v>23</v>
      </c>
      <c r="C151" s="30"/>
      <c r="D151" s="22">
        <v>144014</v>
      </c>
      <c r="E151" s="23">
        <f t="shared" si="29"/>
        <v>0</v>
      </c>
      <c r="F151" s="24">
        <v>0.09</v>
      </c>
      <c r="G151" s="25">
        <f t="shared" si="30"/>
        <v>0</v>
      </c>
      <c r="H151" s="26">
        <f t="shared" si="27"/>
        <v>119138.85454545454</v>
      </c>
      <c r="I151" s="52"/>
      <c r="J151" s="52"/>
      <c r="K151" s="53">
        <f t="shared" si="28"/>
        <v>0</v>
      </c>
    </row>
    <row r="152" spans="1:11" s="3" customFormat="1" ht="15" customHeight="1">
      <c r="A152" s="19">
        <v>8</v>
      </c>
      <c r="B152" s="20" t="s">
        <v>24</v>
      </c>
      <c r="C152" s="21"/>
      <c r="D152" s="22">
        <v>237245</v>
      </c>
      <c r="E152" s="23">
        <f t="shared" si="29"/>
        <v>0</v>
      </c>
      <c r="F152" s="24">
        <v>0.09</v>
      </c>
      <c r="G152" s="25">
        <f t="shared" si="30"/>
        <v>0</v>
      </c>
      <c r="H152" s="26">
        <f t="shared" si="27"/>
        <v>196266.31818181818</v>
      </c>
      <c r="I152" s="52"/>
      <c r="J152" s="52"/>
      <c r="K152" s="53">
        <f t="shared" si="28"/>
        <v>0</v>
      </c>
    </row>
    <row r="153" spans="1:11" s="3" customFormat="1" ht="15" customHeight="1">
      <c r="A153" s="19">
        <v>9</v>
      </c>
      <c r="B153" s="31" t="s">
        <v>25</v>
      </c>
      <c r="C153" s="21"/>
      <c r="D153" s="22">
        <v>103413.75</v>
      </c>
      <c r="E153" s="23">
        <f t="shared" si="29"/>
        <v>0</v>
      </c>
      <c r="F153" s="24">
        <v>0.09</v>
      </c>
      <c r="G153" s="25">
        <f t="shared" si="30"/>
        <v>0</v>
      </c>
      <c r="H153" s="26">
        <f t="shared" si="27"/>
        <v>85551.374999999985</v>
      </c>
      <c r="I153" s="52"/>
      <c r="J153" s="52"/>
      <c r="K153" s="53">
        <f t="shared" si="28"/>
        <v>0</v>
      </c>
    </row>
    <row r="154" spans="1:11" s="3" customFormat="1" ht="15" customHeight="1">
      <c r="A154" s="19">
        <v>10</v>
      </c>
      <c r="B154" s="31" t="s">
        <v>26</v>
      </c>
      <c r="C154" s="32"/>
      <c r="D154" s="22">
        <v>112188</v>
      </c>
      <c r="E154" s="23">
        <f t="shared" si="29"/>
        <v>0</v>
      </c>
      <c r="F154" s="24">
        <v>0.09</v>
      </c>
      <c r="G154" s="25">
        <f t="shared" si="30"/>
        <v>0</v>
      </c>
      <c r="H154" s="26">
        <f t="shared" si="27"/>
        <v>92810.072727272724</v>
      </c>
      <c r="I154" s="52"/>
      <c r="J154" s="52"/>
      <c r="K154" s="53">
        <f t="shared" si="28"/>
        <v>0</v>
      </c>
    </row>
    <row r="155" spans="1:11" s="3" customFormat="1" ht="15" customHeight="1">
      <c r="A155" s="19">
        <v>11</v>
      </c>
      <c r="B155" s="20" t="s">
        <v>27</v>
      </c>
      <c r="C155" s="32"/>
      <c r="D155" s="22">
        <v>55200</v>
      </c>
      <c r="E155" s="23">
        <f t="shared" si="29"/>
        <v>0</v>
      </c>
      <c r="F155" s="24">
        <v>0.09</v>
      </c>
      <c r="G155" s="25">
        <f t="shared" si="30"/>
        <v>0</v>
      </c>
      <c r="H155" s="26">
        <f t="shared" si="27"/>
        <v>45665.454545454544</v>
      </c>
      <c r="I155" s="52"/>
      <c r="J155" s="52"/>
      <c r="K155" s="53">
        <f t="shared" si="28"/>
        <v>0</v>
      </c>
    </row>
    <row r="156" spans="1:11" s="3" customFormat="1" ht="15" customHeight="1">
      <c r="A156" s="19">
        <v>12</v>
      </c>
      <c r="B156" s="20" t="s">
        <v>28</v>
      </c>
      <c r="C156" s="32"/>
      <c r="D156" s="22">
        <v>50600</v>
      </c>
      <c r="E156" s="23">
        <f t="shared" si="29"/>
        <v>0</v>
      </c>
      <c r="F156" s="24">
        <v>0.09</v>
      </c>
      <c r="G156" s="25">
        <f t="shared" si="30"/>
        <v>0</v>
      </c>
      <c r="H156" s="26">
        <f t="shared" si="27"/>
        <v>41859.999999999993</v>
      </c>
      <c r="I156" s="52"/>
      <c r="J156" s="52"/>
      <c r="K156" s="53">
        <f t="shared" si="28"/>
        <v>0</v>
      </c>
    </row>
    <row r="157" spans="1:11" s="3" customFormat="1" ht="15" customHeight="1">
      <c r="A157" s="19">
        <v>13</v>
      </c>
      <c r="B157" s="20" t="s">
        <v>29</v>
      </c>
      <c r="C157" s="32">
        <v>5</v>
      </c>
      <c r="D157" s="33">
        <v>65340</v>
      </c>
      <c r="E157" s="23">
        <f t="shared" si="29"/>
        <v>326700</v>
      </c>
      <c r="F157" s="24">
        <v>0.09</v>
      </c>
      <c r="G157" s="25">
        <f t="shared" si="30"/>
        <v>297297</v>
      </c>
      <c r="H157" s="26">
        <f t="shared" si="27"/>
        <v>54053.999999999993</v>
      </c>
      <c r="I157" s="52"/>
      <c r="J157" s="52"/>
      <c r="K157" s="53">
        <f t="shared" si="28"/>
        <v>270269.99999999994</v>
      </c>
    </row>
    <row r="158" spans="1:11" s="3" customFormat="1" ht="15" customHeight="1">
      <c r="A158" s="19">
        <v>14</v>
      </c>
      <c r="B158" s="20" t="s">
        <v>30</v>
      </c>
      <c r="C158" s="32">
        <v>5</v>
      </c>
      <c r="D158" s="33">
        <v>67155</v>
      </c>
      <c r="E158" s="23">
        <f t="shared" si="29"/>
        <v>335775</v>
      </c>
      <c r="F158" s="24">
        <v>0.09</v>
      </c>
      <c r="G158" s="25">
        <f t="shared" si="30"/>
        <v>305555.25</v>
      </c>
      <c r="H158" s="26">
        <f t="shared" si="27"/>
        <v>55555.499999999993</v>
      </c>
      <c r="I158" s="52"/>
      <c r="J158" s="52"/>
      <c r="K158" s="53">
        <f t="shared" si="28"/>
        <v>277777.49999999994</v>
      </c>
    </row>
    <row r="159" spans="1:11" s="3" customFormat="1" ht="15" customHeight="1">
      <c r="A159" s="19">
        <v>15</v>
      </c>
      <c r="B159" s="20" t="s">
        <v>31</v>
      </c>
      <c r="C159" s="32">
        <v>5</v>
      </c>
      <c r="D159" s="33">
        <v>78045</v>
      </c>
      <c r="E159" s="23">
        <f t="shared" si="29"/>
        <v>390225</v>
      </c>
      <c r="F159" s="24">
        <v>0.09</v>
      </c>
      <c r="G159" s="25">
        <f t="shared" si="30"/>
        <v>355104.75</v>
      </c>
      <c r="H159" s="26">
        <f t="shared" si="27"/>
        <v>64564.5</v>
      </c>
      <c r="I159" s="52"/>
      <c r="J159" s="52"/>
      <c r="K159" s="53">
        <f t="shared" si="28"/>
        <v>322822.5</v>
      </c>
    </row>
    <row r="160" spans="1:11" s="3" customFormat="1" ht="15" customHeight="1">
      <c r="A160" s="19">
        <v>16</v>
      </c>
      <c r="B160" s="20" t="s">
        <v>32</v>
      </c>
      <c r="C160" s="32">
        <v>5</v>
      </c>
      <c r="D160" s="33">
        <v>81675</v>
      </c>
      <c r="E160" s="23">
        <f t="shared" si="29"/>
        <v>408375</v>
      </c>
      <c r="F160" s="24">
        <v>0.09</v>
      </c>
      <c r="G160" s="25">
        <f t="shared" si="30"/>
        <v>371621.25</v>
      </c>
      <c r="H160" s="26">
        <f t="shared" si="27"/>
        <v>67567.5</v>
      </c>
      <c r="I160" s="52"/>
      <c r="J160" s="52"/>
      <c r="K160" s="53">
        <f t="shared" si="28"/>
        <v>337837.5</v>
      </c>
    </row>
    <row r="161" spans="1:11" s="66" customFormat="1" ht="15" customHeight="1">
      <c r="A161" s="79">
        <v>17</v>
      </c>
      <c r="B161" s="20" t="s">
        <v>33</v>
      </c>
      <c r="C161" s="32">
        <v>5</v>
      </c>
      <c r="D161" s="34">
        <v>115940</v>
      </c>
      <c r="E161" s="80">
        <f t="shared" si="29"/>
        <v>579700</v>
      </c>
      <c r="F161" s="81">
        <v>0.09</v>
      </c>
      <c r="G161" s="25">
        <f t="shared" si="30"/>
        <v>527527</v>
      </c>
      <c r="H161" s="82">
        <f t="shared" si="27"/>
        <v>95913.999999999985</v>
      </c>
      <c r="I161" s="85"/>
      <c r="J161" s="85"/>
      <c r="K161" s="86">
        <f t="shared" si="28"/>
        <v>479569.99999999994</v>
      </c>
    </row>
    <row r="162" spans="1:11" s="65" customFormat="1" ht="15" customHeight="1">
      <c r="A162" s="72">
        <v>18</v>
      </c>
      <c r="B162" s="73" t="s">
        <v>34</v>
      </c>
      <c r="C162" s="87">
        <v>5</v>
      </c>
      <c r="D162" s="88">
        <v>99825</v>
      </c>
      <c r="E162" s="76">
        <f t="shared" si="29"/>
        <v>499125</v>
      </c>
      <c r="F162" s="77">
        <v>0.09</v>
      </c>
      <c r="G162" s="78">
        <f t="shared" si="30"/>
        <v>454203.75</v>
      </c>
      <c r="H162" s="63">
        <f t="shared" si="27"/>
        <v>82582.499999999985</v>
      </c>
      <c r="I162" s="83">
        <f>H162*0.85</f>
        <v>70195.124999999985</v>
      </c>
      <c r="J162" s="83"/>
      <c r="K162" s="84">
        <f>I162*C162</f>
        <v>350975.62499999994</v>
      </c>
    </row>
    <row r="163" spans="1:11" s="3" customFormat="1" ht="15" customHeight="1">
      <c r="A163" s="19">
        <v>1</v>
      </c>
      <c r="B163" s="20" t="s">
        <v>17</v>
      </c>
      <c r="C163" s="21"/>
      <c r="D163" s="22">
        <v>80775</v>
      </c>
      <c r="E163" s="23">
        <f>D163*C163</f>
        <v>0</v>
      </c>
      <c r="F163" s="24">
        <v>0.09</v>
      </c>
      <c r="G163" s="25">
        <f>E163-E163*F163</f>
        <v>0</v>
      </c>
      <c r="H163" s="26">
        <f t="shared" si="27"/>
        <v>66822.954545454544</v>
      </c>
      <c r="I163" s="52"/>
      <c r="J163" s="52"/>
      <c r="K163" s="53">
        <f t="shared" ref="K163:K179" si="31">H163*C163</f>
        <v>0</v>
      </c>
    </row>
    <row r="164" spans="1:11" s="3" customFormat="1" ht="15" customHeight="1">
      <c r="A164" s="19">
        <v>2</v>
      </c>
      <c r="B164" s="20" t="s">
        <v>18</v>
      </c>
      <c r="C164" s="27"/>
      <c r="D164" s="22">
        <v>130973</v>
      </c>
      <c r="E164" s="23">
        <f t="shared" ref="E164:E180" si="32">D164*C164</f>
        <v>0</v>
      </c>
      <c r="F164" s="24">
        <v>0.09</v>
      </c>
      <c r="G164" s="25">
        <f t="shared" ref="G164:G180" si="33">E164-E164*F164</f>
        <v>0</v>
      </c>
      <c r="H164" s="26">
        <f t="shared" si="27"/>
        <v>108350.39090909091</v>
      </c>
      <c r="I164" s="52"/>
      <c r="J164" s="52"/>
      <c r="K164" s="53">
        <f t="shared" si="31"/>
        <v>0</v>
      </c>
    </row>
    <row r="165" spans="1:11" s="3" customFormat="1" ht="15" customHeight="1">
      <c r="A165" s="19">
        <v>3</v>
      </c>
      <c r="B165" s="20" t="s">
        <v>19</v>
      </c>
      <c r="C165" s="30"/>
      <c r="D165" s="22">
        <v>61155</v>
      </c>
      <c r="E165" s="23">
        <f t="shared" si="32"/>
        <v>0</v>
      </c>
      <c r="F165" s="24">
        <v>0.09</v>
      </c>
      <c r="G165" s="25">
        <f t="shared" si="33"/>
        <v>0</v>
      </c>
      <c r="H165" s="26">
        <f t="shared" si="27"/>
        <v>50591.86363636364</v>
      </c>
      <c r="I165" s="52"/>
      <c r="J165" s="52"/>
      <c r="K165" s="53">
        <f t="shared" si="31"/>
        <v>0</v>
      </c>
    </row>
    <row r="166" spans="1:11" s="65" customFormat="1" ht="15" customHeight="1">
      <c r="A166" s="72">
        <v>4</v>
      </c>
      <c r="B166" s="73" t="s">
        <v>20</v>
      </c>
      <c r="C166" s="74"/>
      <c r="D166" s="75">
        <v>117926</v>
      </c>
      <c r="E166" s="76">
        <f t="shared" si="32"/>
        <v>0</v>
      </c>
      <c r="F166" s="77">
        <v>0.09</v>
      </c>
      <c r="G166" s="78">
        <f t="shared" si="33"/>
        <v>0</v>
      </c>
      <c r="H166" s="63">
        <f t="shared" si="27"/>
        <v>97556.963636363624</v>
      </c>
      <c r="I166" s="83">
        <f>H166*0.85</f>
        <v>82923.419090909083</v>
      </c>
      <c r="J166" s="83"/>
      <c r="K166" s="84">
        <f t="shared" si="31"/>
        <v>0</v>
      </c>
    </row>
    <row r="167" spans="1:11" s="3" customFormat="1" ht="15" customHeight="1">
      <c r="A167" s="19">
        <v>5</v>
      </c>
      <c r="B167" s="20" t="s">
        <v>21</v>
      </c>
      <c r="C167" s="27"/>
      <c r="D167" s="22">
        <v>122163</v>
      </c>
      <c r="E167" s="23">
        <f t="shared" si="32"/>
        <v>0</v>
      </c>
      <c r="F167" s="24">
        <v>0.09</v>
      </c>
      <c r="G167" s="25">
        <f t="shared" si="33"/>
        <v>0</v>
      </c>
      <c r="H167" s="26">
        <f t="shared" si="27"/>
        <v>101062.11818181818</v>
      </c>
      <c r="I167" s="52"/>
      <c r="J167" s="52"/>
      <c r="K167" s="53">
        <f t="shared" si="31"/>
        <v>0</v>
      </c>
    </row>
    <row r="168" spans="1:11" s="3" customFormat="1" ht="15" customHeight="1">
      <c r="A168" s="19">
        <v>6</v>
      </c>
      <c r="B168" s="20" t="s">
        <v>22</v>
      </c>
      <c r="C168" s="21"/>
      <c r="D168" s="22">
        <v>96566</v>
      </c>
      <c r="E168" s="23">
        <f t="shared" si="32"/>
        <v>0</v>
      </c>
      <c r="F168" s="24">
        <v>0.09</v>
      </c>
      <c r="G168" s="25">
        <f t="shared" si="33"/>
        <v>0</v>
      </c>
      <c r="H168" s="26">
        <f t="shared" si="27"/>
        <v>79886.418181818182</v>
      </c>
      <c r="I168" s="52"/>
      <c r="J168" s="52"/>
      <c r="K168" s="53">
        <f t="shared" si="31"/>
        <v>0</v>
      </c>
    </row>
    <row r="169" spans="1:11" s="3" customFormat="1" ht="15" customHeight="1">
      <c r="A169" s="19">
        <v>7</v>
      </c>
      <c r="B169" s="20" t="s">
        <v>23</v>
      </c>
      <c r="C169" s="30"/>
      <c r="D169" s="22">
        <v>144014</v>
      </c>
      <c r="E169" s="23">
        <f t="shared" si="32"/>
        <v>0</v>
      </c>
      <c r="F169" s="24">
        <v>0.09</v>
      </c>
      <c r="G169" s="25">
        <f t="shared" si="33"/>
        <v>0</v>
      </c>
      <c r="H169" s="26">
        <f t="shared" si="27"/>
        <v>119138.85454545454</v>
      </c>
      <c r="I169" s="52"/>
      <c r="J169" s="52"/>
      <c r="K169" s="53">
        <f t="shared" si="31"/>
        <v>0</v>
      </c>
    </row>
    <row r="170" spans="1:11" s="3" customFormat="1" ht="15" customHeight="1">
      <c r="A170" s="19">
        <v>8</v>
      </c>
      <c r="B170" s="20" t="s">
        <v>24</v>
      </c>
      <c r="C170" s="21"/>
      <c r="D170" s="22">
        <v>237245</v>
      </c>
      <c r="E170" s="23">
        <f t="shared" si="32"/>
        <v>0</v>
      </c>
      <c r="F170" s="24">
        <v>0.09</v>
      </c>
      <c r="G170" s="25">
        <f t="shared" si="33"/>
        <v>0</v>
      </c>
      <c r="H170" s="26">
        <f t="shared" si="27"/>
        <v>196266.31818181818</v>
      </c>
      <c r="I170" s="52"/>
      <c r="J170" s="52"/>
      <c r="K170" s="53">
        <f t="shared" si="31"/>
        <v>0</v>
      </c>
    </row>
    <row r="171" spans="1:11" s="3" customFormat="1" ht="15" customHeight="1">
      <c r="A171" s="19">
        <v>9</v>
      </c>
      <c r="B171" s="31" t="s">
        <v>25</v>
      </c>
      <c r="C171" s="21"/>
      <c r="D171" s="22">
        <v>103413.75</v>
      </c>
      <c r="E171" s="23">
        <f t="shared" si="32"/>
        <v>0</v>
      </c>
      <c r="F171" s="24">
        <v>0.09</v>
      </c>
      <c r="G171" s="25">
        <f t="shared" si="33"/>
        <v>0</v>
      </c>
      <c r="H171" s="26">
        <f t="shared" si="27"/>
        <v>85551.374999999985</v>
      </c>
      <c r="I171" s="52"/>
      <c r="J171" s="52"/>
      <c r="K171" s="53">
        <f t="shared" si="31"/>
        <v>0</v>
      </c>
    </row>
    <row r="172" spans="1:11" s="3" customFormat="1" ht="15" customHeight="1">
      <c r="A172" s="19">
        <v>10</v>
      </c>
      <c r="B172" s="31" t="s">
        <v>26</v>
      </c>
      <c r="C172" s="32"/>
      <c r="D172" s="22">
        <v>112188</v>
      </c>
      <c r="E172" s="23">
        <f t="shared" si="32"/>
        <v>0</v>
      </c>
      <c r="F172" s="24">
        <v>0.09</v>
      </c>
      <c r="G172" s="25">
        <f t="shared" si="33"/>
        <v>0</v>
      </c>
      <c r="H172" s="26">
        <f t="shared" si="27"/>
        <v>92810.072727272724</v>
      </c>
      <c r="I172" s="52"/>
      <c r="J172" s="52"/>
      <c r="K172" s="53">
        <f t="shared" si="31"/>
        <v>0</v>
      </c>
    </row>
    <row r="173" spans="1:11" s="3" customFormat="1" ht="15" customHeight="1">
      <c r="A173" s="19">
        <v>11</v>
      </c>
      <c r="B173" s="20" t="s">
        <v>27</v>
      </c>
      <c r="C173" s="32"/>
      <c r="D173" s="22">
        <v>55200</v>
      </c>
      <c r="E173" s="23">
        <f t="shared" si="32"/>
        <v>0</v>
      </c>
      <c r="F173" s="24">
        <v>0.09</v>
      </c>
      <c r="G173" s="25">
        <f t="shared" si="33"/>
        <v>0</v>
      </c>
      <c r="H173" s="26">
        <f t="shared" si="27"/>
        <v>45665.454545454544</v>
      </c>
      <c r="I173" s="52"/>
      <c r="J173" s="52"/>
      <c r="K173" s="53">
        <f t="shared" si="31"/>
        <v>0</v>
      </c>
    </row>
    <row r="174" spans="1:11" s="3" customFormat="1" ht="15" customHeight="1">
      <c r="A174" s="19">
        <v>12</v>
      </c>
      <c r="B174" s="20" t="s">
        <v>28</v>
      </c>
      <c r="C174" s="32"/>
      <c r="D174" s="22">
        <v>50600</v>
      </c>
      <c r="E174" s="23">
        <f t="shared" si="32"/>
        <v>0</v>
      </c>
      <c r="F174" s="24">
        <v>0.09</v>
      </c>
      <c r="G174" s="25">
        <f t="shared" si="33"/>
        <v>0</v>
      </c>
      <c r="H174" s="26">
        <f t="shared" si="27"/>
        <v>41859.999999999993</v>
      </c>
      <c r="I174" s="52"/>
      <c r="J174" s="52"/>
      <c r="K174" s="53">
        <f t="shared" si="31"/>
        <v>0</v>
      </c>
    </row>
    <row r="175" spans="1:11" s="3" customFormat="1" ht="15" customHeight="1">
      <c r="A175" s="19">
        <v>13</v>
      </c>
      <c r="B175" s="20" t="s">
        <v>29</v>
      </c>
      <c r="C175" s="32">
        <v>5</v>
      </c>
      <c r="D175" s="33">
        <v>65340</v>
      </c>
      <c r="E175" s="23">
        <f t="shared" si="32"/>
        <v>326700</v>
      </c>
      <c r="F175" s="24">
        <v>0.09</v>
      </c>
      <c r="G175" s="25">
        <f t="shared" si="33"/>
        <v>297297</v>
      </c>
      <c r="H175" s="26">
        <f t="shared" si="27"/>
        <v>54053.999999999993</v>
      </c>
      <c r="I175" s="52"/>
      <c r="J175" s="52"/>
      <c r="K175" s="53">
        <f t="shared" si="31"/>
        <v>270269.99999999994</v>
      </c>
    </row>
    <row r="176" spans="1:11" s="3" customFormat="1" ht="15" customHeight="1">
      <c r="A176" s="19">
        <v>14</v>
      </c>
      <c r="B176" s="20" t="s">
        <v>30</v>
      </c>
      <c r="C176" s="32">
        <v>5</v>
      </c>
      <c r="D176" s="33">
        <v>67155</v>
      </c>
      <c r="E176" s="23">
        <f t="shared" si="32"/>
        <v>335775</v>
      </c>
      <c r="F176" s="24">
        <v>0.09</v>
      </c>
      <c r="G176" s="25">
        <f t="shared" si="33"/>
        <v>305555.25</v>
      </c>
      <c r="H176" s="26">
        <f t="shared" si="27"/>
        <v>55555.499999999993</v>
      </c>
      <c r="I176" s="52"/>
      <c r="J176" s="52"/>
      <c r="K176" s="53">
        <f t="shared" si="31"/>
        <v>277777.49999999994</v>
      </c>
    </row>
    <row r="177" spans="1:11" s="3" customFormat="1" ht="15" customHeight="1">
      <c r="A177" s="19">
        <v>15</v>
      </c>
      <c r="B177" s="20" t="s">
        <v>31</v>
      </c>
      <c r="C177" s="32">
        <v>5</v>
      </c>
      <c r="D177" s="33">
        <v>78045</v>
      </c>
      <c r="E177" s="23">
        <f t="shared" si="32"/>
        <v>390225</v>
      </c>
      <c r="F177" s="24">
        <v>0.09</v>
      </c>
      <c r="G177" s="25">
        <f t="shared" si="33"/>
        <v>355104.75</v>
      </c>
      <c r="H177" s="26">
        <f t="shared" si="27"/>
        <v>64564.5</v>
      </c>
      <c r="I177" s="52"/>
      <c r="J177" s="52"/>
      <c r="K177" s="53">
        <f t="shared" si="31"/>
        <v>322822.5</v>
      </c>
    </row>
    <row r="178" spans="1:11" s="3" customFormat="1" ht="15" customHeight="1">
      <c r="A178" s="19">
        <v>16</v>
      </c>
      <c r="B178" s="20" t="s">
        <v>32</v>
      </c>
      <c r="C178" s="32">
        <v>5</v>
      </c>
      <c r="D178" s="33">
        <v>81675</v>
      </c>
      <c r="E178" s="23">
        <f t="shared" si="32"/>
        <v>408375</v>
      </c>
      <c r="F178" s="24">
        <v>0.09</v>
      </c>
      <c r="G178" s="25">
        <f t="shared" si="33"/>
        <v>371621.25</v>
      </c>
      <c r="H178" s="26">
        <f t="shared" si="27"/>
        <v>67567.5</v>
      </c>
      <c r="I178" s="52"/>
      <c r="J178" s="52"/>
      <c r="K178" s="53">
        <f t="shared" si="31"/>
        <v>337837.5</v>
      </c>
    </row>
    <row r="179" spans="1:11" s="66" customFormat="1" ht="15" customHeight="1">
      <c r="A179" s="79">
        <v>17</v>
      </c>
      <c r="B179" s="20" t="s">
        <v>33</v>
      </c>
      <c r="C179" s="32">
        <v>5</v>
      </c>
      <c r="D179" s="34">
        <v>115940</v>
      </c>
      <c r="E179" s="80">
        <f t="shared" si="32"/>
        <v>579700</v>
      </c>
      <c r="F179" s="81">
        <v>0.09</v>
      </c>
      <c r="G179" s="25">
        <f t="shared" si="33"/>
        <v>527527</v>
      </c>
      <c r="H179" s="82">
        <f t="shared" si="27"/>
        <v>95913.999999999985</v>
      </c>
      <c r="I179" s="85"/>
      <c r="J179" s="85"/>
      <c r="K179" s="86">
        <f t="shared" si="31"/>
        <v>479569.99999999994</v>
      </c>
    </row>
    <row r="180" spans="1:11" s="65" customFormat="1" ht="15" customHeight="1">
      <c r="A180" s="72">
        <v>18</v>
      </c>
      <c r="B180" s="73" t="s">
        <v>34</v>
      </c>
      <c r="C180" s="87">
        <v>5</v>
      </c>
      <c r="D180" s="88">
        <v>99825</v>
      </c>
      <c r="E180" s="76">
        <f t="shared" si="32"/>
        <v>499125</v>
      </c>
      <c r="F180" s="77">
        <v>0.09</v>
      </c>
      <c r="G180" s="78">
        <f t="shared" si="33"/>
        <v>454203.75</v>
      </c>
      <c r="H180" s="63">
        <f t="shared" si="27"/>
        <v>82582.499999999985</v>
      </c>
      <c r="I180" s="83">
        <f>H180*0.85</f>
        <v>70195.124999999985</v>
      </c>
      <c r="J180" s="83"/>
      <c r="K180" s="84">
        <f>I180*C180</f>
        <v>350975.62499999994</v>
      </c>
    </row>
    <row r="181" spans="1:11" s="3" customFormat="1" ht="15" customHeight="1">
      <c r="A181" s="19">
        <v>1</v>
      </c>
      <c r="B181" s="20" t="s">
        <v>17</v>
      </c>
      <c r="C181" s="21">
        <v>3</v>
      </c>
      <c r="D181" s="22">
        <v>80775</v>
      </c>
      <c r="E181" s="23">
        <f>D181*C181</f>
        <v>242325</v>
      </c>
      <c r="F181" s="24">
        <v>0.09</v>
      </c>
      <c r="G181" s="25">
        <f>E181-E181*F181</f>
        <v>220515.75</v>
      </c>
      <c r="H181" s="26">
        <f t="shared" si="27"/>
        <v>66822.954545454544</v>
      </c>
      <c r="I181" s="52"/>
      <c r="J181" s="52"/>
      <c r="K181" s="53">
        <f>H181*C181</f>
        <v>200468.86363636365</v>
      </c>
    </row>
    <row r="182" spans="1:11" s="3" customFormat="1" ht="15" customHeight="1">
      <c r="A182" s="19">
        <v>2</v>
      </c>
      <c r="B182" s="20" t="s">
        <v>18</v>
      </c>
      <c r="C182" s="27">
        <v>4</v>
      </c>
      <c r="D182" s="22">
        <v>130973</v>
      </c>
      <c r="E182" s="23">
        <f t="shared" ref="E182:E198" si="34">D182*C182</f>
        <v>523892</v>
      </c>
      <c r="F182" s="24">
        <v>0.09</v>
      </c>
      <c r="G182" s="25">
        <f t="shared" ref="G182:G198" si="35">E182-E182*F182</f>
        <v>476741.72</v>
      </c>
      <c r="H182" s="26">
        <f t="shared" si="27"/>
        <v>108350.39090909091</v>
      </c>
      <c r="I182" s="52"/>
      <c r="J182" s="52"/>
      <c r="K182" s="53">
        <f>H182*C182</f>
        <v>433401.56363636366</v>
      </c>
    </row>
    <row r="183" spans="1:11" s="3" customFormat="1" ht="15" customHeight="1">
      <c r="A183" s="19">
        <v>3</v>
      </c>
      <c r="B183" s="20" t="s">
        <v>19</v>
      </c>
      <c r="C183" s="30">
        <v>3</v>
      </c>
      <c r="D183" s="22">
        <v>61155</v>
      </c>
      <c r="E183" s="23">
        <f t="shared" si="34"/>
        <v>183465</v>
      </c>
      <c r="F183" s="24">
        <v>0.09</v>
      </c>
      <c r="G183" s="25">
        <f t="shared" si="35"/>
        <v>166953.15</v>
      </c>
      <c r="H183" s="26">
        <f t="shared" si="27"/>
        <v>50591.86363636364</v>
      </c>
      <c r="I183" s="52"/>
      <c r="J183" s="52"/>
      <c r="K183" s="53">
        <f>H183*C183</f>
        <v>151775.59090909091</v>
      </c>
    </row>
    <row r="184" spans="1:11" s="65" customFormat="1" ht="15" customHeight="1">
      <c r="A184" s="72">
        <v>4</v>
      </c>
      <c r="B184" s="73" t="s">
        <v>20</v>
      </c>
      <c r="C184" s="90">
        <v>2</v>
      </c>
      <c r="D184" s="75">
        <v>117926</v>
      </c>
      <c r="E184" s="76">
        <f t="shared" si="34"/>
        <v>235852</v>
      </c>
      <c r="F184" s="77">
        <v>0.09</v>
      </c>
      <c r="G184" s="78">
        <f t="shared" si="35"/>
        <v>214625.32</v>
      </c>
      <c r="H184" s="63">
        <f t="shared" si="27"/>
        <v>97556.963636363624</v>
      </c>
      <c r="I184" s="83">
        <f>H184*0.85</f>
        <v>82923.419090909083</v>
      </c>
      <c r="J184" s="83"/>
      <c r="K184" s="84">
        <f>I184*C184</f>
        <v>165846.83818181817</v>
      </c>
    </row>
    <row r="185" spans="1:11" s="3" customFormat="1" ht="15" customHeight="1">
      <c r="A185" s="19">
        <v>5</v>
      </c>
      <c r="B185" s="20" t="s">
        <v>21</v>
      </c>
      <c r="C185" s="27"/>
      <c r="D185" s="22">
        <v>122163</v>
      </c>
      <c r="E185" s="23">
        <f t="shared" si="34"/>
        <v>0</v>
      </c>
      <c r="F185" s="24">
        <v>0.09</v>
      </c>
      <c r="G185" s="25">
        <f t="shared" si="35"/>
        <v>0</v>
      </c>
      <c r="H185" s="26">
        <f t="shared" si="27"/>
        <v>101062.11818181818</v>
      </c>
      <c r="I185" s="52"/>
      <c r="J185" s="52"/>
      <c r="K185" s="53">
        <f t="shared" ref="K185:K197" si="36">H185*C185</f>
        <v>0</v>
      </c>
    </row>
    <row r="186" spans="1:11" s="3" customFormat="1" ht="15" customHeight="1">
      <c r="A186" s="19">
        <v>6</v>
      </c>
      <c r="B186" s="20" t="s">
        <v>22</v>
      </c>
      <c r="C186" s="21"/>
      <c r="D186" s="22">
        <v>96566</v>
      </c>
      <c r="E186" s="23">
        <f t="shared" si="34"/>
        <v>0</v>
      </c>
      <c r="F186" s="24">
        <v>0.09</v>
      </c>
      <c r="G186" s="25">
        <f t="shared" si="35"/>
        <v>0</v>
      </c>
      <c r="H186" s="26">
        <f t="shared" si="27"/>
        <v>79886.418181818182</v>
      </c>
      <c r="I186" s="52"/>
      <c r="J186" s="52"/>
      <c r="K186" s="53">
        <f t="shared" si="36"/>
        <v>0</v>
      </c>
    </row>
    <row r="187" spans="1:11" s="3" customFormat="1" ht="15" customHeight="1">
      <c r="A187" s="19">
        <v>7</v>
      </c>
      <c r="B187" s="20" t="s">
        <v>23</v>
      </c>
      <c r="C187" s="30"/>
      <c r="D187" s="22">
        <v>144014</v>
      </c>
      <c r="E187" s="23">
        <f t="shared" si="34"/>
        <v>0</v>
      </c>
      <c r="F187" s="24">
        <v>0.09</v>
      </c>
      <c r="G187" s="25">
        <f t="shared" si="35"/>
        <v>0</v>
      </c>
      <c r="H187" s="26">
        <f t="shared" si="27"/>
        <v>119138.85454545454</v>
      </c>
      <c r="I187" s="52"/>
      <c r="J187" s="52"/>
      <c r="K187" s="53">
        <f t="shared" si="36"/>
        <v>0</v>
      </c>
    </row>
    <row r="188" spans="1:11" s="3" customFormat="1" ht="15" customHeight="1">
      <c r="A188" s="19">
        <v>8</v>
      </c>
      <c r="B188" s="20" t="s">
        <v>24</v>
      </c>
      <c r="C188" s="21"/>
      <c r="D188" s="22">
        <v>237245</v>
      </c>
      <c r="E188" s="23">
        <f t="shared" si="34"/>
        <v>0</v>
      </c>
      <c r="F188" s="24">
        <v>0.09</v>
      </c>
      <c r="G188" s="25">
        <f t="shared" si="35"/>
        <v>0</v>
      </c>
      <c r="H188" s="26">
        <f t="shared" si="27"/>
        <v>196266.31818181818</v>
      </c>
      <c r="I188" s="52"/>
      <c r="J188" s="52"/>
      <c r="K188" s="53">
        <f t="shared" si="36"/>
        <v>0</v>
      </c>
    </row>
    <row r="189" spans="1:11" s="3" customFormat="1" ht="15" customHeight="1">
      <c r="A189" s="19">
        <v>9</v>
      </c>
      <c r="B189" s="31" t="s">
        <v>25</v>
      </c>
      <c r="C189" s="21"/>
      <c r="D189" s="22">
        <v>103413.75</v>
      </c>
      <c r="E189" s="23">
        <f t="shared" si="34"/>
        <v>0</v>
      </c>
      <c r="F189" s="24">
        <v>0.09</v>
      </c>
      <c r="G189" s="25">
        <f t="shared" si="35"/>
        <v>0</v>
      </c>
      <c r="H189" s="26">
        <f t="shared" si="27"/>
        <v>85551.374999999985</v>
      </c>
      <c r="I189" s="52"/>
      <c r="J189" s="52"/>
      <c r="K189" s="53">
        <f t="shared" si="36"/>
        <v>0</v>
      </c>
    </row>
    <row r="190" spans="1:11" s="3" customFormat="1" ht="15" customHeight="1">
      <c r="A190" s="19">
        <v>10</v>
      </c>
      <c r="B190" s="31" t="s">
        <v>26</v>
      </c>
      <c r="C190" s="32"/>
      <c r="D190" s="22">
        <v>112188</v>
      </c>
      <c r="E190" s="23">
        <f t="shared" si="34"/>
        <v>0</v>
      </c>
      <c r="F190" s="24">
        <v>0.09</v>
      </c>
      <c r="G190" s="25">
        <f t="shared" si="35"/>
        <v>0</v>
      </c>
      <c r="H190" s="26">
        <f t="shared" si="27"/>
        <v>92810.072727272724</v>
      </c>
      <c r="I190" s="52"/>
      <c r="J190" s="52"/>
      <c r="K190" s="53">
        <f t="shared" si="36"/>
        <v>0</v>
      </c>
    </row>
    <row r="191" spans="1:11" s="3" customFormat="1" ht="15" customHeight="1">
      <c r="A191" s="19">
        <v>11</v>
      </c>
      <c r="B191" s="20" t="s">
        <v>27</v>
      </c>
      <c r="C191" s="32">
        <v>3</v>
      </c>
      <c r="D191" s="22">
        <v>55200</v>
      </c>
      <c r="E191" s="23">
        <f t="shared" si="34"/>
        <v>165600</v>
      </c>
      <c r="F191" s="24">
        <v>0.09</v>
      </c>
      <c r="G191" s="25">
        <f t="shared" si="35"/>
        <v>150696</v>
      </c>
      <c r="H191" s="26">
        <f t="shared" si="27"/>
        <v>45665.454545454544</v>
      </c>
      <c r="I191" s="52"/>
      <c r="J191" s="52"/>
      <c r="K191" s="53">
        <f t="shared" si="36"/>
        <v>136996.36363636365</v>
      </c>
    </row>
    <row r="192" spans="1:11" s="3" customFormat="1" ht="15" customHeight="1">
      <c r="A192" s="19">
        <v>12</v>
      </c>
      <c r="B192" s="20" t="s">
        <v>28</v>
      </c>
      <c r="C192" s="32"/>
      <c r="D192" s="22">
        <v>50600</v>
      </c>
      <c r="E192" s="23">
        <f t="shared" si="34"/>
        <v>0</v>
      </c>
      <c r="F192" s="24">
        <v>0.09</v>
      </c>
      <c r="G192" s="25">
        <f t="shared" si="35"/>
        <v>0</v>
      </c>
      <c r="H192" s="26">
        <f t="shared" si="27"/>
        <v>41859.999999999993</v>
      </c>
      <c r="I192" s="52"/>
      <c r="J192" s="52"/>
      <c r="K192" s="53">
        <f t="shared" si="36"/>
        <v>0</v>
      </c>
    </row>
    <row r="193" spans="1:11" s="3" customFormat="1" ht="15" customHeight="1">
      <c r="A193" s="19">
        <v>13</v>
      </c>
      <c r="B193" s="20" t="s">
        <v>29</v>
      </c>
      <c r="C193" s="32">
        <v>5</v>
      </c>
      <c r="D193" s="33">
        <v>65340</v>
      </c>
      <c r="E193" s="23">
        <f t="shared" si="34"/>
        <v>326700</v>
      </c>
      <c r="F193" s="24">
        <v>0.09</v>
      </c>
      <c r="G193" s="25">
        <f t="shared" si="35"/>
        <v>297297</v>
      </c>
      <c r="H193" s="26">
        <f t="shared" ref="H193:H256" si="37">D193/1.1*0.91</f>
        <v>54053.999999999993</v>
      </c>
      <c r="I193" s="52"/>
      <c r="J193" s="52"/>
      <c r="K193" s="53">
        <f t="shared" si="36"/>
        <v>270269.99999999994</v>
      </c>
    </row>
    <row r="194" spans="1:11" s="3" customFormat="1" ht="15" customHeight="1">
      <c r="A194" s="19">
        <v>14</v>
      </c>
      <c r="B194" s="20" t="s">
        <v>30</v>
      </c>
      <c r="C194" s="32">
        <v>5</v>
      </c>
      <c r="D194" s="33">
        <v>67155</v>
      </c>
      <c r="E194" s="23">
        <f t="shared" si="34"/>
        <v>335775</v>
      </c>
      <c r="F194" s="24">
        <v>0.09</v>
      </c>
      <c r="G194" s="25">
        <f t="shared" si="35"/>
        <v>305555.25</v>
      </c>
      <c r="H194" s="26">
        <f t="shared" si="37"/>
        <v>55555.499999999993</v>
      </c>
      <c r="I194" s="52"/>
      <c r="J194" s="52"/>
      <c r="K194" s="53">
        <f t="shared" si="36"/>
        <v>277777.49999999994</v>
      </c>
    </row>
    <row r="195" spans="1:11" s="3" customFormat="1" ht="15" customHeight="1">
      <c r="A195" s="19">
        <v>15</v>
      </c>
      <c r="B195" s="20" t="s">
        <v>31</v>
      </c>
      <c r="C195" s="32">
        <v>5</v>
      </c>
      <c r="D195" s="33">
        <v>78045</v>
      </c>
      <c r="E195" s="23">
        <f t="shared" si="34"/>
        <v>390225</v>
      </c>
      <c r="F195" s="24">
        <v>0.09</v>
      </c>
      <c r="G195" s="25">
        <f t="shared" si="35"/>
        <v>355104.75</v>
      </c>
      <c r="H195" s="26">
        <f t="shared" si="37"/>
        <v>64564.5</v>
      </c>
      <c r="I195" s="52"/>
      <c r="J195" s="52"/>
      <c r="K195" s="53">
        <f t="shared" si="36"/>
        <v>322822.5</v>
      </c>
    </row>
    <row r="196" spans="1:11" s="3" customFormat="1" ht="15" customHeight="1">
      <c r="A196" s="19">
        <v>16</v>
      </c>
      <c r="B196" s="20" t="s">
        <v>32</v>
      </c>
      <c r="C196" s="32">
        <v>5</v>
      </c>
      <c r="D196" s="33">
        <v>81675</v>
      </c>
      <c r="E196" s="23">
        <f t="shared" si="34"/>
        <v>408375</v>
      </c>
      <c r="F196" s="24">
        <v>0.09</v>
      </c>
      <c r="G196" s="25">
        <f t="shared" si="35"/>
        <v>371621.25</v>
      </c>
      <c r="H196" s="26">
        <f t="shared" si="37"/>
        <v>67567.5</v>
      </c>
      <c r="I196" s="52"/>
      <c r="J196" s="52"/>
      <c r="K196" s="53">
        <f t="shared" si="36"/>
        <v>337837.5</v>
      </c>
    </row>
    <row r="197" spans="1:11" s="66" customFormat="1" ht="15" customHeight="1">
      <c r="A197" s="79">
        <v>17</v>
      </c>
      <c r="B197" s="20" t="s">
        <v>33</v>
      </c>
      <c r="C197" s="32">
        <v>5</v>
      </c>
      <c r="D197" s="34">
        <v>115940</v>
      </c>
      <c r="E197" s="80">
        <f t="shared" si="34"/>
        <v>579700</v>
      </c>
      <c r="F197" s="81">
        <v>0.09</v>
      </c>
      <c r="G197" s="25">
        <f t="shared" si="35"/>
        <v>527527</v>
      </c>
      <c r="H197" s="82">
        <f t="shared" si="37"/>
        <v>95913.999999999985</v>
      </c>
      <c r="I197" s="85"/>
      <c r="J197" s="85"/>
      <c r="K197" s="86">
        <f t="shared" si="36"/>
        <v>479569.99999999994</v>
      </c>
    </row>
    <row r="198" spans="1:11" s="65" customFormat="1" ht="15" customHeight="1">
      <c r="A198" s="72">
        <v>18</v>
      </c>
      <c r="B198" s="73" t="s">
        <v>34</v>
      </c>
      <c r="C198" s="87">
        <v>5</v>
      </c>
      <c r="D198" s="88">
        <v>99825</v>
      </c>
      <c r="E198" s="76">
        <f t="shared" si="34"/>
        <v>499125</v>
      </c>
      <c r="F198" s="77">
        <v>0.09</v>
      </c>
      <c r="G198" s="78">
        <f t="shared" si="35"/>
        <v>454203.75</v>
      </c>
      <c r="H198" s="63">
        <f t="shared" si="37"/>
        <v>82582.499999999985</v>
      </c>
      <c r="I198" s="83">
        <f>H198*0.85</f>
        <v>70195.124999999985</v>
      </c>
      <c r="J198" s="83"/>
      <c r="K198" s="84">
        <f>I198*C198</f>
        <v>350975.62499999994</v>
      </c>
    </row>
    <row r="199" spans="1:11" s="3" customFormat="1" ht="15" customHeight="1">
      <c r="A199" s="19">
        <v>1</v>
      </c>
      <c r="B199" s="20" t="s">
        <v>17</v>
      </c>
      <c r="C199" s="21"/>
      <c r="D199" s="22">
        <v>80775</v>
      </c>
      <c r="E199" s="23">
        <f>D199*C199</f>
        <v>0</v>
      </c>
      <c r="F199" s="24">
        <v>0.09</v>
      </c>
      <c r="G199" s="25">
        <f>E199-E199*F199</f>
        <v>0</v>
      </c>
      <c r="H199" s="26">
        <f t="shared" si="37"/>
        <v>66822.954545454544</v>
      </c>
      <c r="I199" s="52"/>
      <c r="J199" s="52"/>
      <c r="K199" s="53">
        <f t="shared" ref="K199:K215" si="38">H199*C199</f>
        <v>0</v>
      </c>
    </row>
    <row r="200" spans="1:11" s="3" customFormat="1" ht="15" customHeight="1">
      <c r="A200" s="19">
        <v>2</v>
      </c>
      <c r="B200" s="20" t="s">
        <v>18</v>
      </c>
      <c r="C200" s="27"/>
      <c r="D200" s="22">
        <v>130973</v>
      </c>
      <c r="E200" s="23">
        <f t="shared" ref="E200:E216" si="39">D200*C200</f>
        <v>0</v>
      </c>
      <c r="F200" s="24">
        <v>0.09</v>
      </c>
      <c r="G200" s="25">
        <f t="shared" ref="G200:G216" si="40">E200-E200*F200</f>
        <v>0</v>
      </c>
      <c r="H200" s="26">
        <f t="shared" si="37"/>
        <v>108350.39090909091</v>
      </c>
      <c r="I200" s="52"/>
      <c r="J200" s="52"/>
      <c r="K200" s="53">
        <f t="shared" si="38"/>
        <v>0</v>
      </c>
    </row>
    <row r="201" spans="1:11" s="3" customFormat="1" ht="15" customHeight="1">
      <c r="A201" s="19">
        <v>3</v>
      </c>
      <c r="B201" s="20" t="s">
        <v>19</v>
      </c>
      <c r="C201" s="30"/>
      <c r="D201" s="22">
        <v>61155</v>
      </c>
      <c r="E201" s="23">
        <f t="shared" si="39"/>
        <v>0</v>
      </c>
      <c r="F201" s="24">
        <v>0.09</v>
      </c>
      <c r="G201" s="25">
        <f t="shared" si="40"/>
        <v>0</v>
      </c>
      <c r="H201" s="26">
        <f t="shared" si="37"/>
        <v>50591.86363636364</v>
      </c>
      <c r="I201" s="52"/>
      <c r="J201" s="52"/>
      <c r="K201" s="53">
        <f t="shared" si="38"/>
        <v>0</v>
      </c>
    </row>
    <row r="202" spans="1:11" s="65" customFormat="1" ht="15" customHeight="1">
      <c r="A202" s="72">
        <v>4</v>
      </c>
      <c r="B202" s="73" t="s">
        <v>20</v>
      </c>
      <c r="C202" s="90"/>
      <c r="D202" s="75">
        <v>117926</v>
      </c>
      <c r="E202" s="76">
        <f t="shared" si="39"/>
        <v>0</v>
      </c>
      <c r="F202" s="77">
        <v>0.09</v>
      </c>
      <c r="G202" s="78">
        <f t="shared" si="40"/>
        <v>0</v>
      </c>
      <c r="H202" s="63">
        <f t="shared" si="37"/>
        <v>97556.963636363624</v>
      </c>
      <c r="I202" s="83">
        <f>H202*0.85</f>
        <v>82923.419090909083</v>
      </c>
      <c r="J202" s="83"/>
      <c r="K202" s="84">
        <f t="shared" si="38"/>
        <v>0</v>
      </c>
    </row>
    <row r="203" spans="1:11" s="3" customFormat="1" ht="15" customHeight="1">
      <c r="A203" s="19">
        <v>5</v>
      </c>
      <c r="B203" s="20" t="s">
        <v>21</v>
      </c>
      <c r="C203" s="27"/>
      <c r="D203" s="22">
        <v>122163</v>
      </c>
      <c r="E203" s="23">
        <f t="shared" si="39"/>
        <v>0</v>
      </c>
      <c r="F203" s="24">
        <v>0.09</v>
      </c>
      <c r="G203" s="25">
        <f t="shared" si="40"/>
        <v>0</v>
      </c>
      <c r="H203" s="26">
        <f t="shared" si="37"/>
        <v>101062.11818181818</v>
      </c>
      <c r="I203" s="52"/>
      <c r="J203" s="52"/>
      <c r="K203" s="53">
        <f t="shared" si="38"/>
        <v>0</v>
      </c>
    </row>
    <row r="204" spans="1:11" s="3" customFormat="1" ht="15" customHeight="1">
      <c r="A204" s="19">
        <v>6</v>
      </c>
      <c r="B204" s="20" t="s">
        <v>22</v>
      </c>
      <c r="C204" s="21"/>
      <c r="D204" s="22">
        <v>96566</v>
      </c>
      <c r="E204" s="23">
        <f t="shared" si="39"/>
        <v>0</v>
      </c>
      <c r="F204" s="24">
        <v>0.09</v>
      </c>
      <c r="G204" s="25">
        <f t="shared" si="40"/>
        <v>0</v>
      </c>
      <c r="H204" s="26">
        <f t="shared" si="37"/>
        <v>79886.418181818182</v>
      </c>
      <c r="I204" s="52"/>
      <c r="J204" s="52"/>
      <c r="K204" s="53">
        <f t="shared" si="38"/>
        <v>0</v>
      </c>
    </row>
    <row r="205" spans="1:11" s="3" customFormat="1" ht="15" customHeight="1">
      <c r="A205" s="19">
        <v>7</v>
      </c>
      <c r="B205" s="20" t="s">
        <v>23</v>
      </c>
      <c r="C205" s="30"/>
      <c r="D205" s="22">
        <v>144014</v>
      </c>
      <c r="E205" s="23">
        <f t="shared" si="39"/>
        <v>0</v>
      </c>
      <c r="F205" s="24">
        <v>0.09</v>
      </c>
      <c r="G205" s="25">
        <f t="shared" si="40"/>
        <v>0</v>
      </c>
      <c r="H205" s="26">
        <f t="shared" si="37"/>
        <v>119138.85454545454</v>
      </c>
      <c r="I205" s="52"/>
      <c r="J205" s="52"/>
      <c r="K205" s="53">
        <f t="shared" si="38"/>
        <v>0</v>
      </c>
    </row>
    <row r="206" spans="1:11" s="3" customFormat="1" ht="15" customHeight="1">
      <c r="A206" s="19">
        <v>8</v>
      </c>
      <c r="B206" s="20" t="s">
        <v>24</v>
      </c>
      <c r="C206" s="21"/>
      <c r="D206" s="22">
        <v>237245</v>
      </c>
      <c r="E206" s="23">
        <f t="shared" si="39"/>
        <v>0</v>
      </c>
      <c r="F206" s="24">
        <v>0.09</v>
      </c>
      <c r="G206" s="25">
        <f t="shared" si="40"/>
        <v>0</v>
      </c>
      <c r="H206" s="26">
        <f t="shared" si="37"/>
        <v>196266.31818181818</v>
      </c>
      <c r="I206" s="52"/>
      <c r="J206" s="52"/>
      <c r="K206" s="53">
        <f t="shared" si="38"/>
        <v>0</v>
      </c>
    </row>
    <row r="207" spans="1:11" s="3" customFormat="1" ht="15" customHeight="1">
      <c r="A207" s="19">
        <v>9</v>
      </c>
      <c r="B207" s="31" t="s">
        <v>25</v>
      </c>
      <c r="C207" s="21"/>
      <c r="D207" s="22">
        <v>103413.75</v>
      </c>
      <c r="E207" s="23">
        <f t="shared" si="39"/>
        <v>0</v>
      </c>
      <c r="F207" s="24">
        <v>0.09</v>
      </c>
      <c r="G207" s="25">
        <f t="shared" si="40"/>
        <v>0</v>
      </c>
      <c r="H207" s="26">
        <f t="shared" si="37"/>
        <v>85551.374999999985</v>
      </c>
      <c r="I207" s="52"/>
      <c r="J207" s="52"/>
      <c r="K207" s="53">
        <f t="shared" si="38"/>
        <v>0</v>
      </c>
    </row>
    <row r="208" spans="1:11" s="3" customFormat="1" ht="15" customHeight="1">
      <c r="A208" s="19">
        <v>10</v>
      </c>
      <c r="B208" s="31" t="s">
        <v>26</v>
      </c>
      <c r="C208" s="32"/>
      <c r="D208" s="22">
        <v>112188</v>
      </c>
      <c r="E208" s="23">
        <f t="shared" si="39"/>
        <v>0</v>
      </c>
      <c r="F208" s="24">
        <v>0.09</v>
      </c>
      <c r="G208" s="25">
        <f t="shared" si="40"/>
        <v>0</v>
      </c>
      <c r="H208" s="26">
        <f t="shared" si="37"/>
        <v>92810.072727272724</v>
      </c>
      <c r="I208" s="52"/>
      <c r="J208" s="52"/>
      <c r="K208" s="53">
        <f t="shared" si="38"/>
        <v>0</v>
      </c>
    </row>
    <row r="209" spans="1:11" s="3" customFormat="1" ht="15" customHeight="1">
      <c r="A209" s="19">
        <v>11</v>
      </c>
      <c r="B209" s="20" t="s">
        <v>27</v>
      </c>
      <c r="C209" s="32">
        <v>1</v>
      </c>
      <c r="D209" s="22">
        <v>55200</v>
      </c>
      <c r="E209" s="23">
        <f t="shared" si="39"/>
        <v>55200</v>
      </c>
      <c r="F209" s="24">
        <v>0.09</v>
      </c>
      <c r="G209" s="25">
        <f t="shared" si="40"/>
        <v>50232</v>
      </c>
      <c r="H209" s="26">
        <f t="shared" si="37"/>
        <v>45665.454545454544</v>
      </c>
      <c r="I209" s="52"/>
      <c r="J209" s="52"/>
      <c r="K209" s="53">
        <f t="shared" si="38"/>
        <v>45665.454545454544</v>
      </c>
    </row>
    <row r="210" spans="1:11" s="3" customFormat="1" ht="15" customHeight="1">
      <c r="A210" s="19">
        <v>12</v>
      </c>
      <c r="B210" s="20" t="s">
        <v>28</v>
      </c>
      <c r="C210" s="87">
        <v>0</v>
      </c>
      <c r="D210" s="22">
        <v>50600</v>
      </c>
      <c r="E210" s="23">
        <f t="shared" si="39"/>
        <v>0</v>
      </c>
      <c r="F210" s="24">
        <v>0.09</v>
      </c>
      <c r="G210" s="25">
        <f t="shared" si="40"/>
        <v>0</v>
      </c>
      <c r="H210" s="26">
        <f t="shared" si="37"/>
        <v>41859.999999999993</v>
      </c>
      <c r="I210" s="52"/>
      <c r="J210" s="52"/>
      <c r="K210" s="53">
        <f t="shared" si="38"/>
        <v>0</v>
      </c>
    </row>
    <row r="211" spans="1:11" s="3" customFormat="1" ht="15" customHeight="1">
      <c r="A211" s="19">
        <v>13</v>
      </c>
      <c r="B211" s="20" t="s">
        <v>29</v>
      </c>
      <c r="C211" s="32">
        <v>5</v>
      </c>
      <c r="D211" s="33">
        <v>65340</v>
      </c>
      <c r="E211" s="23">
        <f t="shared" si="39"/>
        <v>326700</v>
      </c>
      <c r="F211" s="24">
        <v>0.09</v>
      </c>
      <c r="G211" s="25">
        <f t="shared" si="40"/>
        <v>297297</v>
      </c>
      <c r="H211" s="26">
        <f t="shared" si="37"/>
        <v>54053.999999999993</v>
      </c>
      <c r="I211" s="52"/>
      <c r="J211" s="52"/>
      <c r="K211" s="53">
        <f t="shared" si="38"/>
        <v>270269.99999999994</v>
      </c>
    </row>
    <row r="212" spans="1:11" s="3" customFormat="1" ht="15" customHeight="1">
      <c r="A212" s="19">
        <v>14</v>
      </c>
      <c r="B212" s="20" t="s">
        <v>30</v>
      </c>
      <c r="C212" s="32">
        <v>5</v>
      </c>
      <c r="D212" s="33">
        <v>67155</v>
      </c>
      <c r="E212" s="23">
        <f t="shared" si="39"/>
        <v>335775</v>
      </c>
      <c r="F212" s="24">
        <v>0.09</v>
      </c>
      <c r="G212" s="25">
        <f t="shared" si="40"/>
        <v>305555.25</v>
      </c>
      <c r="H212" s="26">
        <f t="shared" si="37"/>
        <v>55555.499999999993</v>
      </c>
      <c r="I212" s="52"/>
      <c r="J212" s="52"/>
      <c r="K212" s="53">
        <f t="shared" si="38"/>
        <v>277777.49999999994</v>
      </c>
    </row>
    <row r="213" spans="1:11" s="3" customFormat="1" ht="15" customHeight="1">
      <c r="A213" s="19">
        <v>15</v>
      </c>
      <c r="B213" s="20" t="s">
        <v>31</v>
      </c>
      <c r="C213" s="32">
        <v>5</v>
      </c>
      <c r="D213" s="33">
        <v>78045</v>
      </c>
      <c r="E213" s="23">
        <f t="shared" si="39"/>
        <v>390225</v>
      </c>
      <c r="F213" s="24">
        <v>0.09</v>
      </c>
      <c r="G213" s="25">
        <f t="shared" si="40"/>
        <v>355104.75</v>
      </c>
      <c r="H213" s="26">
        <f t="shared" si="37"/>
        <v>64564.5</v>
      </c>
      <c r="I213" s="52"/>
      <c r="J213" s="52"/>
      <c r="K213" s="53">
        <f t="shared" si="38"/>
        <v>322822.5</v>
      </c>
    </row>
    <row r="214" spans="1:11" s="3" customFormat="1" ht="15" customHeight="1">
      <c r="A214" s="19">
        <v>16</v>
      </c>
      <c r="B214" s="20" t="s">
        <v>32</v>
      </c>
      <c r="C214" s="32">
        <v>5</v>
      </c>
      <c r="D214" s="33">
        <v>81675</v>
      </c>
      <c r="E214" s="23">
        <f t="shared" si="39"/>
        <v>408375</v>
      </c>
      <c r="F214" s="24">
        <v>0.09</v>
      </c>
      <c r="G214" s="25">
        <f t="shared" si="40"/>
        <v>371621.25</v>
      </c>
      <c r="H214" s="26">
        <f t="shared" si="37"/>
        <v>67567.5</v>
      </c>
      <c r="I214" s="52"/>
      <c r="J214" s="52"/>
      <c r="K214" s="53">
        <f t="shared" si="38"/>
        <v>337837.5</v>
      </c>
    </row>
    <row r="215" spans="1:11" s="66" customFormat="1" ht="15" customHeight="1">
      <c r="A215" s="79">
        <v>17</v>
      </c>
      <c r="B215" s="20" t="s">
        <v>33</v>
      </c>
      <c r="C215" s="32">
        <v>5</v>
      </c>
      <c r="D215" s="34">
        <v>115940</v>
      </c>
      <c r="E215" s="80">
        <f t="shared" si="39"/>
        <v>579700</v>
      </c>
      <c r="F215" s="81">
        <v>0.09</v>
      </c>
      <c r="G215" s="25">
        <f t="shared" si="40"/>
        <v>527527</v>
      </c>
      <c r="H215" s="82">
        <f t="shared" si="37"/>
        <v>95913.999999999985</v>
      </c>
      <c r="I215" s="85"/>
      <c r="J215" s="85"/>
      <c r="K215" s="86">
        <f t="shared" si="38"/>
        <v>479569.99999999994</v>
      </c>
    </row>
    <row r="216" spans="1:11" s="65" customFormat="1" ht="15" customHeight="1">
      <c r="A216" s="72">
        <v>18</v>
      </c>
      <c r="B216" s="73" t="s">
        <v>34</v>
      </c>
      <c r="C216" s="87">
        <v>5</v>
      </c>
      <c r="D216" s="88">
        <v>99825</v>
      </c>
      <c r="E216" s="76">
        <f t="shared" si="39"/>
        <v>499125</v>
      </c>
      <c r="F216" s="77">
        <v>0.09</v>
      </c>
      <c r="G216" s="78">
        <f t="shared" si="40"/>
        <v>454203.75</v>
      </c>
      <c r="H216" s="63">
        <f t="shared" si="37"/>
        <v>82582.499999999985</v>
      </c>
      <c r="I216" s="83">
        <f>H216*0.85</f>
        <v>70195.124999999985</v>
      </c>
      <c r="J216" s="83"/>
      <c r="K216" s="84">
        <f>I216*C216</f>
        <v>350975.62499999994</v>
      </c>
    </row>
    <row r="217" spans="1:11" s="3" customFormat="1" ht="15" customHeight="1">
      <c r="A217" s="19">
        <v>1</v>
      </c>
      <c r="B217" s="20" t="s">
        <v>17</v>
      </c>
      <c r="C217" s="21">
        <v>3</v>
      </c>
      <c r="D217" s="22">
        <v>80775</v>
      </c>
      <c r="E217" s="23">
        <f>D217*C217</f>
        <v>242325</v>
      </c>
      <c r="F217" s="24">
        <v>0.09</v>
      </c>
      <c r="G217" s="25">
        <f>E217-E217*F217</f>
        <v>220515.75</v>
      </c>
      <c r="H217" s="26">
        <f t="shared" si="37"/>
        <v>66822.954545454544</v>
      </c>
      <c r="I217" s="52"/>
      <c r="J217" s="52"/>
      <c r="K217" s="53">
        <f t="shared" ref="K217:K233" si="41">H217*C217</f>
        <v>200468.86363636365</v>
      </c>
    </row>
    <row r="218" spans="1:11" s="3" customFormat="1" ht="15" customHeight="1">
      <c r="A218" s="19">
        <v>2</v>
      </c>
      <c r="B218" s="20" t="s">
        <v>18</v>
      </c>
      <c r="C218" s="27"/>
      <c r="D218" s="22">
        <v>130973</v>
      </c>
      <c r="E218" s="23">
        <f t="shared" ref="E218:E234" si="42">D218*C218</f>
        <v>0</v>
      </c>
      <c r="F218" s="24">
        <v>0.09</v>
      </c>
      <c r="G218" s="25">
        <f t="shared" ref="G218:G234" si="43">E218-E218*F218</f>
        <v>0</v>
      </c>
      <c r="H218" s="26">
        <f t="shared" si="37"/>
        <v>108350.39090909091</v>
      </c>
      <c r="I218" s="52"/>
      <c r="J218" s="52"/>
      <c r="K218" s="53">
        <f t="shared" si="41"/>
        <v>0</v>
      </c>
    </row>
    <row r="219" spans="1:11" s="3" customFormat="1" ht="15" customHeight="1">
      <c r="A219" s="19">
        <v>3</v>
      </c>
      <c r="B219" s="20" t="s">
        <v>19</v>
      </c>
      <c r="C219" s="30"/>
      <c r="D219" s="22">
        <v>61155</v>
      </c>
      <c r="E219" s="23">
        <f t="shared" si="42"/>
        <v>0</v>
      </c>
      <c r="F219" s="24">
        <v>0.09</v>
      </c>
      <c r="G219" s="25">
        <f t="shared" si="43"/>
        <v>0</v>
      </c>
      <c r="H219" s="26">
        <f t="shared" si="37"/>
        <v>50591.86363636364</v>
      </c>
      <c r="I219" s="52"/>
      <c r="J219" s="52"/>
      <c r="K219" s="53">
        <f t="shared" si="41"/>
        <v>0</v>
      </c>
    </row>
    <row r="220" spans="1:11" s="65" customFormat="1" ht="15" customHeight="1">
      <c r="A220" s="72">
        <v>4</v>
      </c>
      <c r="B220" s="73" t="s">
        <v>20</v>
      </c>
      <c r="C220" s="90"/>
      <c r="D220" s="75">
        <v>117926</v>
      </c>
      <c r="E220" s="76">
        <f t="shared" si="42"/>
        <v>0</v>
      </c>
      <c r="F220" s="77">
        <v>0.09</v>
      </c>
      <c r="G220" s="78">
        <f t="shared" si="43"/>
        <v>0</v>
      </c>
      <c r="H220" s="63">
        <f t="shared" si="37"/>
        <v>97556.963636363624</v>
      </c>
      <c r="I220" s="83">
        <f>H220*0.85</f>
        <v>82923.419090909083</v>
      </c>
      <c r="J220" s="83"/>
      <c r="K220" s="84">
        <f t="shared" si="41"/>
        <v>0</v>
      </c>
    </row>
    <row r="221" spans="1:11" s="3" customFormat="1" ht="15" customHeight="1">
      <c r="A221" s="19">
        <v>5</v>
      </c>
      <c r="B221" s="20" t="s">
        <v>21</v>
      </c>
      <c r="C221" s="27"/>
      <c r="D221" s="22">
        <v>122163</v>
      </c>
      <c r="E221" s="23">
        <f t="shared" si="42"/>
        <v>0</v>
      </c>
      <c r="F221" s="24">
        <v>0.09</v>
      </c>
      <c r="G221" s="25">
        <f t="shared" si="43"/>
        <v>0</v>
      </c>
      <c r="H221" s="26">
        <f t="shared" si="37"/>
        <v>101062.11818181818</v>
      </c>
      <c r="I221" s="52"/>
      <c r="J221" s="52"/>
      <c r="K221" s="53">
        <f t="shared" si="41"/>
        <v>0</v>
      </c>
    </row>
    <row r="222" spans="1:11" s="3" customFormat="1" ht="15" customHeight="1">
      <c r="A222" s="19">
        <v>6</v>
      </c>
      <c r="B222" s="20" t="s">
        <v>22</v>
      </c>
      <c r="C222" s="21"/>
      <c r="D222" s="22">
        <v>96566</v>
      </c>
      <c r="E222" s="23">
        <f t="shared" si="42"/>
        <v>0</v>
      </c>
      <c r="F222" s="24">
        <v>0.09</v>
      </c>
      <c r="G222" s="25">
        <f t="shared" si="43"/>
        <v>0</v>
      </c>
      <c r="H222" s="26">
        <f t="shared" si="37"/>
        <v>79886.418181818182</v>
      </c>
      <c r="I222" s="52"/>
      <c r="J222" s="52"/>
      <c r="K222" s="53">
        <f t="shared" si="41"/>
        <v>0</v>
      </c>
    </row>
    <row r="223" spans="1:11" s="3" customFormat="1" ht="15" customHeight="1">
      <c r="A223" s="19">
        <v>7</v>
      </c>
      <c r="B223" s="20" t="s">
        <v>23</v>
      </c>
      <c r="C223" s="30"/>
      <c r="D223" s="22">
        <v>144014</v>
      </c>
      <c r="E223" s="23">
        <f t="shared" si="42"/>
        <v>0</v>
      </c>
      <c r="F223" s="24">
        <v>0.09</v>
      </c>
      <c r="G223" s="25">
        <f t="shared" si="43"/>
        <v>0</v>
      </c>
      <c r="H223" s="26">
        <f t="shared" si="37"/>
        <v>119138.85454545454</v>
      </c>
      <c r="I223" s="52"/>
      <c r="J223" s="52"/>
      <c r="K223" s="53">
        <f t="shared" si="41"/>
        <v>0</v>
      </c>
    </row>
    <row r="224" spans="1:11" s="3" customFormat="1" ht="15" customHeight="1">
      <c r="A224" s="19">
        <v>8</v>
      </c>
      <c r="B224" s="20" t="s">
        <v>24</v>
      </c>
      <c r="C224" s="21"/>
      <c r="D224" s="22">
        <v>237245</v>
      </c>
      <c r="E224" s="23">
        <f t="shared" si="42"/>
        <v>0</v>
      </c>
      <c r="F224" s="24">
        <v>0.09</v>
      </c>
      <c r="G224" s="25">
        <f t="shared" si="43"/>
        <v>0</v>
      </c>
      <c r="H224" s="26">
        <f t="shared" si="37"/>
        <v>196266.31818181818</v>
      </c>
      <c r="I224" s="52"/>
      <c r="J224" s="52"/>
      <c r="K224" s="53">
        <f t="shared" si="41"/>
        <v>0</v>
      </c>
    </row>
    <row r="225" spans="1:11" s="3" customFormat="1" ht="15" customHeight="1">
      <c r="A225" s="19">
        <v>9</v>
      </c>
      <c r="B225" s="31" t="s">
        <v>25</v>
      </c>
      <c r="C225" s="21"/>
      <c r="D225" s="22">
        <v>103413.75</v>
      </c>
      <c r="E225" s="23">
        <f t="shared" si="42"/>
        <v>0</v>
      </c>
      <c r="F225" s="24">
        <v>0.09</v>
      </c>
      <c r="G225" s="25">
        <f t="shared" si="43"/>
        <v>0</v>
      </c>
      <c r="H225" s="26">
        <f t="shared" si="37"/>
        <v>85551.374999999985</v>
      </c>
      <c r="I225" s="52"/>
      <c r="J225" s="52"/>
      <c r="K225" s="53">
        <f t="shared" si="41"/>
        <v>0</v>
      </c>
    </row>
    <row r="226" spans="1:11" s="3" customFormat="1" ht="15" customHeight="1">
      <c r="A226" s="19">
        <v>10</v>
      </c>
      <c r="B226" s="31" t="s">
        <v>26</v>
      </c>
      <c r="C226" s="32"/>
      <c r="D226" s="22">
        <v>112188</v>
      </c>
      <c r="E226" s="23">
        <f t="shared" si="42"/>
        <v>0</v>
      </c>
      <c r="F226" s="24">
        <v>0.09</v>
      </c>
      <c r="G226" s="25">
        <f t="shared" si="43"/>
        <v>0</v>
      </c>
      <c r="H226" s="26">
        <f t="shared" si="37"/>
        <v>92810.072727272724</v>
      </c>
      <c r="I226" s="52"/>
      <c r="J226" s="52"/>
      <c r="K226" s="53">
        <f t="shared" si="41"/>
        <v>0</v>
      </c>
    </row>
    <row r="227" spans="1:11" s="3" customFormat="1" ht="15" customHeight="1">
      <c r="A227" s="19">
        <v>11</v>
      </c>
      <c r="B227" s="20" t="s">
        <v>27</v>
      </c>
      <c r="C227" s="32">
        <v>3</v>
      </c>
      <c r="D227" s="22">
        <v>55200</v>
      </c>
      <c r="E227" s="23">
        <f t="shared" si="42"/>
        <v>165600</v>
      </c>
      <c r="F227" s="24">
        <v>0.09</v>
      </c>
      <c r="G227" s="25">
        <f t="shared" si="43"/>
        <v>150696</v>
      </c>
      <c r="H227" s="26">
        <f t="shared" si="37"/>
        <v>45665.454545454544</v>
      </c>
      <c r="I227" s="52"/>
      <c r="J227" s="52"/>
      <c r="K227" s="53">
        <f t="shared" si="41"/>
        <v>136996.36363636365</v>
      </c>
    </row>
    <row r="228" spans="1:11" s="3" customFormat="1" ht="15" customHeight="1">
      <c r="A228" s="19">
        <v>12</v>
      </c>
      <c r="B228" s="20" t="s">
        <v>28</v>
      </c>
      <c r="C228" s="32">
        <v>2</v>
      </c>
      <c r="D228" s="22">
        <v>50600</v>
      </c>
      <c r="E228" s="23">
        <f t="shared" si="42"/>
        <v>101200</v>
      </c>
      <c r="F228" s="24">
        <v>0.09</v>
      </c>
      <c r="G228" s="25">
        <f t="shared" si="43"/>
        <v>92092</v>
      </c>
      <c r="H228" s="26">
        <f t="shared" si="37"/>
        <v>41859.999999999993</v>
      </c>
      <c r="I228" s="52"/>
      <c r="J228" s="52"/>
      <c r="K228" s="53">
        <f t="shared" si="41"/>
        <v>83719.999999999985</v>
      </c>
    </row>
    <row r="229" spans="1:11" s="3" customFormat="1" ht="15" customHeight="1">
      <c r="A229" s="19">
        <v>13</v>
      </c>
      <c r="B229" s="20" t="s">
        <v>29</v>
      </c>
      <c r="C229" s="32">
        <v>5</v>
      </c>
      <c r="D229" s="33">
        <v>65340</v>
      </c>
      <c r="E229" s="23">
        <f t="shared" si="42"/>
        <v>326700</v>
      </c>
      <c r="F229" s="24">
        <v>0.09</v>
      </c>
      <c r="G229" s="25">
        <f t="shared" si="43"/>
        <v>297297</v>
      </c>
      <c r="H229" s="26">
        <f t="shared" si="37"/>
        <v>54053.999999999993</v>
      </c>
      <c r="I229" s="52"/>
      <c r="J229" s="52"/>
      <c r="K229" s="53">
        <f t="shared" si="41"/>
        <v>270269.99999999994</v>
      </c>
    </row>
    <row r="230" spans="1:11" s="3" customFormat="1" ht="15" customHeight="1">
      <c r="A230" s="19">
        <v>14</v>
      </c>
      <c r="B230" s="20" t="s">
        <v>30</v>
      </c>
      <c r="C230" s="32">
        <v>5</v>
      </c>
      <c r="D230" s="33">
        <v>67155</v>
      </c>
      <c r="E230" s="23">
        <f t="shared" si="42"/>
        <v>335775</v>
      </c>
      <c r="F230" s="24">
        <v>0.09</v>
      </c>
      <c r="G230" s="25">
        <f t="shared" si="43"/>
        <v>305555.25</v>
      </c>
      <c r="H230" s="26">
        <f t="shared" si="37"/>
        <v>55555.499999999993</v>
      </c>
      <c r="I230" s="52"/>
      <c r="J230" s="52"/>
      <c r="K230" s="53">
        <f t="shared" si="41"/>
        <v>277777.49999999994</v>
      </c>
    </row>
    <row r="231" spans="1:11" s="3" customFormat="1" ht="15" customHeight="1">
      <c r="A231" s="19">
        <v>15</v>
      </c>
      <c r="B231" s="20" t="s">
        <v>31</v>
      </c>
      <c r="C231" s="32">
        <v>5</v>
      </c>
      <c r="D231" s="33">
        <v>78045</v>
      </c>
      <c r="E231" s="23">
        <f t="shared" si="42"/>
        <v>390225</v>
      </c>
      <c r="F231" s="24">
        <v>0.09</v>
      </c>
      <c r="G231" s="25">
        <f t="shared" si="43"/>
        <v>355104.75</v>
      </c>
      <c r="H231" s="26">
        <f t="shared" si="37"/>
        <v>64564.5</v>
      </c>
      <c r="I231" s="52"/>
      <c r="J231" s="52"/>
      <c r="K231" s="53">
        <f t="shared" si="41"/>
        <v>322822.5</v>
      </c>
    </row>
    <row r="232" spans="1:11" s="3" customFormat="1" ht="15" customHeight="1">
      <c r="A232" s="19">
        <v>16</v>
      </c>
      <c r="B232" s="20" t="s">
        <v>32</v>
      </c>
      <c r="C232" s="32">
        <v>5</v>
      </c>
      <c r="D232" s="33">
        <v>81675</v>
      </c>
      <c r="E232" s="23">
        <f t="shared" si="42"/>
        <v>408375</v>
      </c>
      <c r="F232" s="24">
        <v>0.09</v>
      </c>
      <c r="G232" s="25">
        <f t="shared" si="43"/>
        <v>371621.25</v>
      </c>
      <c r="H232" s="26">
        <f t="shared" si="37"/>
        <v>67567.5</v>
      </c>
      <c r="I232" s="52"/>
      <c r="J232" s="52"/>
      <c r="K232" s="53">
        <f t="shared" si="41"/>
        <v>337837.5</v>
      </c>
    </row>
    <row r="233" spans="1:11" s="66" customFormat="1" ht="15" customHeight="1">
      <c r="A233" s="79">
        <v>17</v>
      </c>
      <c r="B233" s="20" t="s">
        <v>33</v>
      </c>
      <c r="C233" s="32">
        <v>5</v>
      </c>
      <c r="D233" s="34">
        <v>115940</v>
      </c>
      <c r="E233" s="80">
        <f t="shared" si="42"/>
        <v>579700</v>
      </c>
      <c r="F233" s="81">
        <v>0.09</v>
      </c>
      <c r="G233" s="25">
        <f t="shared" si="43"/>
        <v>527527</v>
      </c>
      <c r="H233" s="82">
        <f t="shared" si="37"/>
        <v>95913.999999999985</v>
      </c>
      <c r="I233" s="85"/>
      <c r="J233" s="85"/>
      <c r="K233" s="86">
        <f t="shared" si="41"/>
        <v>479569.99999999994</v>
      </c>
    </row>
    <row r="234" spans="1:11" s="65" customFormat="1" ht="15" customHeight="1">
      <c r="A234" s="72">
        <v>18</v>
      </c>
      <c r="B234" s="73" t="s">
        <v>34</v>
      </c>
      <c r="C234" s="87">
        <v>5</v>
      </c>
      <c r="D234" s="88">
        <v>99825</v>
      </c>
      <c r="E234" s="76">
        <f t="shared" si="42"/>
        <v>499125</v>
      </c>
      <c r="F234" s="77">
        <v>0.09</v>
      </c>
      <c r="G234" s="78">
        <f t="shared" si="43"/>
        <v>454203.75</v>
      </c>
      <c r="H234" s="63">
        <f t="shared" si="37"/>
        <v>82582.499999999985</v>
      </c>
      <c r="I234" s="83">
        <f>H234*0.85</f>
        <v>70195.124999999985</v>
      </c>
      <c r="J234" s="83"/>
      <c r="K234" s="84">
        <f>I234*C234</f>
        <v>350975.62499999994</v>
      </c>
    </row>
    <row r="235" spans="1:11" s="3" customFormat="1" ht="15" customHeight="1">
      <c r="A235" s="19">
        <v>1</v>
      </c>
      <c r="B235" s="20" t="s">
        <v>17</v>
      </c>
      <c r="C235" s="21">
        <v>3</v>
      </c>
      <c r="D235" s="22">
        <v>80775</v>
      </c>
      <c r="E235" s="23">
        <f>D235*C235</f>
        <v>242325</v>
      </c>
      <c r="F235" s="24">
        <v>0.09</v>
      </c>
      <c r="G235" s="25">
        <f>E235-E235*F235</f>
        <v>220515.75</v>
      </c>
      <c r="H235" s="26">
        <f t="shared" si="37"/>
        <v>66822.954545454544</v>
      </c>
      <c r="I235" s="52"/>
      <c r="J235" s="52"/>
      <c r="K235" s="53">
        <f t="shared" ref="K235:K251" si="44">H235*C235</f>
        <v>200468.86363636365</v>
      </c>
    </row>
    <row r="236" spans="1:11" s="3" customFormat="1" ht="15" customHeight="1">
      <c r="A236" s="19">
        <v>2</v>
      </c>
      <c r="B236" s="20" t="s">
        <v>18</v>
      </c>
      <c r="C236" s="27"/>
      <c r="D236" s="22">
        <v>130973</v>
      </c>
      <c r="E236" s="23">
        <f t="shared" ref="E236:E252" si="45">D236*C236</f>
        <v>0</v>
      </c>
      <c r="F236" s="24">
        <v>0.09</v>
      </c>
      <c r="G236" s="25">
        <f t="shared" ref="G236:G252" si="46">E236-E236*F236</f>
        <v>0</v>
      </c>
      <c r="H236" s="26">
        <f t="shared" si="37"/>
        <v>108350.39090909091</v>
      </c>
      <c r="I236" s="52"/>
      <c r="J236" s="52"/>
      <c r="K236" s="53">
        <f t="shared" si="44"/>
        <v>0</v>
      </c>
    </row>
    <row r="237" spans="1:11" s="3" customFormat="1" ht="15" customHeight="1">
      <c r="A237" s="19">
        <v>3</v>
      </c>
      <c r="B237" s="20" t="s">
        <v>19</v>
      </c>
      <c r="C237" s="30">
        <v>3</v>
      </c>
      <c r="D237" s="22">
        <v>61155</v>
      </c>
      <c r="E237" s="23">
        <f t="shared" si="45"/>
        <v>183465</v>
      </c>
      <c r="F237" s="24">
        <v>0.09</v>
      </c>
      <c r="G237" s="25">
        <f t="shared" si="46"/>
        <v>166953.15</v>
      </c>
      <c r="H237" s="26">
        <f t="shared" si="37"/>
        <v>50591.86363636364</v>
      </c>
      <c r="I237" s="52"/>
      <c r="J237" s="52"/>
      <c r="K237" s="53">
        <f t="shared" si="44"/>
        <v>151775.59090909091</v>
      </c>
    </row>
    <row r="238" spans="1:11" s="65" customFormat="1" ht="15" customHeight="1">
      <c r="A238" s="72">
        <v>4</v>
      </c>
      <c r="B238" s="73" t="s">
        <v>20</v>
      </c>
      <c r="C238" s="90"/>
      <c r="D238" s="75">
        <v>117926</v>
      </c>
      <c r="E238" s="76">
        <f t="shared" si="45"/>
        <v>0</v>
      </c>
      <c r="F238" s="77">
        <v>0.09</v>
      </c>
      <c r="G238" s="78">
        <f t="shared" si="46"/>
        <v>0</v>
      </c>
      <c r="H238" s="63">
        <f t="shared" si="37"/>
        <v>97556.963636363624</v>
      </c>
      <c r="I238" s="83">
        <f>H238*0.85</f>
        <v>82923.419090909083</v>
      </c>
      <c r="J238" s="83"/>
      <c r="K238" s="84">
        <f t="shared" si="44"/>
        <v>0</v>
      </c>
    </row>
    <row r="239" spans="1:11" s="3" customFormat="1" ht="15" customHeight="1">
      <c r="A239" s="19">
        <v>5</v>
      </c>
      <c r="B239" s="20" t="s">
        <v>21</v>
      </c>
      <c r="C239" s="27"/>
      <c r="D239" s="22">
        <v>122163</v>
      </c>
      <c r="E239" s="23">
        <f t="shared" si="45"/>
        <v>0</v>
      </c>
      <c r="F239" s="24">
        <v>0.09</v>
      </c>
      <c r="G239" s="25">
        <f t="shared" si="46"/>
        <v>0</v>
      </c>
      <c r="H239" s="26">
        <f t="shared" si="37"/>
        <v>101062.11818181818</v>
      </c>
      <c r="I239" s="52"/>
      <c r="J239" s="52"/>
      <c r="K239" s="53">
        <f t="shared" si="44"/>
        <v>0</v>
      </c>
    </row>
    <row r="240" spans="1:11" s="3" customFormat="1" ht="15" customHeight="1">
      <c r="A240" s="19">
        <v>6</v>
      </c>
      <c r="B240" s="20" t="s">
        <v>22</v>
      </c>
      <c r="C240" s="21"/>
      <c r="D240" s="22">
        <v>96566</v>
      </c>
      <c r="E240" s="23">
        <f t="shared" si="45"/>
        <v>0</v>
      </c>
      <c r="F240" s="24">
        <v>0.09</v>
      </c>
      <c r="G240" s="25">
        <f t="shared" si="46"/>
        <v>0</v>
      </c>
      <c r="H240" s="26">
        <f t="shared" si="37"/>
        <v>79886.418181818182</v>
      </c>
      <c r="I240" s="52"/>
      <c r="J240" s="52"/>
      <c r="K240" s="53">
        <f t="shared" si="44"/>
        <v>0</v>
      </c>
    </row>
    <row r="241" spans="1:11" s="3" customFormat="1" ht="15" customHeight="1">
      <c r="A241" s="19">
        <v>7</v>
      </c>
      <c r="B241" s="20" t="s">
        <v>23</v>
      </c>
      <c r="C241" s="30"/>
      <c r="D241" s="22">
        <v>144014</v>
      </c>
      <c r="E241" s="23">
        <f t="shared" si="45"/>
        <v>0</v>
      </c>
      <c r="F241" s="24">
        <v>0.09</v>
      </c>
      <c r="G241" s="25">
        <f t="shared" si="46"/>
        <v>0</v>
      </c>
      <c r="H241" s="26">
        <f t="shared" si="37"/>
        <v>119138.85454545454</v>
      </c>
      <c r="I241" s="52"/>
      <c r="J241" s="52"/>
      <c r="K241" s="53">
        <f t="shared" si="44"/>
        <v>0</v>
      </c>
    </row>
    <row r="242" spans="1:11" s="3" customFormat="1" ht="15" customHeight="1">
      <c r="A242" s="19">
        <v>8</v>
      </c>
      <c r="B242" s="20" t="s">
        <v>24</v>
      </c>
      <c r="C242" s="21"/>
      <c r="D242" s="22">
        <v>237245</v>
      </c>
      <c r="E242" s="23">
        <f t="shared" si="45"/>
        <v>0</v>
      </c>
      <c r="F242" s="24">
        <v>0.09</v>
      </c>
      <c r="G242" s="25">
        <f t="shared" si="46"/>
        <v>0</v>
      </c>
      <c r="H242" s="26">
        <f t="shared" si="37"/>
        <v>196266.31818181818</v>
      </c>
      <c r="I242" s="52"/>
      <c r="J242" s="52"/>
      <c r="K242" s="53">
        <f t="shared" si="44"/>
        <v>0</v>
      </c>
    </row>
    <row r="243" spans="1:11" s="3" customFormat="1" ht="15" customHeight="1">
      <c r="A243" s="19">
        <v>9</v>
      </c>
      <c r="B243" s="31" t="s">
        <v>25</v>
      </c>
      <c r="C243" s="21"/>
      <c r="D243" s="22">
        <v>103413.75</v>
      </c>
      <c r="E243" s="23">
        <f t="shared" si="45"/>
        <v>0</v>
      </c>
      <c r="F243" s="24">
        <v>0.09</v>
      </c>
      <c r="G243" s="25">
        <f t="shared" si="46"/>
        <v>0</v>
      </c>
      <c r="H243" s="26">
        <f t="shared" si="37"/>
        <v>85551.374999999985</v>
      </c>
      <c r="I243" s="52"/>
      <c r="J243" s="52"/>
      <c r="K243" s="53">
        <f t="shared" si="44"/>
        <v>0</v>
      </c>
    </row>
    <row r="244" spans="1:11" s="3" customFormat="1" ht="15" customHeight="1">
      <c r="A244" s="19">
        <v>10</v>
      </c>
      <c r="B244" s="31" t="s">
        <v>26</v>
      </c>
      <c r="C244" s="32"/>
      <c r="D244" s="22">
        <v>112188</v>
      </c>
      <c r="E244" s="23">
        <f t="shared" si="45"/>
        <v>0</v>
      </c>
      <c r="F244" s="24">
        <v>0.09</v>
      </c>
      <c r="G244" s="25">
        <f t="shared" si="46"/>
        <v>0</v>
      </c>
      <c r="H244" s="26">
        <f t="shared" si="37"/>
        <v>92810.072727272724</v>
      </c>
      <c r="I244" s="52"/>
      <c r="J244" s="52"/>
      <c r="K244" s="53">
        <f t="shared" si="44"/>
        <v>0</v>
      </c>
    </row>
    <row r="245" spans="1:11" s="3" customFormat="1" ht="15" customHeight="1">
      <c r="A245" s="19">
        <v>11</v>
      </c>
      <c r="B245" s="20" t="s">
        <v>27</v>
      </c>
      <c r="C245" s="32"/>
      <c r="D245" s="22">
        <v>55200</v>
      </c>
      <c r="E245" s="23">
        <f t="shared" si="45"/>
        <v>0</v>
      </c>
      <c r="F245" s="24">
        <v>0.09</v>
      </c>
      <c r="G245" s="25">
        <f t="shared" si="46"/>
        <v>0</v>
      </c>
      <c r="H245" s="26">
        <f t="shared" si="37"/>
        <v>45665.454545454544</v>
      </c>
      <c r="I245" s="52"/>
      <c r="J245" s="52"/>
      <c r="K245" s="53">
        <f t="shared" si="44"/>
        <v>0</v>
      </c>
    </row>
    <row r="246" spans="1:11" s="3" customFormat="1" ht="15" customHeight="1">
      <c r="A246" s="19">
        <v>12</v>
      </c>
      <c r="B246" s="20" t="s">
        <v>28</v>
      </c>
      <c r="C246" s="32">
        <v>3</v>
      </c>
      <c r="D246" s="22">
        <v>50600</v>
      </c>
      <c r="E246" s="23">
        <f t="shared" si="45"/>
        <v>151800</v>
      </c>
      <c r="F246" s="24">
        <v>0.09</v>
      </c>
      <c r="G246" s="25">
        <f t="shared" si="46"/>
        <v>138138</v>
      </c>
      <c r="H246" s="26">
        <f t="shared" si="37"/>
        <v>41859.999999999993</v>
      </c>
      <c r="I246" s="52"/>
      <c r="J246" s="52"/>
      <c r="K246" s="53">
        <f t="shared" si="44"/>
        <v>125579.99999999997</v>
      </c>
    </row>
    <row r="247" spans="1:11" s="3" customFormat="1" ht="15" customHeight="1">
      <c r="A247" s="19">
        <v>13</v>
      </c>
      <c r="B247" s="20" t="s">
        <v>29</v>
      </c>
      <c r="C247" s="32">
        <v>5</v>
      </c>
      <c r="D247" s="33">
        <v>65340</v>
      </c>
      <c r="E247" s="23">
        <f t="shared" si="45"/>
        <v>326700</v>
      </c>
      <c r="F247" s="24">
        <v>0.09</v>
      </c>
      <c r="G247" s="25">
        <f t="shared" si="46"/>
        <v>297297</v>
      </c>
      <c r="H247" s="26">
        <f t="shared" si="37"/>
        <v>54053.999999999993</v>
      </c>
      <c r="I247" s="52"/>
      <c r="J247" s="52"/>
      <c r="K247" s="53">
        <f t="shared" si="44"/>
        <v>270269.99999999994</v>
      </c>
    </row>
    <row r="248" spans="1:11" s="3" customFormat="1" ht="15" customHeight="1">
      <c r="A248" s="19">
        <v>14</v>
      </c>
      <c r="B248" s="20" t="s">
        <v>30</v>
      </c>
      <c r="C248" s="32">
        <v>5</v>
      </c>
      <c r="D248" s="33">
        <v>67155</v>
      </c>
      <c r="E248" s="23">
        <f t="shared" si="45"/>
        <v>335775</v>
      </c>
      <c r="F248" s="24">
        <v>0.09</v>
      </c>
      <c r="G248" s="25">
        <f t="shared" si="46"/>
        <v>305555.25</v>
      </c>
      <c r="H248" s="26">
        <f t="shared" si="37"/>
        <v>55555.499999999993</v>
      </c>
      <c r="I248" s="52"/>
      <c r="J248" s="52"/>
      <c r="K248" s="53">
        <f t="shared" si="44"/>
        <v>277777.49999999994</v>
      </c>
    </row>
    <row r="249" spans="1:11" s="3" customFormat="1" ht="15" customHeight="1">
      <c r="A249" s="19">
        <v>15</v>
      </c>
      <c r="B249" s="20" t="s">
        <v>31</v>
      </c>
      <c r="C249" s="32">
        <v>5</v>
      </c>
      <c r="D249" s="33">
        <v>78045</v>
      </c>
      <c r="E249" s="23">
        <f t="shared" si="45"/>
        <v>390225</v>
      </c>
      <c r="F249" s="24">
        <v>0.09</v>
      </c>
      <c r="G249" s="25">
        <f t="shared" si="46"/>
        <v>355104.75</v>
      </c>
      <c r="H249" s="26">
        <f t="shared" si="37"/>
        <v>64564.5</v>
      </c>
      <c r="I249" s="52"/>
      <c r="J249" s="52"/>
      <c r="K249" s="53">
        <f t="shared" si="44"/>
        <v>322822.5</v>
      </c>
    </row>
    <row r="250" spans="1:11" s="3" customFormat="1" ht="15" customHeight="1">
      <c r="A250" s="19">
        <v>16</v>
      </c>
      <c r="B250" s="20" t="s">
        <v>32</v>
      </c>
      <c r="C250" s="32"/>
      <c r="D250" s="33">
        <v>81675</v>
      </c>
      <c r="E250" s="23">
        <f t="shared" si="45"/>
        <v>0</v>
      </c>
      <c r="F250" s="24">
        <v>0.09</v>
      </c>
      <c r="G250" s="25">
        <f t="shared" si="46"/>
        <v>0</v>
      </c>
      <c r="H250" s="26">
        <f t="shared" si="37"/>
        <v>67567.5</v>
      </c>
      <c r="I250" s="52"/>
      <c r="J250" s="52"/>
      <c r="K250" s="53">
        <f t="shared" si="44"/>
        <v>0</v>
      </c>
    </row>
    <row r="251" spans="1:11" s="66" customFormat="1" ht="15" customHeight="1">
      <c r="A251" s="79">
        <v>17</v>
      </c>
      <c r="B251" s="20" t="s">
        <v>33</v>
      </c>
      <c r="C251" s="32">
        <v>5</v>
      </c>
      <c r="D251" s="34">
        <v>115940</v>
      </c>
      <c r="E251" s="80">
        <f t="shared" si="45"/>
        <v>579700</v>
      </c>
      <c r="F251" s="81">
        <v>0.09</v>
      </c>
      <c r="G251" s="25">
        <f t="shared" si="46"/>
        <v>527527</v>
      </c>
      <c r="H251" s="82">
        <f t="shared" si="37"/>
        <v>95913.999999999985</v>
      </c>
      <c r="I251" s="85"/>
      <c r="J251" s="85"/>
      <c r="K251" s="86">
        <f t="shared" si="44"/>
        <v>479569.99999999994</v>
      </c>
    </row>
    <row r="252" spans="1:11" s="65" customFormat="1" ht="15" customHeight="1">
      <c r="A252" s="72">
        <v>18</v>
      </c>
      <c r="B252" s="73" t="s">
        <v>34</v>
      </c>
      <c r="C252" s="87">
        <v>5</v>
      </c>
      <c r="D252" s="88">
        <v>99825</v>
      </c>
      <c r="E252" s="76">
        <f t="shared" si="45"/>
        <v>499125</v>
      </c>
      <c r="F252" s="77">
        <v>0.09</v>
      </c>
      <c r="G252" s="78">
        <f t="shared" si="46"/>
        <v>454203.75</v>
      </c>
      <c r="H252" s="63">
        <f t="shared" si="37"/>
        <v>82582.499999999985</v>
      </c>
      <c r="I252" s="83">
        <f>H252*0.85</f>
        <v>70195.124999999985</v>
      </c>
      <c r="J252" s="83"/>
      <c r="K252" s="84">
        <f>I252*C252</f>
        <v>350975.62499999994</v>
      </c>
    </row>
    <row r="253" spans="1:11" s="3" customFormat="1" ht="15" customHeight="1">
      <c r="A253" s="19">
        <v>1</v>
      </c>
      <c r="B253" s="20" t="s">
        <v>17</v>
      </c>
      <c r="C253" s="21"/>
      <c r="D253" s="22">
        <v>80775</v>
      </c>
      <c r="E253" s="23">
        <f>D253*C253</f>
        <v>0</v>
      </c>
      <c r="F253" s="24">
        <v>0.09</v>
      </c>
      <c r="G253" s="25">
        <f>E253-E253*F253</f>
        <v>0</v>
      </c>
      <c r="H253" s="26">
        <f t="shared" si="37"/>
        <v>66822.954545454544</v>
      </c>
      <c r="I253" s="52"/>
      <c r="J253" s="52"/>
      <c r="K253" s="53">
        <f t="shared" ref="K253:K269" si="47">H253*C253</f>
        <v>0</v>
      </c>
    </row>
    <row r="254" spans="1:11" s="3" customFormat="1" ht="15" customHeight="1">
      <c r="A254" s="19">
        <v>2</v>
      </c>
      <c r="B254" s="20" t="s">
        <v>18</v>
      </c>
      <c r="C254" s="27">
        <v>3</v>
      </c>
      <c r="D254" s="22">
        <v>130973</v>
      </c>
      <c r="E254" s="23">
        <f t="shared" ref="E254:E270" si="48">D254*C254</f>
        <v>392919</v>
      </c>
      <c r="F254" s="24">
        <v>0.09</v>
      </c>
      <c r="G254" s="25">
        <f t="shared" ref="G254:G270" si="49">E254-E254*F254</f>
        <v>357556.29</v>
      </c>
      <c r="H254" s="26">
        <f t="shared" si="37"/>
        <v>108350.39090909091</v>
      </c>
      <c r="I254" s="52"/>
      <c r="J254" s="52"/>
      <c r="K254" s="53">
        <f t="shared" si="47"/>
        <v>325051.17272727273</v>
      </c>
    </row>
    <row r="255" spans="1:11" s="3" customFormat="1" ht="15" customHeight="1">
      <c r="A255" s="19">
        <v>3</v>
      </c>
      <c r="B255" s="20" t="s">
        <v>19</v>
      </c>
      <c r="C255" s="30"/>
      <c r="D255" s="22">
        <v>61155</v>
      </c>
      <c r="E255" s="23">
        <f t="shared" si="48"/>
        <v>0</v>
      </c>
      <c r="F255" s="24">
        <v>0.09</v>
      </c>
      <c r="G255" s="25">
        <f t="shared" si="49"/>
        <v>0</v>
      </c>
      <c r="H255" s="26">
        <f t="shared" si="37"/>
        <v>50591.86363636364</v>
      </c>
      <c r="I255" s="52"/>
      <c r="J255" s="52"/>
      <c r="K255" s="53">
        <f t="shared" si="47"/>
        <v>0</v>
      </c>
    </row>
    <row r="256" spans="1:11" s="65" customFormat="1" ht="15" customHeight="1">
      <c r="A256" s="72">
        <v>4</v>
      </c>
      <c r="B256" s="73" t="s">
        <v>20</v>
      </c>
      <c r="C256" s="90"/>
      <c r="D256" s="75">
        <v>117926</v>
      </c>
      <c r="E256" s="76">
        <f t="shared" si="48"/>
        <v>0</v>
      </c>
      <c r="F256" s="77">
        <v>0.09</v>
      </c>
      <c r="G256" s="78">
        <f t="shared" si="49"/>
        <v>0</v>
      </c>
      <c r="H256" s="63">
        <f t="shared" si="37"/>
        <v>97556.963636363624</v>
      </c>
      <c r="I256" s="83">
        <f>H256*0.85</f>
        <v>82923.419090909083</v>
      </c>
      <c r="J256" s="83"/>
      <c r="K256" s="84">
        <f t="shared" si="47"/>
        <v>0</v>
      </c>
    </row>
    <row r="257" spans="1:11" s="3" customFormat="1" ht="15" customHeight="1">
      <c r="A257" s="19">
        <v>5</v>
      </c>
      <c r="B257" s="20" t="s">
        <v>21</v>
      </c>
      <c r="C257" s="27"/>
      <c r="D257" s="22">
        <v>122163</v>
      </c>
      <c r="E257" s="23">
        <f t="shared" si="48"/>
        <v>0</v>
      </c>
      <c r="F257" s="24">
        <v>0.09</v>
      </c>
      <c r="G257" s="25">
        <f t="shared" si="49"/>
        <v>0</v>
      </c>
      <c r="H257" s="26">
        <f t="shared" ref="H257:H320" si="50">D257/1.1*0.91</f>
        <v>101062.11818181818</v>
      </c>
      <c r="I257" s="52"/>
      <c r="J257" s="52"/>
      <c r="K257" s="53">
        <f t="shared" si="47"/>
        <v>0</v>
      </c>
    </row>
    <row r="258" spans="1:11" s="3" customFormat="1" ht="15" customHeight="1">
      <c r="A258" s="19">
        <v>6</v>
      </c>
      <c r="B258" s="20" t="s">
        <v>22</v>
      </c>
      <c r="C258" s="21"/>
      <c r="D258" s="22">
        <v>96566</v>
      </c>
      <c r="E258" s="23">
        <f t="shared" si="48"/>
        <v>0</v>
      </c>
      <c r="F258" s="24">
        <v>0.09</v>
      </c>
      <c r="G258" s="25">
        <f t="shared" si="49"/>
        <v>0</v>
      </c>
      <c r="H258" s="26">
        <f t="shared" si="50"/>
        <v>79886.418181818182</v>
      </c>
      <c r="I258" s="52"/>
      <c r="J258" s="52"/>
      <c r="K258" s="53">
        <f t="shared" si="47"/>
        <v>0</v>
      </c>
    </row>
    <row r="259" spans="1:11" s="3" customFormat="1" ht="15" customHeight="1">
      <c r="A259" s="19">
        <v>7</v>
      </c>
      <c r="B259" s="20" t="s">
        <v>23</v>
      </c>
      <c r="C259" s="30"/>
      <c r="D259" s="22">
        <v>144014</v>
      </c>
      <c r="E259" s="23">
        <f t="shared" si="48"/>
        <v>0</v>
      </c>
      <c r="F259" s="24">
        <v>0.09</v>
      </c>
      <c r="G259" s="25">
        <f t="shared" si="49"/>
        <v>0</v>
      </c>
      <c r="H259" s="26">
        <f t="shared" si="50"/>
        <v>119138.85454545454</v>
      </c>
      <c r="I259" s="52"/>
      <c r="J259" s="52"/>
      <c r="K259" s="53">
        <f t="shared" si="47"/>
        <v>0</v>
      </c>
    </row>
    <row r="260" spans="1:11" s="3" customFormat="1" ht="15" customHeight="1">
      <c r="A260" s="19">
        <v>8</v>
      </c>
      <c r="B260" s="20" t="s">
        <v>24</v>
      </c>
      <c r="C260" s="21"/>
      <c r="D260" s="22">
        <v>237245</v>
      </c>
      <c r="E260" s="23">
        <f t="shared" si="48"/>
        <v>0</v>
      </c>
      <c r="F260" s="24">
        <v>0.09</v>
      </c>
      <c r="G260" s="25">
        <f t="shared" si="49"/>
        <v>0</v>
      </c>
      <c r="H260" s="26">
        <f t="shared" si="50"/>
        <v>196266.31818181818</v>
      </c>
      <c r="I260" s="52"/>
      <c r="J260" s="52"/>
      <c r="K260" s="53">
        <f t="shared" si="47"/>
        <v>0</v>
      </c>
    </row>
    <row r="261" spans="1:11" s="3" customFormat="1" ht="15" customHeight="1">
      <c r="A261" s="19">
        <v>9</v>
      </c>
      <c r="B261" s="31" t="s">
        <v>25</v>
      </c>
      <c r="C261" s="21"/>
      <c r="D261" s="22">
        <v>103413.75</v>
      </c>
      <c r="E261" s="23">
        <f t="shared" si="48"/>
        <v>0</v>
      </c>
      <c r="F261" s="24">
        <v>0.09</v>
      </c>
      <c r="G261" s="25">
        <f t="shared" si="49"/>
        <v>0</v>
      </c>
      <c r="H261" s="26">
        <f t="shared" si="50"/>
        <v>85551.374999999985</v>
      </c>
      <c r="I261" s="52"/>
      <c r="J261" s="52"/>
      <c r="K261" s="53">
        <f t="shared" si="47"/>
        <v>0</v>
      </c>
    </row>
    <row r="262" spans="1:11" s="3" customFormat="1" ht="15" customHeight="1">
      <c r="A262" s="19">
        <v>10</v>
      </c>
      <c r="B262" s="31" t="s">
        <v>26</v>
      </c>
      <c r="C262" s="32"/>
      <c r="D262" s="22">
        <v>112188</v>
      </c>
      <c r="E262" s="23">
        <f t="shared" si="48"/>
        <v>0</v>
      </c>
      <c r="F262" s="24">
        <v>0.09</v>
      </c>
      <c r="G262" s="25">
        <f t="shared" si="49"/>
        <v>0</v>
      </c>
      <c r="H262" s="26">
        <f t="shared" si="50"/>
        <v>92810.072727272724</v>
      </c>
      <c r="I262" s="52"/>
      <c r="J262" s="52"/>
      <c r="K262" s="53">
        <f t="shared" si="47"/>
        <v>0</v>
      </c>
    </row>
    <row r="263" spans="1:11" s="3" customFormat="1" ht="15" customHeight="1">
      <c r="A263" s="19">
        <v>11</v>
      </c>
      <c r="B263" s="20" t="s">
        <v>27</v>
      </c>
      <c r="C263" s="32"/>
      <c r="D263" s="22">
        <v>55200</v>
      </c>
      <c r="E263" s="23">
        <f t="shared" si="48"/>
        <v>0</v>
      </c>
      <c r="F263" s="24">
        <v>0.09</v>
      </c>
      <c r="G263" s="25">
        <f t="shared" si="49"/>
        <v>0</v>
      </c>
      <c r="H263" s="26">
        <f t="shared" si="50"/>
        <v>45665.454545454544</v>
      </c>
      <c r="I263" s="52"/>
      <c r="J263" s="52"/>
      <c r="K263" s="53">
        <f t="shared" si="47"/>
        <v>0</v>
      </c>
    </row>
    <row r="264" spans="1:11" s="3" customFormat="1" ht="15" customHeight="1">
      <c r="A264" s="19">
        <v>12</v>
      </c>
      <c r="B264" s="20" t="s">
        <v>28</v>
      </c>
      <c r="C264" s="32">
        <v>4</v>
      </c>
      <c r="D264" s="22">
        <v>50600</v>
      </c>
      <c r="E264" s="23">
        <f t="shared" si="48"/>
        <v>202400</v>
      </c>
      <c r="F264" s="24">
        <v>0.09</v>
      </c>
      <c r="G264" s="25">
        <f t="shared" si="49"/>
        <v>184184</v>
      </c>
      <c r="H264" s="26">
        <f t="shared" si="50"/>
        <v>41859.999999999993</v>
      </c>
      <c r="I264" s="52"/>
      <c r="J264" s="52"/>
      <c r="K264" s="53">
        <f t="shared" si="47"/>
        <v>167439.99999999997</v>
      </c>
    </row>
    <row r="265" spans="1:11" s="3" customFormat="1" ht="15" customHeight="1">
      <c r="A265" s="19">
        <v>13</v>
      </c>
      <c r="B265" s="20" t="s">
        <v>29</v>
      </c>
      <c r="C265" s="32">
        <v>5</v>
      </c>
      <c r="D265" s="33">
        <v>65340</v>
      </c>
      <c r="E265" s="23">
        <f t="shared" si="48"/>
        <v>326700</v>
      </c>
      <c r="F265" s="24">
        <v>0.09</v>
      </c>
      <c r="G265" s="25">
        <f t="shared" si="49"/>
        <v>297297</v>
      </c>
      <c r="H265" s="26">
        <f t="shared" si="50"/>
        <v>54053.999999999993</v>
      </c>
      <c r="I265" s="52"/>
      <c r="J265" s="52"/>
      <c r="K265" s="53">
        <f t="shared" si="47"/>
        <v>270269.99999999994</v>
      </c>
    </row>
    <row r="266" spans="1:11" s="3" customFormat="1" ht="15" customHeight="1">
      <c r="A266" s="19">
        <v>14</v>
      </c>
      <c r="B266" s="20" t="s">
        <v>30</v>
      </c>
      <c r="C266" s="32">
        <v>5</v>
      </c>
      <c r="D266" s="33">
        <v>67155</v>
      </c>
      <c r="E266" s="23">
        <f t="shared" si="48"/>
        <v>335775</v>
      </c>
      <c r="F266" s="24">
        <v>0.09</v>
      </c>
      <c r="G266" s="25">
        <f t="shared" si="49"/>
        <v>305555.25</v>
      </c>
      <c r="H266" s="26">
        <f t="shared" si="50"/>
        <v>55555.499999999993</v>
      </c>
      <c r="I266" s="52"/>
      <c r="J266" s="52"/>
      <c r="K266" s="53">
        <f t="shared" si="47"/>
        <v>277777.49999999994</v>
      </c>
    </row>
    <row r="267" spans="1:11" s="3" customFormat="1" ht="15" customHeight="1">
      <c r="A267" s="19">
        <v>15</v>
      </c>
      <c r="B267" s="20" t="s">
        <v>31</v>
      </c>
      <c r="C267" s="32">
        <v>5</v>
      </c>
      <c r="D267" s="33">
        <v>78045</v>
      </c>
      <c r="E267" s="23">
        <f t="shared" si="48"/>
        <v>390225</v>
      </c>
      <c r="F267" s="24">
        <v>0.09</v>
      </c>
      <c r="G267" s="25">
        <f t="shared" si="49"/>
        <v>355104.75</v>
      </c>
      <c r="H267" s="26">
        <f t="shared" si="50"/>
        <v>64564.5</v>
      </c>
      <c r="I267" s="52"/>
      <c r="J267" s="52"/>
      <c r="K267" s="53">
        <f t="shared" si="47"/>
        <v>322822.5</v>
      </c>
    </row>
    <row r="268" spans="1:11" s="3" customFormat="1" ht="15" customHeight="1">
      <c r="A268" s="19">
        <v>16</v>
      </c>
      <c r="B268" s="20" t="s">
        <v>32</v>
      </c>
      <c r="C268" s="32">
        <v>5</v>
      </c>
      <c r="D268" s="33">
        <v>81675</v>
      </c>
      <c r="E268" s="23">
        <f t="shared" si="48"/>
        <v>408375</v>
      </c>
      <c r="F268" s="24">
        <v>0.09</v>
      </c>
      <c r="G268" s="25">
        <f t="shared" si="49"/>
        <v>371621.25</v>
      </c>
      <c r="H268" s="26">
        <f t="shared" si="50"/>
        <v>67567.5</v>
      </c>
      <c r="I268" s="52"/>
      <c r="J268" s="52"/>
      <c r="K268" s="53">
        <f t="shared" si="47"/>
        <v>337837.5</v>
      </c>
    </row>
    <row r="269" spans="1:11" s="66" customFormat="1" ht="15" customHeight="1">
      <c r="A269" s="79">
        <v>17</v>
      </c>
      <c r="B269" s="20" t="s">
        <v>33</v>
      </c>
      <c r="C269" s="32">
        <v>5</v>
      </c>
      <c r="D269" s="34">
        <v>115940</v>
      </c>
      <c r="E269" s="80">
        <f t="shared" si="48"/>
        <v>579700</v>
      </c>
      <c r="F269" s="81">
        <v>0.09</v>
      </c>
      <c r="G269" s="25">
        <f t="shared" si="49"/>
        <v>527527</v>
      </c>
      <c r="H269" s="82">
        <f t="shared" si="50"/>
        <v>95913.999999999985</v>
      </c>
      <c r="I269" s="85"/>
      <c r="J269" s="85"/>
      <c r="K269" s="86">
        <f t="shared" si="47"/>
        <v>479569.99999999994</v>
      </c>
    </row>
    <row r="270" spans="1:11" s="65" customFormat="1" ht="15" customHeight="1">
      <c r="A270" s="72">
        <v>18</v>
      </c>
      <c r="B270" s="73" t="s">
        <v>34</v>
      </c>
      <c r="C270" s="87">
        <v>5</v>
      </c>
      <c r="D270" s="88">
        <v>99825</v>
      </c>
      <c r="E270" s="76">
        <f t="shared" si="48"/>
        <v>499125</v>
      </c>
      <c r="F270" s="77">
        <v>0.09</v>
      </c>
      <c r="G270" s="78">
        <f t="shared" si="49"/>
        <v>454203.75</v>
      </c>
      <c r="H270" s="63">
        <f t="shared" si="50"/>
        <v>82582.499999999985</v>
      </c>
      <c r="I270" s="83">
        <f>H270*0.85</f>
        <v>70195.124999999985</v>
      </c>
      <c r="J270" s="83"/>
      <c r="K270" s="84">
        <f>I270*C270</f>
        <v>350975.62499999994</v>
      </c>
    </row>
    <row r="271" spans="1:11" s="3" customFormat="1" ht="15" customHeight="1">
      <c r="A271" s="19">
        <v>1</v>
      </c>
      <c r="B271" s="20" t="s">
        <v>17</v>
      </c>
      <c r="C271" s="21"/>
      <c r="D271" s="22">
        <v>80775</v>
      </c>
      <c r="E271" s="23">
        <f>D271*C271</f>
        <v>0</v>
      </c>
      <c r="F271" s="24">
        <v>0.09</v>
      </c>
      <c r="G271" s="25">
        <f>E271-E271*F271</f>
        <v>0</v>
      </c>
      <c r="H271" s="26">
        <f t="shared" si="50"/>
        <v>66822.954545454544</v>
      </c>
      <c r="I271" s="52"/>
      <c r="J271" s="52"/>
      <c r="K271" s="53">
        <f t="shared" ref="K271:K287" si="51">H271*C271</f>
        <v>0</v>
      </c>
    </row>
    <row r="272" spans="1:11" s="3" customFormat="1" ht="15" customHeight="1">
      <c r="A272" s="19">
        <v>2</v>
      </c>
      <c r="B272" s="20" t="s">
        <v>18</v>
      </c>
      <c r="C272" s="27"/>
      <c r="D272" s="22">
        <v>130973</v>
      </c>
      <c r="E272" s="23">
        <f t="shared" ref="E272:E288" si="52">D272*C272</f>
        <v>0</v>
      </c>
      <c r="F272" s="24">
        <v>0.09</v>
      </c>
      <c r="G272" s="25">
        <f t="shared" ref="G272:G288" si="53">E272-E272*F272</f>
        <v>0</v>
      </c>
      <c r="H272" s="26">
        <f t="shared" si="50"/>
        <v>108350.39090909091</v>
      </c>
      <c r="I272" s="52"/>
      <c r="J272" s="52"/>
      <c r="K272" s="53">
        <f t="shared" si="51"/>
        <v>0</v>
      </c>
    </row>
    <row r="273" spans="1:11" s="3" customFormat="1" ht="15" customHeight="1">
      <c r="A273" s="19">
        <v>3</v>
      </c>
      <c r="B273" s="20" t="s">
        <v>19</v>
      </c>
      <c r="C273" s="30"/>
      <c r="D273" s="22">
        <v>61155</v>
      </c>
      <c r="E273" s="23">
        <f t="shared" si="52"/>
        <v>0</v>
      </c>
      <c r="F273" s="24">
        <v>0.09</v>
      </c>
      <c r="G273" s="25">
        <f t="shared" si="53"/>
        <v>0</v>
      </c>
      <c r="H273" s="26">
        <f t="shared" si="50"/>
        <v>50591.86363636364</v>
      </c>
      <c r="I273" s="52"/>
      <c r="J273" s="52"/>
      <c r="K273" s="53">
        <f t="shared" si="51"/>
        <v>0</v>
      </c>
    </row>
    <row r="274" spans="1:11" s="65" customFormat="1" ht="15" customHeight="1">
      <c r="A274" s="72">
        <v>4</v>
      </c>
      <c r="B274" s="73" t="s">
        <v>20</v>
      </c>
      <c r="C274" s="90"/>
      <c r="D274" s="75">
        <v>117926</v>
      </c>
      <c r="E274" s="76">
        <f t="shared" si="52"/>
        <v>0</v>
      </c>
      <c r="F274" s="77">
        <v>0.09</v>
      </c>
      <c r="G274" s="78">
        <f t="shared" si="53"/>
        <v>0</v>
      </c>
      <c r="H274" s="63">
        <f t="shared" si="50"/>
        <v>97556.963636363624</v>
      </c>
      <c r="I274" s="83">
        <f>H274*0.85</f>
        <v>82923.419090909083</v>
      </c>
      <c r="J274" s="83"/>
      <c r="K274" s="84">
        <f t="shared" si="51"/>
        <v>0</v>
      </c>
    </row>
    <row r="275" spans="1:11" s="3" customFormat="1" ht="15" customHeight="1">
      <c r="A275" s="19">
        <v>5</v>
      </c>
      <c r="B275" s="20" t="s">
        <v>21</v>
      </c>
      <c r="C275" s="27">
        <v>2</v>
      </c>
      <c r="D275" s="22">
        <v>122163</v>
      </c>
      <c r="E275" s="23">
        <f t="shared" si="52"/>
        <v>244326</v>
      </c>
      <c r="F275" s="24">
        <v>0.09</v>
      </c>
      <c r="G275" s="25">
        <f t="shared" si="53"/>
        <v>222336.66</v>
      </c>
      <c r="H275" s="26">
        <f t="shared" si="50"/>
        <v>101062.11818181818</v>
      </c>
      <c r="I275" s="52"/>
      <c r="J275" s="52"/>
      <c r="K275" s="53">
        <f t="shared" si="51"/>
        <v>202124.23636363636</v>
      </c>
    </row>
    <row r="276" spans="1:11" s="3" customFormat="1" ht="15" customHeight="1">
      <c r="A276" s="19">
        <v>6</v>
      </c>
      <c r="B276" s="20" t="s">
        <v>22</v>
      </c>
      <c r="C276" s="21"/>
      <c r="D276" s="22">
        <v>96566</v>
      </c>
      <c r="E276" s="23">
        <f t="shared" si="52"/>
        <v>0</v>
      </c>
      <c r="F276" s="24">
        <v>0.09</v>
      </c>
      <c r="G276" s="25">
        <f t="shared" si="53"/>
        <v>0</v>
      </c>
      <c r="H276" s="26">
        <f t="shared" si="50"/>
        <v>79886.418181818182</v>
      </c>
      <c r="I276" s="52"/>
      <c r="J276" s="52"/>
      <c r="K276" s="53">
        <f t="shared" si="51"/>
        <v>0</v>
      </c>
    </row>
    <row r="277" spans="1:11" s="3" customFormat="1" ht="15" customHeight="1">
      <c r="A277" s="19">
        <v>7</v>
      </c>
      <c r="B277" s="20" t="s">
        <v>23</v>
      </c>
      <c r="C277" s="30"/>
      <c r="D277" s="22">
        <v>144014</v>
      </c>
      <c r="E277" s="23">
        <f t="shared" si="52"/>
        <v>0</v>
      </c>
      <c r="F277" s="24">
        <v>0.09</v>
      </c>
      <c r="G277" s="25">
        <f t="shared" si="53"/>
        <v>0</v>
      </c>
      <c r="H277" s="26">
        <f t="shared" si="50"/>
        <v>119138.85454545454</v>
      </c>
      <c r="I277" s="52"/>
      <c r="J277" s="52"/>
      <c r="K277" s="53">
        <f t="shared" si="51"/>
        <v>0</v>
      </c>
    </row>
    <row r="278" spans="1:11" s="3" customFormat="1" ht="15" customHeight="1">
      <c r="A278" s="19">
        <v>8</v>
      </c>
      <c r="B278" s="20" t="s">
        <v>24</v>
      </c>
      <c r="C278" s="21"/>
      <c r="D278" s="22">
        <v>237245</v>
      </c>
      <c r="E278" s="23">
        <f t="shared" si="52"/>
        <v>0</v>
      </c>
      <c r="F278" s="24">
        <v>0.09</v>
      </c>
      <c r="G278" s="25">
        <f t="shared" si="53"/>
        <v>0</v>
      </c>
      <c r="H278" s="26">
        <f t="shared" si="50"/>
        <v>196266.31818181818</v>
      </c>
      <c r="I278" s="52"/>
      <c r="J278" s="52"/>
      <c r="K278" s="53">
        <f t="shared" si="51"/>
        <v>0</v>
      </c>
    </row>
    <row r="279" spans="1:11" s="3" customFormat="1" ht="15" customHeight="1">
      <c r="A279" s="19">
        <v>9</v>
      </c>
      <c r="B279" s="31" t="s">
        <v>25</v>
      </c>
      <c r="C279" s="21"/>
      <c r="D279" s="22">
        <v>103413.75</v>
      </c>
      <c r="E279" s="23">
        <f t="shared" si="52"/>
        <v>0</v>
      </c>
      <c r="F279" s="24">
        <v>0.09</v>
      </c>
      <c r="G279" s="25">
        <f t="shared" si="53"/>
        <v>0</v>
      </c>
      <c r="H279" s="26">
        <f t="shared" si="50"/>
        <v>85551.374999999985</v>
      </c>
      <c r="I279" s="52"/>
      <c r="J279" s="52"/>
      <c r="K279" s="53">
        <f t="shared" si="51"/>
        <v>0</v>
      </c>
    </row>
    <row r="280" spans="1:11" s="3" customFormat="1" ht="15" customHeight="1">
      <c r="A280" s="19">
        <v>10</v>
      </c>
      <c r="B280" s="31" t="s">
        <v>26</v>
      </c>
      <c r="C280" s="32"/>
      <c r="D280" s="22">
        <v>112188</v>
      </c>
      <c r="E280" s="23">
        <f t="shared" si="52"/>
        <v>0</v>
      </c>
      <c r="F280" s="24">
        <v>0.09</v>
      </c>
      <c r="G280" s="25">
        <f t="shared" si="53"/>
        <v>0</v>
      </c>
      <c r="H280" s="26">
        <f t="shared" si="50"/>
        <v>92810.072727272724</v>
      </c>
      <c r="I280" s="52"/>
      <c r="J280" s="52"/>
      <c r="K280" s="53">
        <f t="shared" si="51"/>
        <v>0</v>
      </c>
    </row>
    <row r="281" spans="1:11" s="3" customFormat="1" ht="15" customHeight="1">
      <c r="A281" s="19">
        <v>11</v>
      </c>
      <c r="B281" s="20" t="s">
        <v>27</v>
      </c>
      <c r="C281" s="32">
        <v>3</v>
      </c>
      <c r="D281" s="22">
        <v>55200</v>
      </c>
      <c r="E281" s="23">
        <f t="shared" si="52"/>
        <v>165600</v>
      </c>
      <c r="F281" s="24">
        <v>0.09</v>
      </c>
      <c r="G281" s="25">
        <f t="shared" si="53"/>
        <v>150696</v>
      </c>
      <c r="H281" s="26">
        <f t="shared" si="50"/>
        <v>45665.454545454544</v>
      </c>
      <c r="I281" s="52"/>
      <c r="J281" s="52"/>
      <c r="K281" s="53">
        <f t="shared" si="51"/>
        <v>136996.36363636365</v>
      </c>
    </row>
    <row r="282" spans="1:11" s="3" customFormat="1" ht="15" customHeight="1">
      <c r="A282" s="19">
        <v>12</v>
      </c>
      <c r="B282" s="20" t="s">
        <v>28</v>
      </c>
      <c r="C282" s="32"/>
      <c r="D282" s="22">
        <v>50600</v>
      </c>
      <c r="E282" s="23">
        <f t="shared" si="52"/>
        <v>0</v>
      </c>
      <c r="F282" s="24">
        <v>0.09</v>
      </c>
      <c r="G282" s="25">
        <f t="shared" si="53"/>
        <v>0</v>
      </c>
      <c r="H282" s="26">
        <f t="shared" si="50"/>
        <v>41859.999999999993</v>
      </c>
      <c r="I282" s="52"/>
      <c r="J282" s="52"/>
      <c r="K282" s="53">
        <f t="shared" si="51"/>
        <v>0</v>
      </c>
    </row>
    <row r="283" spans="1:11" s="3" customFormat="1" ht="15" customHeight="1">
      <c r="A283" s="19">
        <v>13</v>
      </c>
      <c r="B283" s="20" t="s">
        <v>29</v>
      </c>
      <c r="C283" s="32">
        <v>5</v>
      </c>
      <c r="D283" s="33">
        <v>65340</v>
      </c>
      <c r="E283" s="23">
        <f t="shared" si="52"/>
        <v>326700</v>
      </c>
      <c r="F283" s="24">
        <v>0.09</v>
      </c>
      <c r="G283" s="25">
        <f t="shared" si="53"/>
        <v>297297</v>
      </c>
      <c r="H283" s="26">
        <f t="shared" si="50"/>
        <v>54053.999999999993</v>
      </c>
      <c r="I283" s="52"/>
      <c r="J283" s="52"/>
      <c r="K283" s="53">
        <f t="shared" si="51"/>
        <v>270269.99999999994</v>
      </c>
    </row>
    <row r="284" spans="1:11" s="3" customFormat="1" ht="15" customHeight="1">
      <c r="A284" s="19">
        <v>14</v>
      </c>
      <c r="B284" s="20" t="s">
        <v>30</v>
      </c>
      <c r="C284" s="32">
        <v>5</v>
      </c>
      <c r="D284" s="33">
        <v>67155</v>
      </c>
      <c r="E284" s="23">
        <f t="shared" si="52"/>
        <v>335775</v>
      </c>
      <c r="F284" s="24">
        <v>0.09</v>
      </c>
      <c r="G284" s="25">
        <f t="shared" si="53"/>
        <v>305555.25</v>
      </c>
      <c r="H284" s="26">
        <f t="shared" si="50"/>
        <v>55555.499999999993</v>
      </c>
      <c r="I284" s="52"/>
      <c r="J284" s="52"/>
      <c r="K284" s="53">
        <f t="shared" si="51"/>
        <v>277777.49999999994</v>
      </c>
    </row>
    <row r="285" spans="1:11" s="3" customFormat="1" ht="15" customHeight="1">
      <c r="A285" s="19">
        <v>15</v>
      </c>
      <c r="B285" s="20" t="s">
        <v>31</v>
      </c>
      <c r="C285" s="32">
        <v>5</v>
      </c>
      <c r="D285" s="33">
        <v>78045</v>
      </c>
      <c r="E285" s="23">
        <f t="shared" si="52"/>
        <v>390225</v>
      </c>
      <c r="F285" s="24">
        <v>0.09</v>
      </c>
      <c r="G285" s="25">
        <f t="shared" si="53"/>
        <v>355104.75</v>
      </c>
      <c r="H285" s="26">
        <f t="shared" si="50"/>
        <v>64564.5</v>
      </c>
      <c r="I285" s="52"/>
      <c r="J285" s="52"/>
      <c r="K285" s="53">
        <f t="shared" si="51"/>
        <v>322822.5</v>
      </c>
    </row>
    <row r="286" spans="1:11" s="3" customFormat="1" ht="15" customHeight="1">
      <c r="A286" s="19">
        <v>16</v>
      </c>
      <c r="B286" s="20" t="s">
        <v>32</v>
      </c>
      <c r="C286" s="32">
        <v>5</v>
      </c>
      <c r="D286" s="33">
        <v>81675</v>
      </c>
      <c r="E286" s="23">
        <f t="shared" si="52"/>
        <v>408375</v>
      </c>
      <c r="F286" s="24">
        <v>0.09</v>
      </c>
      <c r="G286" s="25">
        <f t="shared" si="53"/>
        <v>371621.25</v>
      </c>
      <c r="H286" s="26">
        <f t="shared" si="50"/>
        <v>67567.5</v>
      </c>
      <c r="I286" s="52"/>
      <c r="J286" s="52"/>
      <c r="K286" s="53">
        <f t="shared" si="51"/>
        <v>337837.5</v>
      </c>
    </row>
    <row r="287" spans="1:11" s="66" customFormat="1" ht="15" customHeight="1">
      <c r="A287" s="79">
        <v>17</v>
      </c>
      <c r="B287" s="20" t="s">
        <v>33</v>
      </c>
      <c r="C287" s="32">
        <v>5</v>
      </c>
      <c r="D287" s="34">
        <v>115940</v>
      </c>
      <c r="E287" s="80">
        <f t="shared" si="52"/>
        <v>579700</v>
      </c>
      <c r="F287" s="81">
        <v>0.09</v>
      </c>
      <c r="G287" s="25">
        <f t="shared" si="53"/>
        <v>527527</v>
      </c>
      <c r="H287" s="82">
        <f t="shared" si="50"/>
        <v>95913.999999999985</v>
      </c>
      <c r="I287" s="85"/>
      <c r="J287" s="85"/>
      <c r="K287" s="86">
        <f t="shared" si="51"/>
        <v>479569.99999999994</v>
      </c>
    </row>
    <row r="288" spans="1:11" s="65" customFormat="1" ht="15" customHeight="1">
      <c r="A288" s="72">
        <v>18</v>
      </c>
      <c r="B288" s="73" t="s">
        <v>34</v>
      </c>
      <c r="C288" s="87">
        <v>5</v>
      </c>
      <c r="D288" s="88">
        <v>99825</v>
      </c>
      <c r="E288" s="76">
        <f t="shared" si="52"/>
        <v>499125</v>
      </c>
      <c r="F288" s="77">
        <v>0.09</v>
      </c>
      <c r="G288" s="78">
        <f t="shared" si="53"/>
        <v>454203.75</v>
      </c>
      <c r="H288" s="63">
        <f t="shared" si="50"/>
        <v>82582.499999999985</v>
      </c>
      <c r="I288" s="83">
        <f>H288*0.85</f>
        <v>70195.124999999985</v>
      </c>
      <c r="J288" s="83"/>
      <c r="K288" s="84">
        <f>I288*C288</f>
        <v>350975.62499999994</v>
      </c>
    </row>
    <row r="289" spans="1:11" s="3" customFormat="1" ht="15" customHeight="1">
      <c r="A289" s="19">
        <v>1</v>
      </c>
      <c r="B289" s="20" t="s">
        <v>17</v>
      </c>
      <c r="C289" s="21">
        <v>3</v>
      </c>
      <c r="D289" s="22">
        <v>80775</v>
      </c>
      <c r="E289" s="23">
        <f>D289*C289</f>
        <v>242325</v>
      </c>
      <c r="F289" s="24">
        <v>0.09</v>
      </c>
      <c r="G289" s="25">
        <f>E289-E289*F289</f>
        <v>220515.75</v>
      </c>
      <c r="H289" s="26">
        <f t="shared" si="50"/>
        <v>66822.954545454544</v>
      </c>
      <c r="I289" s="52"/>
      <c r="J289" s="52"/>
      <c r="K289" s="53">
        <f t="shared" ref="K289:K305" si="54">H289*C289</f>
        <v>200468.86363636365</v>
      </c>
    </row>
    <row r="290" spans="1:11" s="3" customFormat="1" ht="15" customHeight="1">
      <c r="A290" s="19">
        <v>2</v>
      </c>
      <c r="B290" s="20" t="s">
        <v>18</v>
      </c>
      <c r="C290" s="27"/>
      <c r="D290" s="22">
        <v>130973</v>
      </c>
      <c r="E290" s="23">
        <f t="shared" ref="E290:E306" si="55">D290*C290</f>
        <v>0</v>
      </c>
      <c r="F290" s="24">
        <v>0.09</v>
      </c>
      <c r="G290" s="25">
        <f t="shared" ref="G290:G306" si="56">E290-E290*F290</f>
        <v>0</v>
      </c>
      <c r="H290" s="26">
        <f t="shared" si="50"/>
        <v>108350.39090909091</v>
      </c>
      <c r="I290" s="52"/>
      <c r="J290" s="52"/>
      <c r="K290" s="53">
        <f t="shared" si="54"/>
        <v>0</v>
      </c>
    </row>
    <row r="291" spans="1:11" s="3" customFormat="1" ht="15" customHeight="1">
      <c r="A291" s="19">
        <v>3</v>
      </c>
      <c r="B291" s="20" t="s">
        <v>19</v>
      </c>
      <c r="C291" s="30">
        <v>3</v>
      </c>
      <c r="D291" s="22">
        <v>61155</v>
      </c>
      <c r="E291" s="23">
        <f t="shared" si="55"/>
        <v>183465</v>
      </c>
      <c r="F291" s="24">
        <v>0.09</v>
      </c>
      <c r="G291" s="25">
        <f t="shared" si="56"/>
        <v>166953.15</v>
      </c>
      <c r="H291" s="26">
        <f t="shared" si="50"/>
        <v>50591.86363636364</v>
      </c>
      <c r="I291" s="52"/>
      <c r="J291" s="52"/>
      <c r="K291" s="53">
        <f t="shared" si="54"/>
        <v>151775.59090909091</v>
      </c>
    </row>
    <row r="292" spans="1:11" s="65" customFormat="1" ht="15" customHeight="1">
      <c r="A292" s="72">
        <v>4</v>
      </c>
      <c r="B292" s="73" t="s">
        <v>20</v>
      </c>
      <c r="C292" s="90"/>
      <c r="D292" s="75">
        <v>117926</v>
      </c>
      <c r="E292" s="76">
        <f t="shared" si="55"/>
        <v>0</v>
      </c>
      <c r="F292" s="77">
        <v>0.09</v>
      </c>
      <c r="G292" s="78">
        <f t="shared" si="56"/>
        <v>0</v>
      </c>
      <c r="H292" s="63">
        <f t="shared" si="50"/>
        <v>97556.963636363624</v>
      </c>
      <c r="I292" s="83">
        <f>H292*0.85</f>
        <v>82923.419090909083</v>
      </c>
      <c r="J292" s="83"/>
      <c r="K292" s="84">
        <f t="shared" si="54"/>
        <v>0</v>
      </c>
    </row>
    <row r="293" spans="1:11" s="3" customFormat="1" ht="15" customHeight="1">
      <c r="A293" s="19">
        <v>5</v>
      </c>
      <c r="B293" s="20" t="s">
        <v>21</v>
      </c>
      <c r="C293" s="27">
        <v>3</v>
      </c>
      <c r="D293" s="22">
        <v>122163</v>
      </c>
      <c r="E293" s="23">
        <f t="shared" si="55"/>
        <v>366489</v>
      </c>
      <c r="F293" s="24">
        <v>0.09</v>
      </c>
      <c r="G293" s="25">
        <f t="shared" si="56"/>
        <v>333504.99</v>
      </c>
      <c r="H293" s="26">
        <f t="shared" si="50"/>
        <v>101062.11818181818</v>
      </c>
      <c r="I293" s="52"/>
      <c r="J293" s="52"/>
      <c r="K293" s="53">
        <f t="shared" si="54"/>
        <v>303186.35454545455</v>
      </c>
    </row>
    <row r="294" spans="1:11" s="3" customFormat="1" ht="15" customHeight="1">
      <c r="A294" s="19">
        <v>6</v>
      </c>
      <c r="B294" s="20" t="s">
        <v>22</v>
      </c>
      <c r="C294" s="21"/>
      <c r="D294" s="22">
        <v>96566</v>
      </c>
      <c r="E294" s="23">
        <f t="shared" si="55"/>
        <v>0</v>
      </c>
      <c r="F294" s="24">
        <v>0.09</v>
      </c>
      <c r="G294" s="25">
        <f t="shared" si="56"/>
        <v>0</v>
      </c>
      <c r="H294" s="26">
        <f t="shared" si="50"/>
        <v>79886.418181818182</v>
      </c>
      <c r="I294" s="52"/>
      <c r="J294" s="52"/>
      <c r="K294" s="53">
        <f t="shared" si="54"/>
        <v>0</v>
      </c>
    </row>
    <row r="295" spans="1:11" s="3" customFormat="1" ht="15" customHeight="1">
      <c r="A295" s="19">
        <v>7</v>
      </c>
      <c r="B295" s="20" t="s">
        <v>23</v>
      </c>
      <c r="C295" s="30"/>
      <c r="D295" s="22">
        <v>144014</v>
      </c>
      <c r="E295" s="23">
        <f t="shared" si="55"/>
        <v>0</v>
      </c>
      <c r="F295" s="24">
        <v>0.09</v>
      </c>
      <c r="G295" s="25">
        <f t="shared" si="56"/>
        <v>0</v>
      </c>
      <c r="H295" s="26">
        <f t="shared" si="50"/>
        <v>119138.85454545454</v>
      </c>
      <c r="I295" s="52"/>
      <c r="J295" s="52"/>
      <c r="K295" s="53">
        <f t="shared" si="54"/>
        <v>0</v>
      </c>
    </row>
    <row r="296" spans="1:11" s="3" customFormat="1" ht="15" customHeight="1">
      <c r="A296" s="19">
        <v>8</v>
      </c>
      <c r="B296" s="20" t="s">
        <v>24</v>
      </c>
      <c r="C296" s="21"/>
      <c r="D296" s="22">
        <v>237245</v>
      </c>
      <c r="E296" s="23">
        <f t="shared" si="55"/>
        <v>0</v>
      </c>
      <c r="F296" s="24">
        <v>0.09</v>
      </c>
      <c r="G296" s="25">
        <f t="shared" si="56"/>
        <v>0</v>
      </c>
      <c r="H296" s="26">
        <f t="shared" si="50"/>
        <v>196266.31818181818</v>
      </c>
      <c r="I296" s="52"/>
      <c r="J296" s="52"/>
      <c r="K296" s="53">
        <f t="shared" si="54"/>
        <v>0</v>
      </c>
    </row>
    <row r="297" spans="1:11" s="3" customFormat="1" ht="15" customHeight="1">
      <c r="A297" s="19">
        <v>9</v>
      </c>
      <c r="B297" s="31" t="s">
        <v>25</v>
      </c>
      <c r="C297" s="21"/>
      <c r="D297" s="22">
        <v>103413.75</v>
      </c>
      <c r="E297" s="23">
        <f t="shared" si="55"/>
        <v>0</v>
      </c>
      <c r="F297" s="24">
        <v>0.09</v>
      </c>
      <c r="G297" s="25">
        <f t="shared" si="56"/>
        <v>0</v>
      </c>
      <c r="H297" s="26">
        <f t="shared" si="50"/>
        <v>85551.374999999985</v>
      </c>
      <c r="I297" s="52"/>
      <c r="J297" s="52"/>
      <c r="K297" s="53">
        <f t="shared" si="54"/>
        <v>0</v>
      </c>
    </row>
    <row r="298" spans="1:11" s="3" customFormat="1" ht="15" customHeight="1">
      <c r="A298" s="19">
        <v>10</v>
      </c>
      <c r="B298" s="31" t="s">
        <v>26</v>
      </c>
      <c r="C298" s="32"/>
      <c r="D298" s="22">
        <v>112188</v>
      </c>
      <c r="E298" s="23">
        <f t="shared" si="55"/>
        <v>0</v>
      </c>
      <c r="F298" s="24">
        <v>0.09</v>
      </c>
      <c r="G298" s="25">
        <f t="shared" si="56"/>
        <v>0</v>
      </c>
      <c r="H298" s="26">
        <f t="shared" si="50"/>
        <v>92810.072727272724</v>
      </c>
      <c r="I298" s="52"/>
      <c r="J298" s="52"/>
      <c r="K298" s="53">
        <f t="shared" si="54"/>
        <v>0</v>
      </c>
    </row>
    <row r="299" spans="1:11" s="3" customFormat="1" ht="15" customHeight="1">
      <c r="A299" s="19">
        <v>11</v>
      </c>
      <c r="B299" s="20" t="s">
        <v>27</v>
      </c>
      <c r="C299" s="32"/>
      <c r="D299" s="22">
        <v>55200</v>
      </c>
      <c r="E299" s="23">
        <f t="shared" si="55"/>
        <v>0</v>
      </c>
      <c r="F299" s="24">
        <v>0.09</v>
      </c>
      <c r="G299" s="25">
        <f t="shared" si="56"/>
        <v>0</v>
      </c>
      <c r="H299" s="26">
        <f t="shared" si="50"/>
        <v>45665.454545454544</v>
      </c>
      <c r="I299" s="52"/>
      <c r="J299" s="52"/>
      <c r="K299" s="53">
        <f t="shared" si="54"/>
        <v>0</v>
      </c>
    </row>
    <row r="300" spans="1:11" s="3" customFormat="1" ht="15" customHeight="1">
      <c r="A300" s="19">
        <v>12</v>
      </c>
      <c r="B300" s="20" t="s">
        <v>28</v>
      </c>
      <c r="C300" s="32">
        <v>4</v>
      </c>
      <c r="D300" s="22">
        <v>50600</v>
      </c>
      <c r="E300" s="23">
        <f t="shared" si="55"/>
        <v>202400</v>
      </c>
      <c r="F300" s="24">
        <v>0.09</v>
      </c>
      <c r="G300" s="25">
        <f t="shared" si="56"/>
        <v>184184</v>
      </c>
      <c r="H300" s="26">
        <f t="shared" si="50"/>
        <v>41859.999999999993</v>
      </c>
      <c r="I300" s="52"/>
      <c r="J300" s="52"/>
      <c r="K300" s="53">
        <f t="shared" si="54"/>
        <v>167439.99999999997</v>
      </c>
    </row>
    <row r="301" spans="1:11" s="3" customFormat="1" ht="15" customHeight="1">
      <c r="A301" s="19">
        <v>13</v>
      </c>
      <c r="B301" s="20" t="s">
        <v>29</v>
      </c>
      <c r="C301" s="32">
        <v>5</v>
      </c>
      <c r="D301" s="33">
        <v>65340</v>
      </c>
      <c r="E301" s="23">
        <f t="shared" si="55"/>
        <v>326700</v>
      </c>
      <c r="F301" s="24">
        <v>0.09</v>
      </c>
      <c r="G301" s="25">
        <f t="shared" si="56"/>
        <v>297297</v>
      </c>
      <c r="H301" s="26">
        <f t="shared" si="50"/>
        <v>54053.999999999993</v>
      </c>
      <c r="I301" s="52"/>
      <c r="J301" s="52"/>
      <c r="K301" s="53">
        <f t="shared" si="54"/>
        <v>270269.99999999994</v>
      </c>
    </row>
    <row r="302" spans="1:11" s="3" customFormat="1" ht="15" customHeight="1">
      <c r="A302" s="19">
        <v>14</v>
      </c>
      <c r="B302" s="20" t="s">
        <v>30</v>
      </c>
      <c r="C302" s="32">
        <v>5</v>
      </c>
      <c r="D302" s="33">
        <v>67155</v>
      </c>
      <c r="E302" s="23">
        <f t="shared" si="55"/>
        <v>335775</v>
      </c>
      <c r="F302" s="24">
        <v>0.09</v>
      </c>
      <c r="G302" s="25">
        <f t="shared" si="56"/>
        <v>305555.25</v>
      </c>
      <c r="H302" s="26">
        <f t="shared" si="50"/>
        <v>55555.499999999993</v>
      </c>
      <c r="I302" s="52"/>
      <c r="J302" s="52"/>
      <c r="K302" s="53">
        <f t="shared" si="54"/>
        <v>277777.49999999994</v>
      </c>
    </row>
    <row r="303" spans="1:11" s="3" customFormat="1" ht="15" customHeight="1">
      <c r="A303" s="19">
        <v>15</v>
      </c>
      <c r="B303" s="20" t="s">
        <v>31</v>
      </c>
      <c r="C303" s="32">
        <v>0</v>
      </c>
      <c r="D303" s="33">
        <v>78045</v>
      </c>
      <c r="E303" s="23">
        <f t="shared" si="55"/>
        <v>0</v>
      </c>
      <c r="F303" s="24">
        <v>0.09</v>
      </c>
      <c r="G303" s="25">
        <f t="shared" si="56"/>
        <v>0</v>
      </c>
      <c r="H303" s="26">
        <f t="shared" si="50"/>
        <v>64564.5</v>
      </c>
      <c r="I303" s="52"/>
      <c r="J303" s="52"/>
      <c r="K303" s="53">
        <f t="shared" si="54"/>
        <v>0</v>
      </c>
    </row>
    <row r="304" spans="1:11" s="3" customFormat="1" ht="15" customHeight="1">
      <c r="A304" s="19">
        <v>16</v>
      </c>
      <c r="B304" s="20" t="s">
        <v>32</v>
      </c>
      <c r="C304" s="32">
        <v>5</v>
      </c>
      <c r="D304" s="33">
        <v>81675</v>
      </c>
      <c r="E304" s="23">
        <f t="shared" si="55"/>
        <v>408375</v>
      </c>
      <c r="F304" s="24">
        <v>0.09</v>
      </c>
      <c r="G304" s="25">
        <f t="shared" si="56"/>
        <v>371621.25</v>
      </c>
      <c r="H304" s="26">
        <f t="shared" si="50"/>
        <v>67567.5</v>
      </c>
      <c r="I304" s="52"/>
      <c r="J304" s="52"/>
      <c r="K304" s="53">
        <f t="shared" si="54"/>
        <v>337837.5</v>
      </c>
    </row>
    <row r="305" spans="1:11" s="66" customFormat="1" ht="15" customHeight="1">
      <c r="A305" s="79">
        <v>17</v>
      </c>
      <c r="B305" s="20" t="s">
        <v>33</v>
      </c>
      <c r="C305" s="32">
        <v>5</v>
      </c>
      <c r="D305" s="34">
        <v>115940</v>
      </c>
      <c r="E305" s="80">
        <f t="shared" si="55"/>
        <v>579700</v>
      </c>
      <c r="F305" s="81">
        <v>0.09</v>
      </c>
      <c r="G305" s="25">
        <f t="shared" si="56"/>
        <v>527527</v>
      </c>
      <c r="H305" s="82">
        <f t="shared" si="50"/>
        <v>95913.999999999985</v>
      </c>
      <c r="I305" s="85"/>
      <c r="J305" s="85"/>
      <c r="K305" s="86">
        <f t="shared" si="54"/>
        <v>479569.99999999994</v>
      </c>
    </row>
    <row r="306" spans="1:11" s="65" customFormat="1" ht="15" customHeight="1">
      <c r="A306" s="72">
        <v>18</v>
      </c>
      <c r="B306" s="73" t="s">
        <v>34</v>
      </c>
      <c r="C306" s="87">
        <v>5</v>
      </c>
      <c r="D306" s="88">
        <v>99825</v>
      </c>
      <c r="E306" s="76">
        <f t="shared" si="55"/>
        <v>499125</v>
      </c>
      <c r="F306" s="77">
        <v>0.09</v>
      </c>
      <c r="G306" s="78">
        <f t="shared" si="56"/>
        <v>454203.75</v>
      </c>
      <c r="H306" s="63">
        <f t="shared" si="50"/>
        <v>82582.499999999985</v>
      </c>
      <c r="I306" s="83">
        <f>H306*0.85</f>
        <v>70195.124999999985</v>
      </c>
      <c r="J306" s="83"/>
      <c r="K306" s="84">
        <f>I306*C306</f>
        <v>350975.62499999994</v>
      </c>
    </row>
    <row r="307" spans="1:11" s="3" customFormat="1" ht="15" customHeight="1">
      <c r="A307" s="19">
        <v>1</v>
      </c>
      <c r="B307" s="20" t="s">
        <v>17</v>
      </c>
      <c r="C307" s="21">
        <v>6</v>
      </c>
      <c r="D307" s="22">
        <v>80775</v>
      </c>
      <c r="E307" s="23">
        <f>D307*C307</f>
        <v>484650</v>
      </c>
      <c r="F307" s="24">
        <v>0.09</v>
      </c>
      <c r="G307" s="25">
        <f>E307-E307*F307</f>
        <v>441031.5</v>
      </c>
      <c r="H307" s="26">
        <f t="shared" si="50"/>
        <v>66822.954545454544</v>
      </c>
      <c r="I307" s="52"/>
      <c r="J307" s="52"/>
      <c r="K307" s="53">
        <f>H307*C307</f>
        <v>400937.72727272729</v>
      </c>
    </row>
    <row r="308" spans="1:11" s="3" customFormat="1" ht="15" customHeight="1">
      <c r="A308" s="19">
        <v>2</v>
      </c>
      <c r="B308" s="20" t="s">
        <v>18</v>
      </c>
      <c r="C308" s="27">
        <v>0</v>
      </c>
      <c r="D308" s="22">
        <v>130973</v>
      </c>
      <c r="E308" s="23">
        <f t="shared" ref="E308:E324" si="57">D308*C308</f>
        <v>0</v>
      </c>
      <c r="F308" s="24">
        <v>0.09</v>
      </c>
      <c r="G308" s="25">
        <f t="shared" ref="G308:G324" si="58">E308-E308*F308</f>
        <v>0</v>
      </c>
      <c r="H308" s="26">
        <f t="shared" si="50"/>
        <v>108350.39090909091</v>
      </c>
      <c r="I308" s="52"/>
      <c r="J308" s="52"/>
      <c r="K308" s="53">
        <f>H308*C308</f>
        <v>0</v>
      </c>
    </row>
    <row r="309" spans="1:11" s="3" customFormat="1" ht="15" customHeight="1">
      <c r="A309" s="19">
        <v>3</v>
      </c>
      <c r="B309" s="20" t="s">
        <v>19</v>
      </c>
      <c r="C309" s="30">
        <v>2</v>
      </c>
      <c r="D309" s="22">
        <v>61155</v>
      </c>
      <c r="E309" s="23">
        <f t="shared" si="57"/>
        <v>122310</v>
      </c>
      <c r="F309" s="24">
        <v>0.09</v>
      </c>
      <c r="G309" s="25">
        <f t="shared" si="58"/>
        <v>111302.1</v>
      </c>
      <c r="H309" s="26">
        <f t="shared" si="50"/>
        <v>50591.86363636364</v>
      </c>
      <c r="I309" s="52"/>
      <c r="J309" s="52"/>
      <c r="K309" s="53">
        <f>H309*C309</f>
        <v>101183.72727272728</v>
      </c>
    </row>
    <row r="310" spans="1:11" s="65" customFormat="1" ht="15" customHeight="1">
      <c r="A310" s="72">
        <v>4</v>
      </c>
      <c r="B310" s="73" t="s">
        <v>20</v>
      </c>
      <c r="C310" s="90">
        <v>2</v>
      </c>
      <c r="D310" s="75">
        <v>117926</v>
      </c>
      <c r="E310" s="76">
        <f t="shared" si="57"/>
        <v>235852</v>
      </c>
      <c r="F310" s="77">
        <v>0.09</v>
      </c>
      <c r="G310" s="78">
        <f t="shared" si="58"/>
        <v>214625.32</v>
      </c>
      <c r="H310" s="63">
        <f t="shared" si="50"/>
        <v>97556.963636363624</v>
      </c>
      <c r="I310" s="83">
        <f>H310*0.85</f>
        <v>82923.419090909083</v>
      </c>
      <c r="J310" s="83"/>
      <c r="K310" s="84">
        <f>I310*C310</f>
        <v>165846.83818181817</v>
      </c>
    </row>
    <row r="311" spans="1:11" s="3" customFormat="1" ht="15" customHeight="1">
      <c r="A311" s="19">
        <v>5</v>
      </c>
      <c r="B311" s="20" t="s">
        <v>21</v>
      </c>
      <c r="C311" s="27">
        <v>7</v>
      </c>
      <c r="D311" s="22">
        <v>122163</v>
      </c>
      <c r="E311" s="23">
        <f t="shared" si="57"/>
        <v>855141</v>
      </c>
      <c r="F311" s="24">
        <v>0.09</v>
      </c>
      <c r="G311" s="25">
        <f t="shared" si="58"/>
        <v>778178.31</v>
      </c>
      <c r="H311" s="26">
        <f t="shared" si="50"/>
        <v>101062.11818181818</v>
      </c>
      <c r="I311" s="52"/>
      <c r="J311" s="52"/>
      <c r="K311" s="53">
        <f t="shared" ref="K311:K323" si="59">H311*C311</f>
        <v>707434.82727272727</v>
      </c>
    </row>
    <row r="312" spans="1:11" s="3" customFormat="1" ht="15" customHeight="1">
      <c r="A312" s="19">
        <v>6</v>
      </c>
      <c r="B312" s="20" t="s">
        <v>22</v>
      </c>
      <c r="C312" s="21"/>
      <c r="D312" s="22">
        <v>96566</v>
      </c>
      <c r="E312" s="23">
        <f t="shared" si="57"/>
        <v>0</v>
      </c>
      <c r="F312" s="24">
        <v>0.09</v>
      </c>
      <c r="G312" s="25">
        <f t="shared" si="58"/>
        <v>0</v>
      </c>
      <c r="H312" s="26">
        <f t="shared" si="50"/>
        <v>79886.418181818182</v>
      </c>
      <c r="I312" s="52"/>
      <c r="J312" s="52"/>
      <c r="K312" s="53">
        <f t="shared" si="59"/>
        <v>0</v>
      </c>
    </row>
    <row r="313" spans="1:11" s="3" customFormat="1" ht="15" customHeight="1">
      <c r="A313" s="19">
        <v>7</v>
      </c>
      <c r="B313" s="20" t="s">
        <v>23</v>
      </c>
      <c r="C313" s="30"/>
      <c r="D313" s="22">
        <v>144014</v>
      </c>
      <c r="E313" s="23">
        <f t="shared" si="57"/>
        <v>0</v>
      </c>
      <c r="F313" s="24">
        <v>0.09</v>
      </c>
      <c r="G313" s="25">
        <f t="shared" si="58"/>
        <v>0</v>
      </c>
      <c r="H313" s="26">
        <f t="shared" si="50"/>
        <v>119138.85454545454</v>
      </c>
      <c r="I313" s="52"/>
      <c r="J313" s="52"/>
      <c r="K313" s="53">
        <f t="shared" si="59"/>
        <v>0</v>
      </c>
    </row>
    <row r="314" spans="1:11" s="3" customFormat="1" ht="15" customHeight="1">
      <c r="A314" s="19">
        <v>8</v>
      </c>
      <c r="B314" s="20" t="s">
        <v>24</v>
      </c>
      <c r="C314" s="21"/>
      <c r="D314" s="22">
        <v>237245</v>
      </c>
      <c r="E314" s="23">
        <f t="shared" si="57"/>
        <v>0</v>
      </c>
      <c r="F314" s="24">
        <v>0.09</v>
      </c>
      <c r="G314" s="25">
        <f t="shared" si="58"/>
        <v>0</v>
      </c>
      <c r="H314" s="26">
        <f t="shared" si="50"/>
        <v>196266.31818181818</v>
      </c>
      <c r="I314" s="52"/>
      <c r="J314" s="52"/>
      <c r="K314" s="53">
        <f t="shared" si="59"/>
        <v>0</v>
      </c>
    </row>
    <row r="315" spans="1:11" s="3" customFormat="1" ht="15" customHeight="1">
      <c r="A315" s="19">
        <v>9</v>
      </c>
      <c r="B315" s="31" t="s">
        <v>25</v>
      </c>
      <c r="C315" s="21"/>
      <c r="D315" s="22">
        <v>103413.75</v>
      </c>
      <c r="E315" s="23">
        <f t="shared" si="57"/>
        <v>0</v>
      </c>
      <c r="F315" s="24">
        <v>0.09</v>
      </c>
      <c r="G315" s="25">
        <f t="shared" si="58"/>
        <v>0</v>
      </c>
      <c r="H315" s="26">
        <f t="shared" si="50"/>
        <v>85551.374999999985</v>
      </c>
      <c r="I315" s="52"/>
      <c r="J315" s="52"/>
      <c r="K315" s="53">
        <f t="shared" si="59"/>
        <v>0</v>
      </c>
    </row>
    <row r="316" spans="1:11" s="3" customFormat="1" ht="15" customHeight="1">
      <c r="A316" s="19">
        <v>10</v>
      </c>
      <c r="B316" s="31" t="s">
        <v>26</v>
      </c>
      <c r="C316" s="32"/>
      <c r="D316" s="22">
        <v>112188</v>
      </c>
      <c r="E316" s="23">
        <f t="shared" si="57"/>
        <v>0</v>
      </c>
      <c r="F316" s="24">
        <v>0.09</v>
      </c>
      <c r="G316" s="25">
        <f t="shared" si="58"/>
        <v>0</v>
      </c>
      <c r="H316" s="26">
        <f t="shared" si="50"/>
        <v>92810.072727272724</v>
      </c>
      <c r="I316" s="52"/>
      <c r="J316" s="52"/>
      <c r="K316" s="53">
        <f t="shared" si="59"/>
        <v>0</v>
      </c>
    </row>
    <row r="317" spans="1:11" s="3" customFormat="1" ht="15" customHeight="1">
      <c r="A317" s="19">
        <v>11</v>
      </c>
      <c r="B317" s="20" t="s">
        <v>27</v>
      </c>
      <c r="C317" s="32">
        <v>5</v>
      </c>
      <c r="D317" s="22">
        <v>55200</v>
      </c>
      <c r="E317" s="23">
        <f t="shared" si="57"/>
        <v>276000</v>
      </c>
      <c r="F317" s="24">
        <v>0.09</v>
      </c>
      <c r="G317" s="25">
        <f t="shared" si="58"/>
        <v>251160</v>
      </c>
      <c r="H317" s="26">
        <f t="shared" si="50"/>
        <v>45665.454545454544</v>
      </c>
      <c r="I317" s="52"/>
      <c r="J317" s="52"/>
      <c r="K317" s="53">
        <f t="shared" si="59"/>
        <v>228327.27272727271</v>
      </c>
    </row>
    <row r="318" spans="1:11" s="3" customFormat="1" ht="15" customHeight="1">
      <c r="A318" s="19">
        <v>12</v>
      </c>
      <c r="B318" s="20" t="s">
        <v>28</v>
      </c>
      <c r="C318" s="32">
        <v>3</v>
      </c>
      <c r="D318" s="22">
        <v>50600</v>
      </c>
      <c r="E318" s="23">
        <f t="shared" si="57"/>
        <v>151800</v>
      </c>
      <c r="F318" s="24">
        <v>0.09</v>
      </c>
      <c r="G318" s="25">
        <f t="shared" si="58"/>
        <v>138138</v>
      </c>
      <c r="H318" s="26">
        <f t="shared" si="50"/>
        <v>41859.999999999993</v>
      </c>
      <c r="I318" s="52"/>
      <c r="J318" s="52"/>
      <c r="K318" s="53">
        <f t="shared" si="59"/>
        <v>125579.99999999997</v>
      </c>
    </row>
    <row r="319" spans="1:11" s="3" customFormat="1" ht="15" customHeight="1">
      <c r="A319" s="19">
        <v>13</v>
      </c>
      <c r="B319" s="20" t="s">
        <v>29</v>
      </c>
      <c r="C319" s="32">
        <v>5</v>
      </c>
      <c r="D319" s="33">
        <v>65340</v>
      </c>
      <c r="E319" s="23">
        <f t="shared" si="57"/>
        <v>326700</v>
      </c>
      <c r="F319" s="24">
        <v>0.09</v>
      </c>
      <c r="G319" s="25">
        <f t="shared" si="58"/>
        <v>297297</v>
      </c>
      <c r="H319" s="26">
        <f t="shared" si="50"/>
        <v>54053.999999999993</v>
      </c>
      <c r="I319" s="52"/>
      <c r="J319" s="52"/>
      <c r="K319" s="53">
        <f t="shared" si="59"/>
        <v>270269.99999999994</v>
      </c>
    </row>
    <row r="320" spans="1:11" s="3" customFormat="1" ht="15" customHeight="1">
      <c r="A320" s="19">
        <v>14</v>
      </c>
      <c r="B320" s="20" t="s">
        <v>30</v>
      </c>
      <c r="C320" s="32">
        <v>5</v>
      </c>
      <c r="D320" s="33">
        <v>67155</v>
      </c>
      <c r="E320" s="23">
        <f t="shared" si="57"/>
        <v>335775</v>
      </c>
      <c r="F320" s="24">
        <v>0.09</v>
      </c>
      <c r="G320" s="25">
        <f t="shared" si="58"/>
        <v>305555.25</v>
      </c>
      <c r="H320" s="26">
        <f t="shared" si="50"/>
        <v>55555.499999999993</v>
      </c>
      <c r="I320" s="52"/>
      <c r="J320" s="52"/>
      <c r="K320" s="53">
        <f t="shared" si="59"/>
        <v>277777.49999999994</v>
      </c>
    </row>
    <row r="321" spans="1:11" s="3" customFormat="1" ht="15" customHeight="1">
      <c r="A321" s="19">
        <v>15</v>
      </c>
      <c r="B321" s="20" t="s">
        <v>31</v>
      </c>
      <c r="C321" s="32">
        <v>0</v>
      </c>
      <c r="D321" s="33">
        <v>78045</v>
      </c>
      <c r="E321" s="23">
        <f t="shared" si="57"/>
        <v>0</v>
      </c>
      <c r="F321" s="24">
        <v>0.09</v>
      </c>
      <c r="G321" s="25">
        <f t="shared" si="58"/>
        <v>0</v>
      </c>
      <c r="H321" s="26">
        <f t="shared" ref="H321:H384" si="60">D321/1.1*0.91</f>
        <v>64564.5</v>
      </c>
      <c r="I321" s="52"/>
      <c r="J321" s="52"/>
      <c r="K321" s="53">
        <f t="shared" si="59"/>
        <v>0</v>
      </c>
    </row>
    <row r="322" spans="1:11" s="3" customFormat="1" ht="15" customHeight="1">
      <c r="A322" s="19">
        <v>16</v>
      </c>
      <c r="B322" s="20" t="s">
        <v>32</v>
      </c>
      <c r="C322" s="32">
        <v>5</v>
      </c>
      <c r="D322" s="33">
        <v>81675</v>
      </c>
      <c r="E322" s="23">
        <f t="shared" si="57"/>
        <v>408375</v>
      </c>
      <c r="F322" s="24">
        <v>0.09</v>
      </c>
      <c r="G322" s="25">
        <f t="shared" si="58"/>
        <v>371621.25</v>
      </c>
      <c r="H322" s="26">
        <f t="shared" si="60"/>
        <v>67567.5</v>
      </c>
      <c r="I322" s="52"/>
      <c r="J322" s="52"/>
      <c r="K322" s="53">
        <f t="shared" si="59"/>
        <v>337837.5</v>
      </c>
    </row>
    <row r="323" spans="1:11" s="66" customFormat="1" ht="15" customHeight="1">
      <c r="A323" s="79">
        <v>17</v>
      </c>
      <c r="B323" s="20" t="s">
        <v>33</v>
      </c>
      <c r="C323" s="32">
        <v>5</v>
      </c>
      <c r="D323" s="34">
        <v>115940</v>
      </c>
      <c r="E323" s="80">
        <f t="shared" si="57"/>
        <v>579700</v>
      </c>
      <c r="F323" s="81">
        <v>0.09</v>
      </c>
      <c r="G323" s="25">
        <f t="shared" si="58"/>
        <v>527527</v>
      </c>
      <c r="H323" s="82">
        <f t="shared" si="60"/>
        <v>95913.999999999985</v>
      </c>
      <c r="I323" s="85"/>
      <c r="J323" s="85"/>
      <c r="K323" s="86">
        <f t="shared" si="59"/>
        <v>479569.99999999994</v>
      </c>
    </row>
    <row r="324" spans="1:11" s="65" customFormat="1" ht="15" customHeight="1">
      <c r="A324" s="72">
        <v>18</v>
      </c>
      <c r="B324" s="73" t="s">
        <v>34</v>
      </c>
      <c r="C324" s="87">
        <v>5</v>
      </c>
      <c r="D324" s="88">
        <v>99825</v>
      </c>
      <c r="E324" s="76">
        <f t="shared" si="57"/>
        <v>499125</v>
      </c>
      <c r="F324" s="77">
        <v>0.09</v>
      </c>
      <c r="G324" s="78">
        <f t="shared" si="58"/>
        <v>454203.75</v>
      </c>
      <c r="H324" s="63">
        <f t="shared" si="60"/>
        <v>82582.499999999985</v>
      </c>
      <c r="I324" s="83">
        <f>H324*0.85</f>
        <v>70195.124999999985</v>
      </c>
      <c r="J324" s="83"/>
      <c r="K324" s="84">
        <f>I324*C324</f>
        <v>350975.62499999994</v>
      </c>
    </row>
    <row r="325" spans="1:11" s="3" customFormat="1" ht="15" customHeight="1">
      <c r="A325" s="19">
        <v>1</v>
      </c>
      <c r="B325" s="20" t="s">
        <v>17</v>
      </c>
      <c r="C325" s="21">
        <v>5</v>
      </c>
      <c r="D325" s="22">
        <v>80775</v>
      </c>
      <c r="E325" s="23">
        <f>D325*C325</f>
        <v>403875</v>
      </c>
      <c r="F325" s="24">
        <v>0.09</v>
      </c>
      <c r="G325" s="25">
        <f>E325-E325*F325</f>
        <v>367526.25</v>
      </c>
      <c r="H325" s="26">
        <f t="shared" si="60"/>
        <v>66822.954545454544</v>
      </c>
      <c r="I325" s="52"/>
      <c r="J325" s="52"/>
      <c r="K325" s="53">
        <f>H325*C325</f>
        <v>334114.77272727271</v>
      </c>
    </row>
    <row r="326" spans="1:11" s="3" customFormat="1" ht="15" customHeight="1">
      <c r="A326" s="19">
        <v>2</v>
      </c>
      <c r="B326" s="20" t="s">
        <v>18</v>
      </c>
      <c r="C326" s="27">
        <v>3</v>
      </c>
      <c r="D326" s="22">
        <v>130973</v>
      </c>
      <c r="E326" s="23">
        <f t="shared" ref="E326:E342" si="61">D326*C326</f>
        <v>392919</v>
      </c>
      <c r="F326" s="24">
        <v>0.09</v>
      </c>
      <c r="G326" s="25">
        <f t="shared" ref="G326:G342" si="62">E326-E326*F326</f>
        <v>357556.29</v>
      </c>
      <c r="H326" s="26">
        <f t="shared" si="60"/>
        <v>108350.39090909091</v>
      </c>
      <c r="I326" s="52"/>
      <c r="J326" s="52"/>
      <c r="K326" s="53">
        <f>H326*C326</f>
        <v>325051.17272727273</v>
      </c>
    </row>
    <row r="327" spans="1:11" s="3" customFormat="1" ht="15" customHeight="1">
      <c r="A327" s="19">
        <v>3</v>
      </c>
      <c r="B327" s="20" t="s">
        <v>19</v>
      </c>
      <c r="C327" s="30"/>
      <c r="D327" s="22">
        <v>61155</v>
      </c>
      <c r="E327" s="23">
        <f t="shared" si="61"/>
        <v>0</v>
      </c>
      <c r="F327" s="24">
        <v>0.09</v>
      </c>
      <c r="G327" s="25">
        <f t="shared" si="62"/>
        <v>0</v>
      </c>
      <c r="H327" s="26">
        <f t="shared" si="60"/>
        <v>50591.86363636364</v>
      </c>
      <c r="I327" s="52"/>
      <c r="J327" s="52"/>
      <c r="K327" s="53">
        <f>H327*C327</f>
        <v>0</v>
      </c>
    </row>
    <row r="328" spans="1:11" s="65" customFormat="1" ht="15" customHeight="1">
      <c r="A328" s="72">
        <v>4</v>
      </c>
      <c r="B328" s="73" t="s">
        <v>20</v>
      </c>
      <c r="C328" s="90">
        <v>2</v>
      </c>
      <c r="D328" s="75">
        <v>117926</v>
      </c>
      <c r="E328" s="76">
        <f t="shared" si="61"/>
        <v>235852</v>
      </c>
      <c r="F328" s="77">
        <v>0.09</v>
      </c>
      <c r="G328" s="78">
        <f t="shared" si="62"/>
        <v>214625.32</v>
      </c>
      <c r="H328" s="63">
        <f t="shared" si="60"/>
        <v>97556.963636363624</v>
      </c>
      <c r="I328" s="83">
        <f>H328*0.85</f>
        <v>82923.419090909083</v>
      </c>
      <c r="J328" s="83"/>
      <c r="K328" s="84">
        <f>I328*C328</f>
        <v>165846.83818181817</v>
      </c>
    </row>
    <row r="329" spans="1:11" s="3" customFormat="1" ht="15" customHeight="1">
      <c r="A329" s="19">
        <v>5</v>
      </c>
      <c r="B329" s="20" t="s">
        <v>21</v>
      </c>
      <c r="C329" s="27">
        <v>4</v>
      </c>
      <c r="D329" s="22">
        <v>122163</v>
      </c>
      <c r="E329" s="23">
        <f t="shared" si="61"/>
        <v>488652</v>
      </c>
      <c r="F329" s="24">
        <v>0.09</v>
      </c>
      <c r="G329" s="25">
        <f t="shared" si="62"/>
        <v>444673.32</v>
      </c>
      <c r="H329" s="26">
        <f t="shared" si="60"/>
        <v>101062.11818181818</v>
      </c>
      <c r="I329" s="52"/>
      <c r="J329" s="52"/>
      <c r="K329" s="53">
        <f t="shared" ref="K329:K341" si="63">H329*C329</f>
        <v>404248.47272727272</v>
      </c>
    </row>
    <row r="330" spans="1:11" s="3" customFormat="1" ht="15" customHeight="1">
      <c r="A330" s="19">
        <v>6</v>
      </c>
      <c r="B330" s="20" t="s">
        <v>22</v>
      </c>
      <c r="C330" s="21"/>
      <c r="D330" s="22">
        <v>96566</v>
      </c>
      <c r="E330" s="23">
        <f t="shared" si="61"/>
        <v>0</v>
      </c>
      <c r="F330" s="24">
        <v>0.09</v>
      </c>
      <c r="G330" s="25">
        <f t="shared" si="62"/>
        <v>0</v>
      </c>
      <c r="H330" s="26">
        <f t="shared" si="60"/>
        <v>79886.418181818182</v>
      </c>
      <c r="I330" s="52"/>
      <c r="J330" s="52"/>
      <c r="K330" s="53">
        <f t="shared" si="63"/>
        <v>0</v>
      </c>
    </row>
    <row r="331" spans="1:11" s="3" customFormat="1" ht="15" customHeight="1">
      <c r="A331" s="19">
        <v>7</v>
      </c>
      <c r="B331" s="20" t="s">
        <v>23</v>
      </c>
      <c r="C331" s="30"/>
      <c r="D331" s="22">
        <v>144014</v>
      </c>
      <c r="E331" s="23">
        <f t="shared" si="61"/>
        <v>0</v>
      </c>
      <c r="F331" s="24">
        <v>0.09</v>
      </c>
      <c r="G331" s="25">
        <f t="shared" si="62"/>
        <v>0</v>
      </c>
      <c r="H331" s="26">
        <f t="shared" si="60"/>
        <v>119138.85454545454</v>
      </c>
      <c r="I331" s="52"/>
      <c r="J331" s="52"/>
      <c r="K331" s="53">
        <f t="shared" si="63"/>
        <v>0</v>
      </c>
    </row>
    <row r="332" spans="1:11" s="3" customFormat="1" ht="15" customHeight="1">
      <c r="A332" s="19">
        <v>8</v>
      </c>
      <c r="B332" s="20" t="s">
        <v>24</v>
      </c>
      <c r="C332" s="21"/>
      <c r="D332" s="22">
        <v>237245</v>
      </c>
      <c r="E332" s="23">
        <f t="shared" si="61"/>
        <v>0</v>
      </c>
      <c r="F332" s="24">
        <v>0.09</v>
      </c>
      <c r="G332" s="25">
        <f t="shared" si="62"/>
        <v>0</v>
      </c>
      <c r="H332" s="26">
        <f t="shared" si="60"/>
        <v>196266.31818181818</v>
      </c>
      <c r="I332" s="52"/>
      <c r="J332" s="52"/>
      <c r="K332" s="53">
        <f t="shared" si="63"/>
        <v>0</v>
      </c>
    </row>
    <row r="333" spans="1:11" s="3" customFormat="1" ht="15" customHeight="1">
      <c r="A333" s="19">
        <v>9</v>
      </c>
      <c r="B333" s="31" t="s">
        <v>25</v>
      </c>
      <c r="C333" s="21"/>
      <c r="D333" s="22">
        <v>103413.75</v>
      </c>
      <c r="E333" s="23">
        <f t="shared" si="61"/>
        <v>0</v>
      </c>
      <c r="F333" s="24">
        <v>0.09</v>
      </c>
      <c r="G333" s="25">
        <f t="shared" si="62"/>
        <v>0</v>
      </c>
      <c r="H333" s="26">
        <f t="shared" si="60"/>
        <v>85551.374999999985</v>
      </c>
      <c r="I333" s="52"/>
      <c r="J333" s="52"/>
      <c r="K333" s="53">
        <f t="shared" si="63"/>
        <v>0</v>
      </c>
    </row>
    <row r="334" spans="1:11" s="3" customFormat="1" ht="15" customHeight="1">
      <c r="A334" s="19">
        <v>10</v>
      </c>
      <c r="B334" s="31" t="s">
        <v>26</v>
      </c>
      <c r="C334" s="32"/>
      <c r="D334" s="22">
        <v>112188</v>
      </c>
      <c r="E334" s="23">
        <f t="shared" si="61"/>
        <v>0</v>
      </c>
      <c r="F334" s="24">
        <v>0.09</v>
      </c>
      <c r="G334" s="25">
        <f t="shared" si="62"/>
        <v>0</v>
      </c>
      <c r="H334" s="26">
        <f t="shared" si="60"/>
        <v>92810.072727272724</v>
      </c>
      <c r="I334" s="52"/>
      <c r="J334" s="52"/>
      <c r="K334" s="53">
        <f t="shared" si="63"/>
        <v>0</v>
      </c>
    </row>
    <row r="335" spans="1:11" s="3" customFormat="1" ht="15" customHeight="1">
      <c r="A335" s="19">
        <v>11</v>
      </c>
      <c r="B335" s="20" t="s">
        <v>27</v>
      </c>
      <c r="C335" s="32"/>
      <c r="D335" s="22">
        <v>55200</v>
      </c>
      <c r="E335" s="23">
        <f t="shared" si="61"/>
        <v>0</v>
      </c>
      <c r="F335" s="24">
        <v>0.09</v>
      </c>
      <c r="G335" s="25">
        <f t="shared" si="62"/>
        <v>0</v>
      </c>
      <c r="H335" s="26">
        <f t="shared" si="60"/>
        <v>45665.454545454544</v>
      </c>
      <c r="I335" s="52"/>
      <c r="J335" s="52"/>
      <c r="K335" s="53">
        <f t="shared" si="63"/>
        <v>0</v>
      </c>
    </row>
    <row r="336" spans="1:11" s="3" customFormat="1" ht="15" customHeight="1">
      <c r="A336" s="19">
        <v>12</v>
      </c>
      <c r="B336" s="20" t="s">
        <v>28</v>
      </c>
      <c r="C336" s="32"/>
      <c r="D336" s="22">
        <v>50600</v>
      </c>
      <c r="E336" s="23">
        <f t="shared" si="61"/>
        <v>0</v>
      </c>
      <c r="F336" s="24">
        <v>0.09</v>
      </c>
      <c r="G336" s="25">
        <f t="shared" si="62"/>
        <v>0</v>
      </c>
      <c r="H336" s="26">
        <f t="shared" si="60"/>
        <v>41859.999999999993</v>
      </c>
      <c r="I336" s="52"/>
      <c r="J336" s="52"/>
      <c r="K336" s="53">
        <f t="shared" si="63"/>
        <v>0</v>
      </c>
    </row>
    <row r="337" spans="1:11" s="3" customFormat="1" ht="15" customHeight="1">
      <c r="A337" s="19">
        <v>13</v>
      </c>
      <c r="B337" s="20" t="s">
        <v>29</v>
      </c>
      <c r="C337" s="32">
        <v>5</v>
      </c>
      <c r="D337" s="33">
        <v>65340</v>
      </c>
      <c r="E337" s="23">
        <f t="shared" si="61"/>
        <v>326700</v>
      </c>
      <c r="F337" s="24">
        <v>0.09</v>
      </c>
      <c r="G337" s="25">
        <f t="shared" si="62"/>
        <v>297297</v>
      </c>
      <c r="H337" s="26">
        <f t="shared" si="60"/>
        <v>54053.999999999993</v>
      </c>
      <c r="I337" s="52"/>
      <c r="J337" s="52"/>
      <c r="K337" s="53">
        <f t="shared" si="63"/>
        <v>270269.99999999994</v>
      </c>
    </row>
    <row r="338" spans="1:11" s="3" customFormat="1" ht="15" customHeight="1">
      <c r="A338" s="19">
        <v>14</v>
      </c>
      <c r="B338" s="20" t="s">
        <v>30</v>
      </c>
      <c r="C338" s="32">
        <v>5</v>
      </c>
      <c r="D338" s="33">
        <v>67155</v>
      </c>
      <c r="E338" s="23">
        <f t="shared" si="61"/>
        <v>335775</v>
      </c>
      <c r="F338" s="24">
        <v>0.09</v>
      </c>
      <c r="G338" s="25">
        <f t="shared" si="62"/>
        <v>305555.25</v>
      </c>
      <c r="H338" s="26">
        <f t="shared" si="60"/>
        <v>55555.499999999993</v>
      </c>
      <c r="I338" s="52"/>
      <c r="J338" s="52"/>
      <c r="K338" s="53">
        <f t="shared" si="63"/>
        <v>277777.49999999994</v>
      </c>
    </row>
    <row r="339" spans="1:11" s="3" customFormat="1" ht="15" customHeight="1">
      <c r="A339" s="19">
        <v>15</v>
      </c>
      <c r="B339" s="20" t="s">
        <v>31</v>
      </c>
      <c r="C339" s="32">
        <v>5</v>
      </c>
      <c r="D339" s="33">
        <v>78045</v>
      </c>
      <c r="E339" s="23">
        <f t="shared" si="61"/>
        <v>390225</v>
      </c>
      <c r="F339" s="24">
        <v>0.09</v>
      </c>
      <c r="G339" s="25">
        <f t="shared" si="62"/>
        <v>355104.75</v>
      </c>
      <c r="H339" s="26">
        <f t="shared" si="60"/>
        <v>64564.5</v>
      </c>
      <c r="I339" s="52"/>
      <c r="J339" s="52"/>
      <c r="K339" s="53">
        <f t="shared" si="63"/>
        <v>322822.5</v>
      </c>
    </row>
    <row r="340" spans="1:11" s="3" customFormat="1" ht="15" customHeight="1">
      <c r="A340" s="19">
        <v>16</v>
      </c>
      <c r="B340" s="20" t="s">
        <v>32</v>
      </c>
      <c r="C340" s="32">
        <v>5</v>
      </c>
      <c r="D340" s="33">
        <v>81675</v>
      </c>
      <c r="E340" s="23">
        <f t="shared" si="61"/>
        <v>408375</v>
      </c>
      <c r="F340" s="24">
        <v>0.09</v>
      </c>
      <c r="G340" s="25">
        <f t="shared" si="62"/>
        <v>371621.25</v>
      </c>
      <c r="H340" s="26">
        <f t="shared" si="60"/>
        <v>67567.5</v>
      </c>
      <c r="I340" s="52"/>
      <c r="J340" s="52"/>
      <c r="K340" s="53">
        <f t="shared" si="63"/>
        <v>337837.5</v>
      </c>
    </row>
    <row r="341" spans="1:11" s="66" customFormat="1" ht="15" customHeight="1">
      <c r="A341" s="79">
        <v>17</v>
      </c>
      <c r="B341" s="20" t="s">
        <v>33</v>
      </c>
      <c r="C341" s="32">
        <v>5</v>
      </c>
      <c r="D341" s="34">
        <v>115940</v>
      </c>
      <c r="E341" s="80">
        <f t="shared" si="61"/>
        <v>579700</v>
      </c>
      <c r="F341" s="81">
        <v>0.09</v>
      </c>
      <c r="G341" s="25">
        <f t="shared" si="62"/>
        <v>527527</v>
      </c>
      <c r="H341" s="82">
        <f t="shared" si="60"/>
        <v>95913.999999999985</v>
      </c>
      <c r="I341" s="85"/>
      <c r="J341" s="85"/>
      <c r="K341" s="86">
        <f t="shared" si="63"/>
        <v>479569.99999999994</v>
      </c>
    </row>
    <row r="342" spans="1:11" s="65" customFormat="1" ht="15" customHeight="1">
      <c r="A342" s="72">
        <v>18</v>
      </c>
      <c r="B342" s="73" t="s">
        <v>34</v>
      </c>
      <c r="C342" s="87">
        <v>5</v>
      </c>
      <c r="D342" s="88">
        <v>99825</v>
      </c>
      <c r="E342" s="76">
        <f t="shared" si="61"/>
        <v>499125</v>
      </c>
      <c r="F342" s="77">
        <v>0.09</v>
      </c>
      <c r="G342" s="78">
        <f t="shared" si="62"/>
        <v>454203.75</v>
      </c>
      <c r="H342" s="63">
        <f t="shared" si="60"/>
        <v>82582.499999999985</v>
      </c>
      <c r="I342" s="83">
        <f>H342*0.85</f>
        <v>70195.124999999985</v>
      </c>
      <c r="J342" s="83"/>
      <c r="K342" s="84">
        <f>I342*C342</f>
        <v>350975.62499999994</v>
      </c>
    </row>
    <row r="343" spans="1:11" s="3" customFormat="1" ht="15" customHeight="1">
      <c r="A343" s="19">
        <v>1</v>
      </c>
      <c r="B343" s="20" t="s">
        <v>17</v>
      </c>
      <c r="C343" s="21">
        <v>4</v>
      </c>
      <c r="D343" s="22">
        <v>80775</v>
      </c>
      <c r="E343" s="23">
        <f>D343*C343</f>
        <v>323100</v>
      </c>
      <c r="F343" s="24">
        <v>0.09</v>
      </c>
      <c r="G343" s="25">
        <f>E343-E343*F343</f>
        <v>294021</v>
      </c>
      <c r="H343" s="26">
        <f t="shared" si="60"/>
        <v>66822.954545454544</v>
      </c>
      <c r="I343" s="52"/>
      <c r="J343" s="52"/>
      <c r="K343" s="53">
        <f>H343*C343</f>
        <v>267291.81818181818</v>
      </c>
    </row>
    <row r="344" spans="1:11" s="3" customFormat="1" ht="15" customHeight="1">
      <c r="A344" s="19">
        <v>2</v>
      </c>
      <c r="B344" s="20" t="s">
        <v>18</v>
      </c>
      <c r="C344" s="27">
        <v>3</v>
      </c>
      <c r="D344" s="22">
        <v>130973</v>
      </c>
      <c r="E344" s="23">
        <f t="shared" ref="E344:E360" si="64">D344*C344</f>
        <v>392919</v>
      </c>
      <c r="F344" s="24">
        <v>0.09</v>
      </c>
      <c r="G344" s="25">
        <f t="shared" ref="G344:G360" si="65">E344-E344*F344</f>
        <v>357556.29</v>
      </c>
      <c r="H344" s="26">
        <f t="shared" si="60"/>
        <v>108350.39090909091</v>
      </c>
      <c r="I344" s="52"/>
      <c r="J344" s="52"/>
      <c r="K344" s="53">
        <f>H344*C344</f>
        <v>325051.17272727273</v>
      </c>
    </row>
    <row r="345" spans="1:11" s="3" customFormat="1" ht="15" customHeight="1">
      <c r="A345" s="19">
        <v>3</v>
      </c>
      <c r="B345" s="20" t="s">
        <v>19</v>
      </c>
      <c r="C345" s="30">
        <v>3</v>
      </c>
      <c r="D345" s="22">
        <v>61155</v>
      </c>
      <c r="E345" s="23">
        <f t="shared" si="64"/>
        <v>183465</v>
      </c>
      <c r="F345" s="24">
        <v>0.09</v>
      </c>
      <c r="G345" s="25">
        <f t="shared" si="65"/>
        <v>166953.15</v>
      </c>
      <c r="H345" s="26">
        <f t="shared" si="60"/>
        <v>50591.86363636364</v>
      </c>
      <c r="I345" s="52"/>
      <c r="J345" s="52"/>
      <c r="K345" s="53">
        <f>H345*C345</f>
        <v>151775.59090909091</v>
      </c>
    </row>
    <row r="346" spans="1:11" s="65" customFormat="1" ht="15" customHeight="1">
      <c r="A346" s="72">
        <v>4</v>
      </c>
      <c r="B346" s="73" t="s">
        <v>20</v>
      </c>
      <c r="C346" s="90">
        <v>3</v>
      </c>
      <c r="D346" s="75">
        <v>117926</v>
      </c>
      <c r="E346" s="76">
        <f t="shared" si="64"/>
        <v>353778</v>
      </c>
      <c r="F346" s="77">
        <v>0.09</v>
      </c>
      <c r="G346" s="78">
        <f t="shared" si="65"/>
        <v>321937.98</v>
      </c>
      <c r="H346" s="63">
        <f t="shared" si="60"/>
        <v>97556.963636363624</v>
      </c>
      <c r="I346" s="83">
        <f>H346*0.85</f>
        <v>82923.419090909083</v>
      </c>
      <c r="J346" s="83"/>
      <c r="K346" s="84">
        <f>I346*C346</f>
        <v>248770.25727272726</v>
      </c>
    </row>
    <row r="347" spans="1:11" s="3" customFormat="1" ht="15" customHeight="1">
      <c r="A347" s="19">
        <v>5</v>
      </c>
      <c r="B347" s="20" t="s">
        <v>21</v>
      </c>
      <c r="C347" s="27">
        <v>3</v>
      </c>
      <c r="D347" s="22">
        <v>122163</v>
      </c>
      <c r="E347" s="23">
        <f t="shared" si="64"/>
        <v>366489</v>
      </c>
      <c r="F347" s="24">
        <v>0.09</v>
      </c>
      <c r="G347" s="25">
        <f t="shared" si="65"/>
        <v>333504.99</v>
      </c>
      <c r="H347" s="26">
        <f t="shared" si="60"/>
        <v>101062.11818181818</v>
      </c>
      <c r="I347" s="52"/>
      <c r="J347" s="52"/>
      <c r="K347" s="53">
        <f t="shared" ref="K347:K359" si="66">H347*C347</f>
        <v>303186.35454545455</v>
      </c>
    </row>
    <row r="348" spans="1:11" s="3" customFormat="1" ht="15" customHeight="1">
      <c r="A348" s="19">
        <v>6</v>
      </c>
      <c r="B348" s="20" t="s">
        <v>22</v>
      </c>
      <c r="C348" s="21"/>
      <c r="D348" s="22">
        <v>96566</v>
      </c>
      <c r="E348" s="23">
        <f t="shared" si="64"/>
        <v>0</v>
      </c>
      <c r="F348" s="24">
        <v>0.09</v>
      </c>
      <c r="G348" s="25">
        <f t="shared" si="65"/>
        <v>0</v>
      </c>
      <c r="H348" s="26">
        <f t="shared" si="60"/>
        <v>79886.418181818182</v>
      </c>
      <c r="I348" s="52"/>
      <c r="J348" s="52"/>
      <c r="K348" s="53">
        <f t="shared" si="66"/>
        <v>0</v>
      </c>
    </row>
    <row r="349" spans="1:11" s="3" customFormat="1" ht="15" customHeight="1">
      <c r="A349" s="19">
        <v>7</v>
      </c>
      <c r="B349" s="20" t="s">
        <v>23</v>
      </c>
      <c r="C349" s="30"/>
      <c r="D349" s="22">
        <v>144014</v>
      </c>
      <c r="E349" s="23">
        <f t="shared" si="64"/>
        <v>0</v>
      </c>
      <c r="F349" s="24">
        <v>0.09</v>
      </c>
      <c r="G349" s="25">
        <f t="shared" si="65"/>
        <v>0</v>
      </c>
      <c r="H349" s="26">
        <f t="shared" si="60"/>
        <v>119138.85454545454</v>
      </c>
      <c r="I349" s="52"/>
      <c r="J349" s="52"/>
      <c r="K349" s="53">
        <f t="shared" si="66"/>
        <v>0</v>
      </c>
    </row>
    <row r="350" spans="1:11" s="3" customFormat="1" ht="15" customHeight="1">
      <c r="A350" s="19">
        <v>8</v>
      </c>
      <c r="B350" s="20" t="s">
        <v>24</v>
      </c>
      <c r="C350" s="21"/>
      <c r="D350" s="22">
        <v>237245</v>
      </c>
      <c r="E350" s="23">
        <f t="shared" si="64"/>
        <v>0</v>
      </c>
      <c r="F350" s="24">
        <v>0.09</v>
      </c>
      <c r="G350" s="25">
        <f t="shared" si="65"/>
        <v>0</v>
      </c>
      <c r="H350" s="26">
        <f t="shared" si="60"/>
        <v>196266.31818181818</v>
      </c>
      <c r="I350" s="52"/>
      <c r="J350" s="52"/>
      <c r="K350" s="53">
        <f t="shared" si="66"/>
        <v>0</v>
      </c>
    </row>
    <row r="351" spans="1:11" s="3" customFormat="1" ht="15" customHeight="1">
      <c r="A351" s="19">
        <v>9</v>
      </c>
      <c r="B351" s="31" t="s">
        <v>25</v>
      </c>
      <c r="C351" s="21"/>
      <c r="D351" s="22">
        <v>103413.75</v>
      </c>
      <c r="E351" s="23">
        <f t="shared" si="64"/>
        <v>0</v>
      </c>
      <c r="F351" s="24">
        <v>0.09</v>
      </c>
      <c r="G351" s="25">
        <f t="shared" si="65"/>
        <v>0</v>
      </c>
      <c r="H351" s="26">
        <f t="shared" si="60"/>
        <v>85551.374999999985</v>
      </c>
      <c r="I351" s="52"/>
      <c r="J351" s="52"/>
      <c r="K351" s="53">
        <f t="shared" si="66"/>
        <v>0</v>
      </c>
    </row>
    <row r="352" spans="1:11" s="3" customFormat="1" ht="15" customHeight="1">
      <c r="A352" s="19">
        <v>10</v>
      </c>
      <c r="B352" s="31" t="s">
        <v>26</v>
      </c>
      <c r="C352" s="32"/>
      <c r="D352" s="22">
        <v>112188</v>
      </c>
      <c r="E352" s="23">
        <f t="shared" si="64"/>
        <v>0</v>
      </c>
      <c r="F352" s="24">
        <v>0.09</v>
      </c>
      <c r="G352" s="25">
        <f t="shared" si="65"/>
        <v>0</v>
      </c>
      <c r="H352" s="26">
        <f t="shared" si="60"/>
        <v>92810.072727272724</v>
      </c>
      <c r="I352" s="52"/>
      <c r="J352" s="52"/>
      <c r="K352" s="53">
        <f t="shared" si="66"/>
        <v>0</v>
      </c>
    </row>
    <row r="353" spans="1:11" s="3" customFormat="1" ht="15" customHeight="1">
      <c r="A353" s="19">
        <v>11</v>
      </c>
      <c r="B353" s="20" t="s">
        <v>27</v>
      </c>
      <c r="C353" s="32"/>
      <c r="D353" s="22">
        <v>55200</v>
      </c>
      <c r="E353" s="23">
        <f t="shared" si="64"/>
        <v>0</v>
      </c>
      <c r="F353" s="24">
        <v>0.09</v>
      </c>
      <c r="G353" s="25">
        <f t="shared" si="65"/>
        <v>0</v>
      </c>
      <c r="H353" s="26">
        <f t="shared" si="60"/>
        <v>45665.454545454544</v>
      </c>
      <c r="I353" s="52"/>
      <c r="J353" s="52"/>
      <c r="K353" s="53">
        <f t="shared" si="66"/>
        <v>0</v>
      </c>
    </row>
    <row r="354" spans="1:11" s="3" customFormat="1" ht="15" customHeight="1">
      <c r="A354" s="19">
        <v>12</v>
      </c>
      <c r="B354" s="20" t="s">
        <v>28</v>
      </c>
      <c r="C354" s="32"/>
      <c r="D354" s="22">
        <v>50600</v>
      </c>
      <c r="E354" s="23">
        <f t="shared" si="64"/>
        <v>0</v>
      </c>
      <c r="F354" s="24">
        <v>0.09</v>
      </c>
      <c r="G354" s="25">
        <f t="shared" si="65"/>
        <v>0</v>
      </c>
      <c r="H354" s="26">
        <f t="shared" si="60"/>
        <v>41859.999999999993</v>
      </c>
      <c r="I354" s="52"/>
      <c r="J354" s="52"/>
      <c r="K354" s="53">
        <f t="shared" si="66"/>
        <v>0</v>
      </c>
    </row>
    <row r="355" spans="1:11" s="3" customFormat="1" ht="15" customHeight="1">
      <c r="A355" s="19">
        <v>13</v>
      </c>
      <c r="B355" s="20" t="s">
        <v>29</v>
      </c>
      <c r="C355" s="32">
        <v>5</v>
      </c>
      <c r="D355" s="33">
        <v>65340</v>
      </c>
      <c r="E355" s="23">
        <f t="shared" si="64"/>
        <v>326700</v>
      </c>
      <c r="F355" s="24">
        <v>0.09</v>
      </c>
      <c r="G355" s="25">
        <f t="shared" si="65"/>
        <v>297297</v>
      </c>
      <c r="H355" s="26">
        <f t="shared" si="60"/>
        <v>54053.999999999993</v>
      </c>
      <c r="I355" s="52"/>
      <c r="J355" s="52"/>
      <c r="K355" s="53">
        <f t="shared" si="66"/>
        <v>270269.99999999994</v>
      </c>
    </row>
    <row r="356" spans="1:11" s="3" customFormat="1" ht="15" customHeight="1">
      <c r="A356" s="19">
        <v>14</v>
      </c>
      <c r="B356" s="20" t="s">
        <v>30</v>
      </c>
      <c r="C356" s="32">
        <v>5</v>
      </c>
      <c r="D356" s="33">
        <v>67155</v>
      </c>
      <c r="E356" s="23">
        <f t="shared" si="64"/>
        <v>335775</v>
      </c>
      <c r="F356" s="24">
        <v>0.09</v>
      </c>
      <c r="G356" s="25">
        <f t="shared" si="65"/>
        <v>305555.25</v>
      </c>
      <c r="H356" s="26">
        <f t="shared" si="60"/>
        <v>55555.499999999993</v>
      </c>
      <c r="I356" s="52"/>
      <c r="J356" s="52"/>
      <c r="K356" s="53">
        <f t="shared" si="66"/>
        <v>277777.49999999994</v>
      </c>
    </row>
    <row r="357" spans="1:11" s="3" customFormat="1" ht="15" customHeight="1">
      <c r="A357" s="19">
        <v>15</v>
      </c>
      <c r="B357" s="20" t="s">
        <v>31</v>
      </c>
      <c r="C357" s="32">
        <v>5</v>
      </c>
      <c r="D357" s="33">
        <v>78045</v>
      </c>
      <c r="E357" s="23">
        <f t="shared" si="64"/>
        <v>390225</v>
      </c>
      <c r="F357" s="24">
        <v>0.09</v>
      </c>
      <c r="G357" s="25">
        <f t="shared" si="65"/>
        <v>355104.75</v>
      </c>
      <c r="H357" s="26">
        <f t="shared" si="60"/>
        <v>64564.5</v>
      </c>
      <c r="I357" s="52"/>
      <c r="J357" s="52"/>
      <c r="K357" s="53">
        <f t="shared" si="66"/>
        <v>322822.5</v>
      </c>
    </row>
    <row r="358" spans="1:11" s="3" customFormat="1" ht="15" customHeight="1">
      <c r="A358" s="19">
        <v>16</v>
      </c>
      <c r="B358" s="20" t="s">
        <v>32</v>
      </c>
      <c r="C358" s="32">
        <v>5</v>
      </c>
      <c r="D358" s="33">
        <v>81675</v>
      </c>
      <c r="E358" s="23">
        <f t="shared" si="64"/>
        <v>408375</v>
      </c>
      <c r="F358" s="24">
        <v>0.09</v>
      </c>
      <c r="G358" s="25">
        <f t="shared" si="65"/>
        <v>371621.25</v>
      </c>
      <c r="H358" s="26">
        <f t="shared" si="60"/>
        <v>67567.5</v>
      </c>
      <c r="I358" s="52"/>
      <c r="J358" s="52"/>
      <c r="K358" s="53">
        <f t="shared" si="66"/>
        <v>337837.5</v>
      </c>
    </row>
    <row r="359" spans="1:11" s="66" customFormat="1" ht="15" customHeight="1">
      <c r="A359" s="79">
        <v>17</v>
      </c>
      <c r="B359" s="20" t="s">
        <v>33</v>
      </c>
      <c r="C359" s="32">
        <v>5</v>
      </c>
      <c r="D359" s="34">
        <v>115940</v>
      </c>
      <c r="E359" s="80">
        <f t="shared" si="64"/>
        <v>579700</v>
      </c>
      <c r="F359" s="81">
        <v>0.09</v>
      </c>
      <c r="G359" s="25">
        <f t="shared" si="65"/>
        <v>527527</v>
      </c>
      <c r="H359" s="82">
        <f t="shared" si="60"/>
        <v>95913.999999999985</v>
      </c>
      <c r="I359" s="85"/>
      <c r="J359" s="85"/>
      <c r="K359" s="86">
        <f t="shared" si="66"/>
        <v>479569.99999999994</v>
      </c>
    </row>
    <row r="360" spans="1:11" s="65" customFormat="1" ht="15" customHeight="1">
      <c r="A360" s="72">
        <v>18</v>
      </c>
      <c r="B360" s="73" t="s">
        <v>34</v>
      </c>
      <c r="C360" s="87">
        <v>5</v>
      </c>
      <c r="D360" s="88">
        <v>99825</v>
      </c>
      <c r="E360" s="76">
        <f t="shared" si="64"/>
        <v>499125</v>
      </c>
      <c r="F360" s="77">
        <v>0.09</v>
      </c>
      <c r="G360" s="78">
        <f t="shared" si="65"/>
        <v>454203.75</v>
      </c>
      <c r="H360" s="63">
        <f t="shared" si="60"/>
        <v>82582.499999999985</v>
      </c>
      <c r="I360" s="83">
        <f>H360*0.85</f>
        <v>70195.124999999985</v>
      </c>
      <c r="J360" s="83"/>
      <c r="K360" s="84">
        <f>I360*C360</f>
        <v>350975.62499999994</v>
      </c>
    </row>
    <row r="361" spans="1:11" s="3" customFormat="1" ht="15" customHeight="1">
      <c r="A361" s="19">
        <v>1</v>
      </c>
      <c r="B361" s="20" t="s">
        <v>17</v>
      </c>
      <c r="C361" s="21"/>
      <c r="D361" s="22">
        <v>80775</v>
      </c>
      <c r="E361" s="23">
        <f>D361*C361</f>
        <v>0</v>
      </c>
      <c r="F361" s="24">
        <v>0.09</v>
      </c>
      <c r="G361" s="25">
        <f>E361-E361*F361</f>
        <v>0</v>
      </c>
      <c r="H361" s="26">
        <f t="shared" si="60"/>
        <v>66822.954545454544</v>
      </c>
      <c r="I361" s="52"/>
      <c r="J361" s="52"/>
      <c r="K361" s="53">
        <f t="shared" ref="K361:K377" si="67">H361*C361</f>
        <v>0</v>
      </c>
    </row>
    <row r="362" spans="1:11" s="3" customFormat="1" ht="15" customHeight="1">
      <c r="A362" s="19">
        <v>2</v>
      </c>
      <c r="B362" s="20" t="s">
        <v>18</v>
      </c>
      <c r="C362" s="27"/>
      <c r="D362" s="22">
        <v>130973</v>
      </c>
      <c r="E362" s="23">
        <f t="shared" ref="E362:E378" si="68">D362*C362</f>
        <v>0</v>
      </c>
      <c r="F362" s="24">
        <v>0.09</v>
      </c>
      <c r="G362" s="25">
        <f t="shared" ref="G362:G378" si="69">E362-E362*F362</f>
        <v>0</v>
      </c>
      <c r="H362" s="26">
        <f t="shared" si="60"/>
        <v>108350.39090909091</v>
      </c>
      <c r="I362" s="52"/>
      <c r="J362" s="52"/>
      <c r="K362" s="53">
        <f t="shared" si="67"/>
        <v>0</v>
      </c>
    </row>
    <row r="363" spans="1:11" s="3" customFormat="1" ht="15" customHeight="1">
      <c r="A363" s="19">
        <v>3</v>
      </c>
      <c r="B363" s="20" t="s">
        <v>19</v>
      </c>
      <c r="C363" s="30"/>
      <c r="D363" s="22">
        <v>61155</v>
      </c>
      <c r="E363" s="23">
        <f t="shared" si="68"/>
        <v>0</v>
      </c>
      <c r="F363" s="24">
        <v>0.09</v>
      </c>
      <c r="G363" s="25">
        <f t="shared" si="69"/>
        <v>0</v>
      </c>
      <c r="H363" s="26">
        <f t="shared" si="60"/>
        <v>50591.86363636364</v>
      </c>
      <c r="I363" s="52"/>
      <c r="J363" s="52"/>
      <c r="K363" s="53">
        <f t="shared" si="67"/>
        <v>0</v>
      </c>
    </row>
    <row r="364" spans="1:11" s="65" customFormat="1" ht="15" customHeight="1">
      <c r="A364" s="72">
        <v>4</v>
      </c>
      <c r="B364" s="73" t="s">
        <v>20</v>
      </c>
      <c r="C364" s="90"/>
      <c r="D364" s="75">
        <v>117926</v>
      </c>
      <c r="E364" s="76">
        <f t="shared" si="68"/>
        <v>0</v>
      </c>
      <c r="F364" s="77">
        <v>0.09</v>
      </c>
      <c r="G364" s="78">
        <f t="shared" si="69"/>
        <v>0</v>
      </c>
      <c r="H364" s="63">
        <f t="shared" si="60"/>
        <v>97556.963636363624</v>
      </c>
      <c r="I364" s="83">
        <f>H364*0.85</f>
        <v>82923.419090909083</v>
      </c>
      <c r="J364" s="83"/>
      <c r="K364" s="84">
        <f t="shared" si="67"/>
        <v>0</v>
      </c>
    </row>
    <row r="365" spans="1:11" s="3" customFormat="1" ht="15" customHeight="1">
      <c r="A365" s="19">
        <v>5</v>
      </c>
      <c r="B365" s="20" t="s">
        <v>21</v>
      </c>
      <c r="C365" s="27"/>
      <c r="D365" s="22">
        <v>122163</v>
      </c>
      <c r="E365" s="23">
        <f t="shared" si="68"/>
        <v>0</v>
      </c>
      <c r="F365" s="24">
        <v>0.09</v>
      </c>
      <c r="G365" s="25">
        <f t="shared" si="69"/>
        <v>0</v>
      </c>
      <c r="H365" s="26">
        <f t="shared" si="60"/>
        <v>101062.11818181818</v>
      </c>
      <c r="I365" s="52"/>
      <c r="J365" s="52"/>
      <c r="K365" s="53">
        <f t="shared" si="67"/>
        <v>0</v>
      </c>
    </row>
    <row r="366" spans="1:11" s="3" customFormat="1" ht="15" customHeight="1">
      <c r="A366" s="19">
        <v>6</v>
      </c>
      <c r="B366" s="20" t="s">
        <v>22</v>
      </c>
      <c r="C366" s="21"/>
      <c r="D366" s="22">
        <v>96566</v>
      </c>
      <c r="E366" s="23">
        <f t="shared" si="68"/>
        <v>0</v>
      </c>
      <c r="F366" s="24">
        <v>0.09</v>
      </c>
      <c r="G366" s="25">
        <f t="shared" si="69"/>
        <v>0</v>
      </c>
      <c r="H366" s="26">
        <f t="shared" si="60"/>
        <v>79886.418181818182</v>
      </c>
      <c r="I366" s="52"/>
      <c r="J366" s="52"/>
      <c r="K366" s="53">
        <f t="shared" si="67"/>
        <v>0</v>
      </c>
    </row>
    <row r="367" spans="1:11" s="3" customFormat="1" ht="15" customHeight="1">
      <c r="A367" s="19">
        <v>7</v>
      </c>
      <c r="B367" s="20" t="s">
        <v>23</v>
      </c>
      <c r="C367" s="30"/>
      <c r="D367" s="22">
        <v>144014</v>
      </c>
      <c r="E367" s="23">
        <f t="shared" si="68"/>
        <v>0</v>
      </c>
      <c r="F367" s="24">
        <v>0.09</v>
      </c>
      <c r="G367" s="25">
        <f t="shared" si="69"/>
        <v>0</v>
      </c>
      <c r="H367" s="26">
        <f t="shared" si="60"/>
        <v>119138.85454545454</v>
      </c>
      <c r="I367" s="52"/>
      <c r="J367" s="52"/>
      <c r="K367" s="53">
        <f t="shared" si="67"/>
        <v>0</v>
      </c>
    </row>
    <row r="368" spans="1:11" s="3" customFormat="1" ht="15" customHeight="1">
      <c r="A368" s="19">
        <v>8</v>
      </c>
      <c r="B368" s="20" t="s">
        <v>24</v>
      </c>
      <c r="C368" s="21"/>
      <c r="D368" s="22">
        <v>237245</v>
      </c>
      <c r="E368" s="23">
        <f t="shared" si="68"/>
        <v>0</v>
      </c>
      <c r="F368" s="24">
        <v>0.09</v>
      </c>
      <c r="G368" s="25">
        <f t="shared" si="69"/>
        <v>0</v>
      </c>
      <c r="H368" s="26">
        <f t="shared" si="60"/>
        <v>196266.31818181818</v>
      </c>
      <c r="I368" s="52"/>
      <c r="J368" s="52"/>
      <c r="K368" s="53">
        <f t="shared" si="67"/>
        <v>0</v>
      </c>
    </row>
    <row r="369" spans="1:11" s="3" customFormat="1" ht="15" customHeight="1">
      <c r="A369" s="19">
        <v>9</v>
      </c>
      <c r="B369" s="31" t="s">
        <v>25</v>
      </c>
      <c r="C369" s="21"/>
      <c r="D369" s="22">
        <v>103413.75</v>
      </c>
      <c r="E369" s="23">
        <f t="shared" si="68"/>
        <v>0</v>
      </c>
      <c r="F369" s="24">
        <v>0.09</v>
      </c>
      <c r="G369" s="25">
        <f t="shared" si="69"/>
        <v>0</v>
      </c>
      <c r="H369" s="26">
        <f t="shared" si="60"/>
        <v>85551.374999999985</v>
      </c>
      <c r="I369" s="52"/>
      <c r="J369" s="52"/>
      <c r="K369" s="53">
        <f t="shared" si="67"/>
        <v>0</v>
      </c>
    </row>
    <row r="370" spans="1:11" s="3" customFormat="1" ht="15" customHeight="1">
      <c r="A370" s="19">
        <v>10</v>
      </c>
      <c r="B370" s="31" t="s">
        <v>26</v>
      </c>
      <c r="C370" s="32"/>
      <c r="D370" s="22">
        <v>112188</v>
      </c>
      <c r="E370" s="23">
        <f t="shared" si="68"/>
        <v>0</v>
      </c>
      <c r="F370" s="24">
        <v>0.09</v>
      </c>
      <c r="G370" s="25">
        <f t="shared" si="69"/>
        <v>0</v>
      </c>
      <c r="H370" s="26">
        <f t="shared" si="60"/>
        <v>92810.072727272724</v>
      </c>
      <c r="I370" s="52"/>
      <c r="J370" s="52"/>
      <c r="K370" s="53">
        <f t="shared" si="67"/>
        <v>0</v>
      </c>
    </row>
    <row r="371" spans="1:11" s="3" customFormat="1" ht="15" customHeight="1">
      <c r="A371" s="19">
        <v>11</v>
      </c>
      <c r="B371" s="20" t="s">
        <v>27</v>
      </c>
      <c r="C371" s="32"/>
      <c r="D371" s="22">
        <v>55200</v>
      </c>
      <c r="E371" s="23">
        <f t="shared" si="68"/>
        <v>0</v>
      </c>
      <c r="F371" s="24">
        <v>0.09</v>
      </c>
      <c r="G371" s="25">
        <f t="shared" si="69"/>
        <v>0</v>
      </c>
      <c r="H371" s="26">
        <f t="shared" si="60"/>
        <v>45665.454545454544</v>
      </c>
      <c r="I371" s="52"/>
      <c r="J371" s="52"/>
      <c r="K371" s="53">
        <f t="shared" si="67"/>
        <v>0</v>
      </c>
    </row>
    <row r="372" spans="1:11" s="3" customFormat="1" ht="15" customHeight="1">
      <c r="A372" s="19">
        <v>12</v>
      </c>
      <c r="B372" s="20" t="s">
        <v>28</v>
      </c>
      <c r="C372" s="32"/>
      <c r="D372" s="22">
        <v>50600</v>
      </c>
      <c r="E372" s="23">
        <f t="shared" si="68"/>
        <v>0</v>
      </c>
      <c r="F372" s="24">
        <v>0.09</v>
      </c>
      <c r="G372" s="25">
        <f t="shared" si="69"/>
        <v>0</v>
      </c>
      <c r="H372" s="26">
        <f t="shared" si="60"/>
        <v>41859.999999999993</v>
      </c>
      <c r="I372" s="52"/>
      <c r="J372" s="52"/>
      <c r="K372" s="53">
        <f t="shared" si="67"/>
        <v>0</v>
      </c>
    </row>
    <row r="373" spans="1:11" s="3" customFormat="1" ht="15" customHeight="1">
      <c r="A373" s="19">
        <v>13</v>
      </c>
      <c r="B373" s="20" t="s">
        <v>29</v>
      </c>
      <c r="C373" s="32">
        <v>5</v>
      </c>
      <c r="D373" s="33">
        <v>65340</v>
      </c>
      <c r="E373" s="23">
        <f t="shared" si="68"/>
        <v>326700</v>
      </c>
      <c r="F373" s="24">
        <v>0.09</v>
      </c>
      <c r="G373" s="25">
        <f t="shared" si="69"/>
        <v>297297</v>
      </c>
      <c r="H373" s="26">
        <f t="shared" si="60"/>
        <v>54053.999999999993</v>
      </c>
      <c r="I373" s="52"/>
      <c r="J373" s="52"/>
      <c r="K373" s="53">
        <f t="shared" si="67"/>
        <v>270269.99999999994</v>
      </c>
    </row>
    <row r="374" spans="1:11" s="3" customFormat="1" ht="15" customHeight="1">
      <c r="A374" s="19">
        <v>14</v>
      </c>
      <c r="B374" s="20" t="s">
        <v>30</v>
      </c>
      <c r="C374" s="32">
        <v>5</v>
      </c>
      <c r="D374" s="33">
        <v>67155</v>
      </c>
      <c r="E374" s="23">
        <f t="shared" si="68"/>
        <v>335775</v>
      </c>
      <c r="F374" s="24">
        <v>0.09</v>
      </c>
      <c r="G374" s="25">
        <f t="shared" si="69"/>
        <v>305555.25</v>
      </c>
      <c r="H374" s="26">
        <f t="shared" si="60"/>
        <v>55555.499999999993</v>
      </c>
      <c r="I374" s="52"/>
      <c r="J374" s="52"/>
      <c r="K374" s="53">
        <f t="shared" si="67"/>
        <v>277777.49999999994</v>
      </c>
    </row>
    <row r="375" spans="1:11" s="3" customFormat="1" ht="15" customHeight="1">
      <c r="A375" s="19">
        <v>15</v>
      </c>
      <c r="B375" s="20" t="s">
        <v>31</v>
      </c>
      <c r="C375" s="32">
        <v>5</v>
      </c>
      <c r="D375" s="33">
        <v>78045</v>
      </c>
      <c r="E375" s="23">
        <f t="shared" si="68"/>
        <v>390225</v>
      </c>
      <c r="F375" s="24">
        <v>0.09</v>
      </c>
      <c r="G375" s="25">
        <f t="shared" si="69"/>
        <v>355104.75</v>
      </c>
      <c r="H375" s="26">
        <f t="shared" si="60"/>
        <v>64564.5</v>
      </c>
      <c r="I375" s="52"/>
      <c r="J375" s="52"/>
      <c r="K375" s="53">
        <f t="shared" si="67"/>
        <v>322822.5</v>
      </c>
    </row>
    <row r="376" spans="1:11" s="3" customFormat="1" ht="15" customHeight="1">
      <c r="A376" s="19">
        <v>16</v>
      </c>
      <c r="B376" s="20" t="s">
        <v>32</v>
      </c>
      <c r="C376" s="32">
        <v>5</v>
      </c>
      <c r="D376" s="33">
        <v>81675</v>
      </c>
      <c r="E376" s="23">
        <f t="shared" si="68"/>
        <v>408375</v>
      </c>
      <c r="F376" s="24">
        <v>0.09</v>
      </c>
      <c r="G376" s="25">
        <f t="shared" si="69"/>
        <v>371621.25</v>
      </c>
      <c r="H376" s="26">
        <f t="shared" si="60"/>
        <v>67567.5</v>
      </c>
      <c r="I376" s="52"/>
      <c r="J376" s="52"/>
      <c r="K376" s="53">
        <f t="shared" si="67"/>
        <v>337837.5</v>
      </c>
    </row>
    <row r="377" spans="1:11" s="66" customFormat="1" ht="15" customHeight="1">
      <c r="A377" s="79">
        <v>17</v>
      </c>
      <c r="B377" s="20" t="s">
        <v>33</v>
      </c>
      <c r="C377" s="32">
        <v>5</v>
      </c>
      <c r="D377" s="34">
        <v>115940</v>
      </c>
      <c r="E377" s="80">
        <f t="shared" si="68"/>
        <v>579700</v>
      </c>
      <c r="F377" s="81">
        <v>0.09</v>
      </c>
      <c r="G377" s="25">
        <f t="shared" si="69"/>
        <v>527527</v>
      </c>
      <c r="H377" s="82">
        <f t="shared" si="60"/>
        <v>95913.999999999985</v>
      </c>
      <c r="I377" s="85"/>
      <c r="J377" s="85"/>
      <c r="K377" s="86">
        <f t="shared" si="67"/>
        <v>479569.99999999994</v>
      </c>
    </row>
    <row r="378" spans="1:11" s="65" customFormat="1" ht="15" customHeight="1">
      <c r="A378" s="72">
        <v>18</v>
      </c>
      <c r="B378" s="73" t="s">
        <v>34</v>
      </c>
      <c r="C378" s="87">
        <v>5</v>
      </c>
      <c r="D378" s="88">
        <v>99825</v>
      </c>
      <c r="E378" s="76">
        <f t="shared" si="68"/>
        <v>499125</v>
      </c>
      <c r="F378" s="77">
        <v>0.09</v>
      </c>
      <c r="G378" s="78">
        <f t="shared" si="69"/>
        <v>454203.75</v>
      </c>
      <c r="H378" s="63">
        <f t="shared" si="60"/>
        <v>82582.499999999985</v>
      </c>
      <c r="I378" s="83">
        <f>H378*0.85</f>
        <v>70195.124999999985</v>
      </c>
      <c r="J378" s="83"/>
      <c r="K378" s="84">
        <f>I378*C378</f>
        <v>350975.62499999994</v>
      </c>
    </row>
    <row r="379" spans="1:11" s="3" customFormat="1" ht="15" customHeight="1">
      <c r="A379" s="19">
        <v>1</v>
      </c>
      <c r="B379" s="20" t="s">
        <v>17</v>
      </c>
      <c r="C379" s="21">
        <v>10</v>
      </c>
      <c r="D379" s="22">
        <v>80775</v>
      </c>
      <c r="E379" s="23">
        <f>D379*C379</f>
        <v>807750</v>
      </c>
      <c r="F379" s="24">
        <v>0.09</v>
      </c>
      <c r="G379" s="25">
        <f>E379-E379*F379</f>
        <v>735052.5</v>
      </c>
      <c r="H379" s="26">
        <f t="shared" si="60"/>
        <v>66822.954545454544</v>
      </c>
      <c r="I379" s="52"/>
      <c r="J379" s="52"/>
      <c r="K379" s="53">
        <f>H379*C379</f>
        <v>668229.54545454541</v>
      </c>
    </row>
    <row r="380" spans="1:11" s="3" customFormat="1" ht="15" customHeight="1">
      <c r="A380" s="19">
        <v>2</v>
      </c>
      <c r="B380" s="20" t="s">
        <v>18</v>
      </c>
      <c r="C380" s="27">
        <v>8</v>
      </c>
      <c r="D380" s="22">
        <v>130973</v>
      </c>
      <c r="E380" s="23">
        <f t="shared" ref="E380:E396" si="70">D380*C380</f>
        <v>1047784</v>
      </c>
      <c r="F380" s="24">
        <v>0.09</v>
      </c>
      <c r="G380" s="25">
        <f t="shared" ref="G380:G396" si="71">E380-E380*F380</f>
        <v>953483.44</v>
      </c>
      <c r="H380" s="26">
        <f t="shared" si="60"/>
        <v>108350.39090909091</v>
      </c>
      <c r="I380" s="52"/>
      <c r="J380" s="52"/>
      <c r="K380" s="53">
        <f>H380*C380</f>
        <v>866803.12727272732</v>
      </c>
    </row>
    <row r="381" spans="1:11" s="3" customFormat="1" ht="15" customHeight="1">
      <c r="A381" s="19">
        <v>3</v>
      </c>
      <c r="B381" s="20" t="s">
        <v>19</v>
      </c>
      <c r="C381" s="30">
        <v>2</v>
      </c>
      <c r="D381" s="22">
        <v>61155</v>
      </c>
      <c r="E381" s="23">
        <f t="shared" si="70"/>
        <v>122310</v>
      </c>
      <c r="F381" s="24">
        <v>0.09</v>
      </c>
      <c r="G381" s="25">
        <f t="shared" si="71"/>
        <v>111302.1</v>
      </c>
      <c r="H381" s="26">
        <f t="shared" si="60"/>
        <v>50591.86363636364</v>
      </c>
      <c r="I381" s="52"/>
      <c r="J381" s="52"/>
      <c r="K381" s="53">
        <f>H381*C381</f>
        <v>101183.72727272728</v>
      </c>
    </row>
    <row r="382" spans="1:11" s="65" customFormat="1" ht="15" customHeight="1">
      <c r="A382" s="72">
        <v>4</v>
      </c>
      <c r="B382" s="73" t="s">
        <v>20</v>
      </c>
      <c r="C382" s="90">
        <v>5</v>
      </c>
      <c r="D382" s="75">
        <v>117926</v>
      </c>
      <c r="E382" s="76">
        <f t="shared" si="70"/>
        <v>589630</v>
      </c>
      <c r="F382" s="77">
        <v>0.09</v>
      </c>
      <c r="G382" s="78">
        <f t="shared" si="71"/>
        <v>536563.30000000005</v>
      </c>
      <c r="H382" s="63">
        <f t="shared" si="60"/>
        <v>97556.963636363624</v>
      </c>
      <c r="I382" s="83">
        <f>H382*0.85</f>
        <v>82923.419090909083</v>
      </c>
      <c r="J382" s="83"/>
      <c r="K382" s="84">
        <f>I382*C382</f>
        <v>414617.0954545454</v>
      </c>
    </row>
    <row r="383" spans="1:11" s="3" customFormat="1" ht="15" customHeight="1">
      <c r="A383" s="19">
        <v>5</v>
      </c>
      <c r="B383" s="20" t="s">
        <v>21</v>
      </c>
      <c r="C383" s="27">
        <v>8</v>
      </c>
      <c r="D383" s="22">
        <v>122163</v>
      </c>
      <c r="E383" s="23">
        <f t="shared" si="70"/>
        <v>977304</v>
      </c>
      <c r="F383" s="24">
        <v>0.09</v>
      </c>
      <c r="G383" s="25">
        <f t="shared" si="71"/>
        <v>889346.64</v>
      </c>
      <c r="H383" s="26">
        <f t="shared" si="60"/>
        <v>101062.11818181818</v>
      </c>
      <c r="I383" s="52"/>
      <c r="J383" s="52"/>
      <c r="K383" s="53">
        <f t="shared" ref="K383:K395" si="72">H383*C383</f>
        <v>808496.94545454544</v>
      </c>
    </row>
    <row r="384" spans="1:11" s="3" customFormat="1" ht="15" customHeight="1">
      <c r="A384" s="19">
        <v>6</v>
      </c>
      <c r="B384" s="20" t="s">
        <v>22</v>
      </c>
      <c r="C384" s="21"/>
      <c r="D384" s="22">
        <v>96566</v>
      </c>
      <c r="E384" s="23">
        <f t="shared" si="70"/>
        <v>0</v>
      </c>
      <c r="F384" s="24">
        <v>0.09</v>
      </c>
      <c r="G384" s="25">
        <f t="shared" si="71"/>
        <v>0</v>
      </c>
      <c r="H384" s="26">
        <f t="shared" si="60"/>
        <v>79886.418181818182</v>
      </c>
      <c r="I384" s="52"/>
      <c r="J384" s="52"/>
      <c r="K384" s="53">
        <f t="shared" si="72"/>
        <v>0</v>
      </c>
    </row>
    <row r="385" spans="1:11" s="3" customFormat="1" ht="15" customHeight="1">
      <c r="A385" s="19">
        <v>7</v>
      </c>
      <c r="B385" s="20" t="s">
        <v>23</v>
      </c>
      <c r="C385" s="30"/>
      <c r="D385" s="22">
        <v>144014</v>
      </c>
      <c r="E385" s="23">
        <f t="shared" si="70"/>
        <v>0</v>
      </c>
      <c r="F385" s="24">
        <v>0.09</v>
      </c>
      <c r="G385" s="25">
        <f t="shared" si="71"/>
        <v>0</v>
      </c>
      <c r="H385" s="26">
        <f t="shared" ref="H385:H448" si="73">D385/1.1*0.91</f>
        <v>119138.85454545454</v>
      </c>
      <c r="I385" s="52"/>
      <c r="J385" s="52"/>
      <c r="K385" s="53">
        <f t="shared" si="72"/>
        <v>0</v>
      </c>
    </row>
    <row r="386" spans="1:11" s="3" customFormat="1" ht="15" customHeight="1">
      <c r="A386" s="19">
        <v>8</v>
      </c>
      <c r="B386" s="20" t="s">
        <v>24</v>
      </c>
      <c r="C386" s="21"/>
      <c r="D386" s="22">
        <v>237245</v>
      </c>
      <c r="E386" s="23">
        <f t="shared" si="70"/>
        <v>0</v>
      </c>
      <c r="F386" s="24">
        <v>0.09</v>
      </c>
      <c r="G386" s="25">
        <f t="shared" si="71"/>
        <v>0</v>
      </c>
      <c r="H386" s="26">
        <f t="shared" si="73"/>
        <v>196266.31818181818</v>
      </c>
      <c r="I386" s="52"/>
      <c r="J386" s="52"/>
      <c r="K386" s="53">
        <f t="shared" si="72"/>
        <v>0</v>
      </c>
    </row>
    <row r="387" spans="1:11" s="3" customFormat="1" ht="15" customHeight="1">
      <c r="A387" s="19">
        <v>9</v>
      </c>
      <c r="B387" s="31" t="s">
        <v>25</v>
      </c>
      <c r="C387" s="21"/>
      <c r="D387" s="22">
        <v>103413.75</v>
      </c>
      <c r="E387" s="23">
        <f t="shared" si="70"/>
        <v>0</v>
      </c>
      <c r="F387" s="24">
        <v>0.09</v>
      </c>
      <c r="G387" s="25">
        <f t="shared" si="71"/>
        <v>0</v>
      </c>
      <c r="H387" s="26">
        <f t="shared" si="73"/>
        <v>85551.374999999985</v>
      </c>
      <c r="I387" s="52"/>
      <c r="J387" s="52"/>
      <c r="K387" s="53">
        <f t="shared" si="72"/>
        <v>0</v>
      </c>
    </row>
    <row r="388" spans="1:11" s="3" customFormat="1" ht="15" customHeight="1">
      <c r="A388" s="19">
        <v>10</v>
      </c>
      <c r="B388" s="31" t="s">
        <v>26</v>
      </c>
      <c r="C388" s="32"/>
      <c r="D388" s="22">
        <v>112188</v>
      </c>
      <c r="E388" s="23">
        <f t="shared" si="70"/>
        <v>0</v>
      </c>
      <c r="F388" s="24">
        <v>0.09</v>
      </c>
      <c r="G388" s="25">
        <f t="shared" si="71"/>
        <v>0</v>
      </c>
      <c r="H388" s="26">
        <f t="shared" si="73"/>
        <v>92810.072727272724</v>
      </c>
      <c r="I388" s="52"/>
      <c r="J388" s="52"/>
      <c r="K388" s="53">
        <f t="shared" si="72"/>
        <v>0</v>
      </c>
    </row>
    <row r="389" spans="1:11" s="3" customFormat="1" ht="15" customHeight="1">
      <c r="A389" s="19">
        <v>11</v>
      </c>
      <c r="B389" s="20" t="s">
        <v>27</v>
      </c>
      <c r="C389" s="32">
        <v>2</v>
      </c>
      <c r="D389" s="22">
        <v>55200</v>
      </c>
      <c r="E389" s="23">
        <f t="shared" si="70"/>
        <v>110400</v>
      </c>
      <c r="F389" s="24">
        <v>0.09</v>
      </c>
      <c r="G389" s="25">
        <f t="shared" si="71"/>
        <v>100464</v>
      </c>
      <c r="H389" s="26">
        <f t="shared" si="73"/>
        <v>45665.454545454544</v>
      </c>
      <c r="I389" s="52"/>
      <c r="J389" s="52"/>
      <c r="K389" s="53">
        <f t="shared" si="72"/>
        <v>91330.909090909088</v>
      </c>
    </row>
    <row r="390" spans="1:11" s="3" customFormat="1" ht="15" customHeight="1">
      <c r="A390" s="19">
        <v>12</v>
      </c>
      <c r="B390" s="20" t="s">
        <v>28</v>
      </c>
      <c r="C390" s="32"/>
      <c r="D390" s="22">
        <v>50600</v>
      </c>
      <c r="E390" s="23">
        <f t="shared" si="70"/>
        <v>0</v>
      </c>
      <c r="F390" s="24">
        <v>0.09</v>
      </c>
      <c r="G390" s="25">
        <f t="shared" si="71"/>
        <v>0</v>
      </c>
      <c r="H390" s="26">
        <f t="shared" si="73"/>
        <v>41859.999999999993</v>
      </c>
      <c r="I390" s="52"/>
      <c r="J390" s="52"/>
      <c r="K390" s="53">
        <f t="shared" si="72"/>
        <v>0</v>
      </c>
    </row>
    <row r="391" spans="1:11" s="3" customFormat="1" ht="15" customHeight="1">
      <c r="A391" s="19">
        <v>13</v>
      </c>
      <c r="B391" s="20" t="s">
        <v>29</v>
      </c>
      <c r="C391" s="32">
        <v>5</v>
      </c>
      <c r="D391" s="33">
        <v>65340</v>
      </c>
      <c r="E391" s="23">
        <f t="shared" si="70"/>
        <v>326700</v>
      </c>
      <c r="F391" s="24">
        <v>0.09</v>
      </c>
      <c r="G391" s="25">
        <f t="shared" si="71"/>
        <v>297297</v>
      </c>
      <c r="H391" s="26">
        <f t="shared" si="73"/>
        <v>54053.999999999993</v>
      </c>
      <c r="I391" s="52"/>
      <c r="J391" s="52"/>
      <c r="K391" s="53">
        <f t="shared" si="72"/>
        <v>270269.99999999994</v>
      </c>
    </row>
    <row r="392" spans="1:11" s="3" customFormat="1" ht="15" customHeight="1">
      <c r="A392" s="19">
        <v>14</v>
      </c>
      <c r="B392" s="20" t="s">
        <v>30</v>
      </c>
      <c r="C392" s="32">
        <v>5</v>
      </c>
      <c r="D392" s="33">
        <v>67155</v>
      </c>
      <c r="E392" s="23">
        <f t="shared" si="70"/>
        <v>335775</v>
      </c>
      <c r="F392" s="24">
        <v>0.09</v>
      </c>
      <c r="G392" s="25">
        <f t="shared" si="71"/>
        <v>305555.25</v>
      </c>
      <c r="H392" s="26">
        <f t="shared" si="73"/>
        <v>55555.499999999993</v>
      </c>
      <c r="I392" s="52"/>
      <c r="J392" s="52"/>
      <c r="K392" s="53">
        <f t="shared" si="72"/>
        <v>277777.49999999994</v>
      </c>
    </row>
    <row r="393" spans="1:11" s="3" customFormat="1" ht="15" customHeight="1">
      <c r="A393" s="19">
        <v>15</v>
      </c>
      <c r="B393" s="20" t="s">
        <v>31</v>
      </c>
      <c r="C393" s="32">
        <v>5</v>
      </c>
      <c r="D393" s="33">
        <v>78045</v>
      </c>
      <c r="E393" s="23">
        <f t="shared" si="70"/>
        <v>390225</v>
      </c>
      <c r="F393" s="24">
        <v>0.09</v>
      </c>
      <c r="G393" s="25">
        <f t="shared" si="71"/>
        <v>355104.75</v>
      </c>
      <c r="H393" s="26">
        <f t="shared" si="73"/>
        <v>64564.5</v>
      </c>
      <c r="I393" s="52"/>
      <c r="J393" s="52"/>
      <c r="K393" s="53">
        <f t="shared" si="72"/>
        <v>322822.5</v>
      </c>
    </row>
    <row r="394" spans="1:11" s="3" customFormat="1" ht="15" customHeight="1">
      <c r="A394" s="19">
        <v>16</v>
      </c>
      <c r="B394" s="20" t="s">
        <v>32</v>
      </c>
      <c r="C394" s="32">
        <v>5</v>
      </c>
      <c r="D394" s="33">
        <v>81675</v>
      </c>
      <c r="E394" s="23">
        <f t="shared" si="70"/>
        <v>408375</v>
      </c>
      <c r="F394" s="24">
        <v>0.09</v>
      </c>
      <c r="G394" s="25">
        <f t="shared" si="71"/>
        <v>371621.25</v>
      </c>
      <c r="H394" s="26">
        <f t="shared" si="73"/>
        <v>67567.5</v>
      </c>
      <c r="I394" s="52"/>
      <c r="J394" s="52"/>
      <c r="K394" s="53">
        <f t="shared" si="72"/>
        <v>337837.5</v>
      </c>
    </row>
    <row r="395" spans="1:11" s="66" customFormat="1" ht="15" customHeight="1">
      <c r="A395" s="79">
        <v>17</v>
      </c>
      <c r="B395" s="20" t="s">
        <v>33</v>
      </c>
      <c r="C395" s="32">
        <v>5</v>
      </c>
      <c r="D395" s="34">
        <v>115940</v>
      </c>
      <c r="E395" s="80">
        <f t="shared" si="70"/>
        <v>579700</v>
      </c>
      <c r="F395" s="81">
        <v>0.09</v>
      </c>
      <c r="G395" s="25">
        <f t="shared" si="71"/>
        <v>527527</v>
      </c>
      <c r="H395" s="82">
        <f t="shared" si="73"/>
        <v>95913.999999999985</v>
      </c>
      <c r="I395" s="85"/>
      <c r="J395" s="85"/>
      <c r="K395" s="86">
        <f t="shared" si="72"/>
        <v>479569.99999999994</v>
      </c>
    </row>
    <row r="396" spans="1:11" s="65" customFormat="1" ht="15" customHeight="1">
      <c r="A396" s="72">
        <v>18</v>
      </c>
      <c r="B396" s="73" t="s">
        <v>34</v>
      </c>
      <c r="C396" s="87">
        <v>5</v>
      </c>
      <c r="D396" s="88">
        <v>99825</v>
      </c>
      <c r="E396" s="76">
        <f t="shared" si="70"/>
        <v>499125</v>
      </c>
      <c r="F396" s="77">
        <v>0.09</v>
      </c>
      <c r="G396" s="78">
        <f t="shared" si="71"/>
        <v>454203.75</v>
      </c>
      <c r="H396" s="63">
        <f t="shared" si="73"/>
        <v>82582.499999999985</v>
      </c>
      <c r="I396" s="83">
        <f>H396*0.85</f>
        <v>70195.124999999985</v>
      </c>
      <c r="J396" s="83"/>
      <c r="K396" s="84">
        <f>I396*C396</f>
        <v>350975.62499999994</v>
      </c>
    </row>
    <row r="397" spans="1:11" s="3" customFormat="1" ht="15" customHeight="1">
      <c r="A397" s="19">
        <v>1</v>
      </c>
      <c r="B397" s="20" t="s">
        <v>17</v>
      </c>
      <c r="C397" s="21"/>
      <c r="D397" s="22">
        <v>80775</v>
      </c>
      <c r="E397" s="23">
        <f>D397*C397</f>
        <v>0</v>
      </c>
      <c r="F397" s="24">
        <v>0.09</v>
      </c>
      <c r="G397" s="25">
        <f>E397-E397*F397</f>
        <v>0</v>
      </c>
      <c r="H397" s="26">
        <f t="shared" si="73"/>
        <v>66822.954545454544</v>
      </c>
      <c r="I397" s="52"/>
      <c r="J397" s="52"/>
      <c r="K397" s="53">
        <f>H397*C397</f>
        <v>0</v>
      </c>
    </row>
    <row r="398" spans="1:11" s="3" customFormat="1" ht="15" customHeight="1">
      <c r="A398" s="19">
        <v>2</v>
      </c>
      <c r="B398" s="20" t="s">
        <v>18</v>
      </c>
      <c r="C398" s="27"/>
      <c r="D398" s="22">
        <v>130973</v>
      </c>
      <c r="E398" s="23">
        <f t="shared" ref="E398:E414" si="74">D398*C398</f>
        <v>0</v>
      </c>
      <c r="F398" s="24">
        <v>0.09</v>
      </c>
      <c r="G398" s="25">
        <f t="shared" ref="G398:G414" si="75">E398-E398*F398</f>
        <v>0</v>
      </c>
      <c r="H398" s="26">
        <f t="shared" si="73"/>
        <v>108350.39090909091</v>
      </c>
      <c r="I398" s="52"/>
      <c r="J398" s="52"/>
      <c r="K398" s="53">
        <f>H398*C398</f>
        <v>0</v>
      </c>
    </row>
    <row r="399" spans="1:11" s="3" customFormat="1" ht="15" customHeight="1">
      <c r="A399" s="19">
        <v>3</v>
      </c>
      <c r="B399" s="20" t="s">
        <v>19</v>
      </c>
      <c r="C399" s="30"/>
      <c r="D399" s="22">
        <v>61155</v>
      </c>
      <c r="E399" s="23">
        <f t="shared" si="74"/>
        <v>0</v>
      </c>
      <c r="F399" s="24">
        <v>0.09</v>
      </c>
      <c r="G399" s="25">
        <f t="shared" si="75"/>
        <v>0</v>
      </c>
      <c r="H399" s="26">
        <f t="shared" si="73"/>
        <v>50591.86363636364</v>
      </c>
      <c r="I399" s="52"/>
      <c r="J399" s="52"/>
      <c r="K399" s="53">
        <f>H399*C399</f>
        <v>0</v>
      </c>
    </row>
    <row r="400" spans="1:11" s="65" customFormat="1" ht="15" customHeight="1">
      <c r="A400" s="72">
        <v>4</v>
      </c>
      <c r="B400" s="73" t="s">
        <v>20</v>
      </c>
      <c r="C400" s="90">
        <v>3</v>
      </c>
      <c r="D400" s="75">
        <v>117926</v>
      </c>
      <c r="E400" s="76">
        <f t="shared" si="74"/>
        <v>353778</v>
      </c>
      <c r="F400" s="77">
        <v>0.09</v>
      </c>
      <c r="G400" s="78">
        <f t="shared" si="75"/>
        <v>321937.98</v>
      </c>
      <c r="H400" s="63">
        <f t="shared" si="73"/>
        <v>97556.963636363624</v>
      </c>
      <c r="I400" s="83">
        <f>H400*0.85</f>
        <v>82923.419090909083</v>
      </c>
      <c r="J400" s="83"/>
      <c r="K400" s="84">
        <f>I400*C400</f>
        <v>248770.25727272726</v>
      </c>
    </row>
    <row r="401" spans="1:11" s="3" customFormat="1" ht="15" customHeight="1">
      <c r="A401" s="19">
        <v>5</v>
      </c>
      <c r="B401" s="20" t="s">
        <v>21</v>
      </c>
      <c r="C401" s="27"/>
      <c r="D401" s="22">
        <v>122163</v>
      </c>
      <c r="E401" s="23">
        <f t="shared" si="74"/>
        <v>0</v>
      </c>
      <c r="F401" s="24">
        <v>0.09</v>
      </c>
      <c r="G401" s="25">
        <f t="shared" si="75"/>
        <v>0</v>
      </c>
      <c r="H401" s="26">
        <f t="shared" si="73"/>
        <v>101062.11818181818</v>
      </c>
      <c r="I401" s="52"/>
      <c r="J401" s="52"/>
      <c r="K401" s="53">
        <f t="shared" ref="K401:K413" si="76">H401*C401</f>
        <v>0</v>
      </c>
    </row>
    <row r="402" spans="1:11" s="3" customFormat="1" ht="15" customHeight="1">
      <c r="A402" s="19">
        <v>6</v>
      </c>
      <c r="B402" s="20" t="s">
        <v>22</v>
      </c>
      <c r="C402" s="21"/>
      <c r="D402" s="22">
        <v>96566</v>
      </c>
      <c r="E402" s="23">
        <f t="shared" si="74"/>
        <v>0</v>
      </c>
      <c r="F402" s="24">
        <v>0.09</v>
      </c>
      <c r="G402" s="25">
        <f t="shared" si="75"/>
        <v>0</v>
      </c>
      <c r="H402" s="26">
        <f t="shared" si="73"/>
        <v>79886.418181818182</v>
      </c>
      <c r="I402" s="52"/>
      <c r="J402" s="52"/>
      <c r="K402" s="53">
        <f t="shared" si="76"/>
        <v>0</v>
      </c>
    </row>
    <row r="403" spans="1:11" s="3" customFormat="1" ht="15" customHeight="1">
      <c r="A403" s="19">
        <v>7</v>
      </c>
      <c r="B403" s="20" t="s">
        <v>23</v>
      </c>
      <c r="C403" s="30"/>
      <c r="D403" s="22">
        <v>144014</v>
      </c>
      <c r="E403" s="23">
        <f t="shared" si="74"/>
        <v>0</v>
      </c>
      <c r="F403" s="24">
        <v>0.09</v>
      </c>
      <c r="G403" s="25">
        <f t="shared" si="75"/>
        <v>0</v>
      </c>
      <c r="H403" s="26">
        <f t="shared" si="73"/>
        <v>119138.85454545454</v>
      </c>
      <c r="I403" s="52"/>
      <c r="J403" s="52"/>
      <c r="K403" s="53">
        <f t="shared" si="76"/>
        <v>0</v>
      </c>
    </row>
    <row r="404" spans="1:11" s="3" customFormat="1" ht="15" customHeight="1">
      <c r="A404" s="19">
        <v>8</v>
      </c>
      <c r="B404" s="20" t="s">
        <v>24</v>
      </c>
      <c r="C404" s="21"/>
      <c r="D404" s="22">
        <v>237245</v>
      </c>
      <c r="E404" s="23">
        <f t="shared" si="74"/>
        <v>0</v>
      </c>
      <c r="F404" s="24">
        <v>0.09</v>
      </c>
      <c r="G404" s="25">
        <f t="shared" si="75"/>
        <v>0</v>
      </c>
      <c r="H404" s="26">
        <f t="shared" si="73"/>
        <v>196266.31818181818</v>
      </c>
      <c r="I404" s="52"/>
      <c r="J404" s="52"/>
      <c r="K404" s="53">
        <f t="shared" si="76"/>
        <v>0</v>
      </c>
    </row>
    <row r="405" spans="1:11" s="3" customFormat="1" ht="15" customHeight="1">
      <c r="A405" s="19">
        <v>9</v>
      </c>
      <c r="B405" s="31" t="s">
        <v>25</v>
      </c>
      <c r="C405" s="21"/>
      <c r="D405" s="22">
        <v>103413.75</v>
      </c>
      <c r="E405" s="23">
        <f t="shared" si="74"/>
        <v>0</v>
      </c>
      <c r="F405" s="24">
        <v>0.09</v>
      </c>
      <c r="G405" s="25">
        <f t="shared" si="75"/>
        <v>0</v>
      </c>
      <c r="H405" s="26">
        <f t="shared" si="73"/>
        <v>85551.374999999985</v>
      </c>
      <c r="I405" s="52"/>
      <c r="J405" s="52"/>
      <c r="K405" s="53">
        <f t="shared" si="76"/>
        <v>0</v>
      </c>
    </row>
    <row r="406" spans="1:11" s="3" customFormat="1" ht="15" customHeight="1">
      <c r="A406" s="19">
        <v>10</v>
      </c>
      <c r="B406" s="31" t="s">
        <v>26</v>
      </c>
      <c r="C406" s="32"/>
      <c r="D406" s="22">
        <v>112188</v>
      </c>
      <c r="E406" s="23">
        <f t="shared" si="74"/>
        <v>0</v>
      </c>
      <c r="F406" s="24">
        <v>0.09</v>
      </c>
      <c r="G406" s="25">
        <f t="shared" si="75"/>
        <v>0</v>
      </c>
      <c r="H406" s="26">
        <f t="shared" si="73"/>
        <v>92810.072727272724</v>
      </c>
      <c r="I406" s="52"/>
      <c r="J406" s="52"/>
      <c r="K406" s="53">
        <f t="shared" si="76"/>
        <v>0</v>
      </c>
    </row>
    <row r="407" spans="1:11" s="3" customFormat="1" ht="15" customHeight="1">
      <c r="A407" s="19">
        <v>11</v>
      </c>
      <c r="B407" s="20" t="s">
        <v>27</v>
      </c>
      <c r="C407" s="32">
        <v>3</v>
      </c>
      <c r="D407" s="22">
        <v>55200</v>
      </c>
      <c r="E407" s="23">
        <f t="shared" si="74"/>
        <v>165600</v>
      </c>
      <c r="F407" s="24">
        <v>0.09</v>
      </c>
      <c r="G407" s="25">
        <f t="shared" si="75"/>
        <v>150696</v>
      </c>
      <c r="H407" s="26">
        <f t="shared" si="73"/>
        <v>45665.454545454544</v>
      </c>
      <c r="I407" s="52"/>
      <c r="J407" s="52"/>
      <c r="K407" s="53">
        <f t="shared" si="76"/>
        <v>136996.36363636365</v>
      </c>
    </row>
    <row r="408" spans="1:11" s="3" customFormat="1" ht="15" customHeight="1">
      <c r="A408" s="19">
        <v>12</v>
      </c>
      <c r="B408" s="20" t="s">
        <v>28</v>
      </c>
      <c r="C408" s="32"/>
      <c r="D408" s="22">
        <v>50600</v>
      </c>
      <c r="E408" s="23">
        <f t="shared" si="74"/>
        <v>0</v>
      </c>
      <c r="F408" s="24">
        <v>0.09</v>
      </c>
      <c r="G408" s="25">
        <f t="shared" si="75"/>
        <v>0</v>
      </c>
      <c r="H408" s="26">
        <f t="shared" si="73"/>
        <v>41859.999999999993</v>
      </c>
      <c r="I408" s="52"/>
      <c r="J408" s="52"/>
      <c r="K408" s="53">
        <f t="shared" si="76"/>
        <v>0</v>
      </c>
    </row>
    <row r="409" spans="1:11" s="3" customFormat="1" ht="15" customHeight="1">
      <c r="A409" s="19">
        <v>13</v>
      </c>
      <c r="B409" s="20" t="s">
        <v>29</v>
      </c>
      <c r="C409" s="32">
        <v>5</v>
      </c>
      <c r="D409" s="33">
        <v>65340</v>
      </c>
      <c r="E409" s="23">
        <f t="shared" si="74"/>
        <v>326700</v>
      </c>
      <c r="F409" s="24">
        <v>0.09</v>
      </c>
      <c r="G409" s="25">
        <f t="shared" si="75"/>
        <v>297297</v>
      </c>
      <c r="H409" s="26">
        <f t="shared" si="73"/>
        <v>54053.999999999993</v>
      </c>
      <c r="I409" s="52"/>
      <c r="J409" s="52"/>
      <c r="K409" s="53">
        <f t="shared" si="76"/>
        <v>270269.99999999994</v>
      </c>
    </row>
    <row r="410" spans="1:11" s="3" customFormat="1" ht="15" customHeight="1">
      <c r="A410" s="19">
        <v>14</v>
      </c>
      <c r="B410" s="20" t="s">
        <v>30</v>
      </c>
      <c r="C410" s="32">
        <v>5</v>
      </c>
      <c r="D410" s="33">
        <v>67155</v>
      </c>
      <c r="E410" s="23">
        <f t="shared" si="74"/>
        <v>335775</v>
      </c>
      <c r="F410" s="24">
        <v>0.09</v>
      </c>
      <c r="G410" s="25">
        <f t="shared" si="75"/>
        <v>305555.25</v>
      </c>
      <c r="H410" s="26">
        <f t="shared" si="73"/>
        <v>55555.499999999993</v>
      </c>
      <c r="I410" s="52"/>
      <c r="J410" s="52"/>
      <c r="K410" s="53">
        <f t="shared" si="76"/>
        <v>277777.49999999994</v>
      </c>
    </row>
    <row r="411" spans="1:11" s="3" customFormat="1" ht="15" customHeight="1">
      <c r="A411" s="19">
        <v>15</v>
      </c>
      <c r="B411" s="20" t="s">
        <v>31</v>
      </c>
      <c r="C411" s="32">
        <v>5</v>
      </c>
      <c r="D411" s="33">
        <v>78045</v>
      </c>
      <c r="E411" s="23">
        <f t="shared" si="74"/>
        <v>390225</v>
      </c>
      <c r="F411" s="24">
        <v>0.09</v>
      </c>
      <c r="G411" s="25">
        <f t="shared" si="75"/>
        <v>355104.75</v>
      </c>
      <c r="H411" s="26">
        <f t="shared" si="73"/>
        <v>64564.5</v>
      </c>
      <c r="I411" s="52"/>
      <c r="J411" s="52"/>
      <c r="K411" s="53">
        <f t="shared" si="76"/>
        <v>322822.5</v>
      </c>
    </row>
    <row r="412" spans="1:11" s="3" customFormat="1" ht="15" customHeight="1">
      <c r="A412" s="19">
        <v>16</v>
      </c>
      <c r="B412" s="20" t="s">
        <v>32</v>
      </c>
      <c r="C412" s="32">
        <v>5</v>
      </c>
      <c r="D412" s="33">
        <v>81675</v>
      </c>
      <c r="E412" s="23">
        <f t="shared" si="74"/>
        <v>408375</v>
      </c>
      <c r="F412" s="24">
        <v>0.09</v>
      </c>
      <c r="G412" s="25">
        <f t="shared" si="75"/>
        <v>371621.25</v>
      </c>
      <c r="H412" s="26">
        <f t="shared" si="73"/>
        <v>67567.5</v>
      </c>
      <c r="I412" s="52"/>
      <c r="J412" s="52"/>
      <c r="K412" s="53">
        <f t="shared" si="76"/>
        <v>337837.5</v>
      </c>
    </row>
    <row r="413" spans="1:11" s="66" customFormat="1" ht="15" customHeight="1">
      <c r="A413" s="79">
        <v>17</v>
      </c>
      <c r="B413" s="20" t="s">
        <v>33</v>
      </c>
      <c r="C413" s="32">
        <v>5</v>
      </c>
      <c r="D413" s="34">
        <v>115940</v>
      </c>
      <c r="E413" s="80">
        <f t="shared" si="74"/>
        <v>579700</v>
      </c>
      <c r="F413" s="81">
        <v>0.09</v>
      </c>
      <c r="G413" s="25">
        <f t="shared" si="75"/>
        <v>527527</v>
      </c>
      <c r="H413" s="82">
        <f t="shared" si="73"/>
        <v>95913.999999999985</v>
      </c>
      <c r="I413" s="85"/>
      <c r="J413" s="85"/>
      <c r="K413" s="86">
        <f t="shared" si="76"/>
        <v>479569.99999999994</v>
      </c>
    </row>
    <row r="414" spans="1:11" s="65" customFormat="1" ht="15" customHeight="1">
      <c r="A414" s="72">
        <v>18</v>
      </c>
      <c r="B414" s="73" t="s">
        <v>34</v>
      </c>
      <c r="C414" s="87">
        <v>5</v>
      </c>
      <c r="D414" s="88">
        <v>99825</v>
      </c>
      <c r="E414" s="76">
        <f t="shared" si="74"/>
        <v>499125</v>
      </c>
      <c r="F414" s="77">
        <v>0.09</v>
      </c>
      <c r="G414" s="78">
        <f t="shared" si="75"/>
        <v>454203.75</v>
      </c>
      <c r="H414" s="63">
        <f t="shared" si="73"/>
        <v>82582.499999999985</v>
      </c>
      <c r="I414" s="83">
        <f>H414*0.85</f>
        <v>70195.124999999985</v>
      </c>
      <c r="J414" s="83"/>
      <c r="K414" s="84">
        <f>I414*C414</f>
        <v>350975.62499999994</v>
      </c>
    </row>
    <row r="415" spans="1:11" s="3" customFormat="1" ht="15" customHeight="1">
      <c r="A415" s="19">
        <v>1</v>
      </c>
      <c r="B415" s="20" t="s">
        <v>17</v>
      </c>
      <c r="C415" s="21">
        <v>3</v>
      </c>
      <c r="D415" s="22">
        <v>80775</v>
      </c>
      <c r="E415" s="23">
        <f>D415*C415</f>
        <v>242325</v>
      </c>
      <c r="F415" s="24">
        <v>0.09</v>
      </c>
      <c r="G415" s="25">
        <f>E415-E415*F415</f>
        <v>220515.75</v>
      </c>
      <c r="H415" s="26">
        <f t="shared" si="73"/>
        <v>66822.954545454544</v>
      </c>
      <c r="I415" s="52"/>
      <c r="J415" s="52"/>
      <c r="K415" s="53">
        <f t="shared" ref="K415:K431" si="77">H415*C415</f>
        <v>200468.86363636365</v>
      </c>
    </row>
    <row r="416" spans="1:11" s="3" customFormat="1" ht="15" customHeight="1">
      <c r="A416" s="19">
        <v>2</v>
      </c>
      <c r="B416" s="20" t="s">
        <v>18</v>
      </c>
      <c r="C416" s="27"/>
      <c r="D416" s="22">
        <v>130973</v>
      </c>
      <c r="E416" s="23">
        <f t="shared" ref="E416:E432" si="78">D416*C416</f>
        <v>0</v>
      </c>
      <c r="F416" s="24">
        <v>0.09</v>
      </c>
      <c r="G416" s="25">
        <f t="shared" ref="G416:G432" si="79">E416-E416*F416</f>
        <v>0</v>
      </c>
      <c r="H416" s="26">
        <f t="shared" si="73"/>
        <v>108350.39090909091</v>
      </c>
      <c r="I416" s="52"/>
      <c r="J416" s="52"/>
      <c r="K416" s="53">
        <f t="shared" si="77"/>
        <v>0</v>
      </c>
    </row>
    <row r="417" spans="1:11" s="3" customFormat="1" ht="15" customHeight="1">
      <c r="A417" s="19">
        <v>3</v>
      </c>
      <c r="B417" s="20" t="s">
        <v>19</v>
      </c>
      <c r="C417" s="30"/>
      <c r="D417" s="22">
        <v>61155</v>
      </c>
      <c r="E417" s="23">
        <f t="shared" si="78"/>
        <v>0</v>
      </c>
      <c r="F417" s="24">
        <v>0.09</v>
      </c>
      <c r="G417" s="25">
        <f t="shared" si="79"/>
        <v>0</v>
      </c>
      <c r="H417" s="26">
        <f t="shared" si="73"/>
        <v>50591.86363636364</v>
      </c>
      <c r="I417" s="52"/>
      <c r="J417" s="52"/>
      <c r="K417" s="53">
        <f t="shared" si="77"/>
        <v>0</v>
      </c>
    </row>
    <row r="418" spans="1:11" s="65" customFormat="1" ht="15" customHeight="1">
      <c r="A418" s="72">
        <v>4</v>
      </c>
      <c r="B418" s="73" t="s">
        <v>20</v>
      </c>
      <c r="C418" s="90"/>
      <c r="D418" s="75">
        <v>117926</v>
      </c>
      <c r="E418" s="76">
        <f t="shared" si="78"/>
        <v>0</v>
      </c>
      <c r="F418" s="77">
        <v>0.09</v>
      </c>
      <c r="G418" s="78">
        <f t="shared" si="79"/>
        <v>0</v>
      </c>
      <c r="H418" s="63">
        <f t="shared" si="73"/>
        <v>97556.963636363624</v>
      </c>
      <c r="I418" s="83">
        <f>H418*0.85</f>
        <v>82923.419090909083</v>
      </c>
      <c r="J418" s="83"/>
      <c r="K418" s="84">
        <f t="shared" si="77"/>
        <v>0</v>
      </c>
    </row>
    <row r="419" spans="1:11" s="3" customFormat="1" ht="15" customHeight="1">
      <c r="A419" s="19">
        <v>5</v>
      </c>
      <c r="B419" s="20" t="s">
        <v>21</v>
      </c>
      <c r="C419" s="27">
        <v>3</v>
      </c>
      <c r="D419" s="22">
        <v>122163</v>
      </c>
      <c r="E419" s="23">
        <f t="shared" si="78"/>
        <v>366489</v>
      </c>
      <c r="F419" s="24">
        <v>0.09</v>
      </c>
      <c r="G419" s="25">
        <f t="shared" si="79"/>
        <v>333504.99</v>
      </c>
      <c r="H419" s="26">
        <f t="shared" si="73"/>
        <v>101062.11818181818</v>
      </c>
      <c r="I419" s="52"/>
      <c r="J419" s="52"/>
      <c r="K419" s="53">
        <f t="shared" si="77"/>
        <v>303186.35454545455</v>
      </c>
    </row>
    <row r="420" spans="1:11" s="3" customFormat="1" ht="15" customHeight="1">
      <c r="A420" s="19">
        <v>6</v>
      </c>
      <c r="B420" s="20" t="s">
        <v>22</v>
      </c>
      <c r="C420" s="21"/>
      <c r="D420" s="22">
        <v>96566</v>
      </c>
      <c r="E420" s="23">
        <f t="shared" si="78"/>
        <v>0</v>
      </c>
      <c r="F420" s="24">
        <v>0.09</v>
      </c>
      <c r="G420" s="25">
        <f t="shared" si="79"/>
        <v>0</v>
      </c>
      <c r="H420" s="26">
        <f t="shared" si="73"/>
        <v>79886.418181818182</v>
      </c>
      <c r="I420" s="52"/>
      <c r="J420" s="52"/>
      <c r="K420" s="53">
        <f t="shared" si="77"/>
        <v>0</v>
      </c>
    </row>
    <row r="421" spans="1:11" s="3" customFormat="1" ht="15" customHeight="1">
      <c r="A421" s="19">
        <v>7</v>
      </c>
      <c r="B421" s="20" t="s">
        <v>23</v>
      </c>
      <c r="C421" s="30"/>
      <c r="D421" s="22">
        <v>144014</v>
      </c>
      <c r="E421" s="23">
        <f t="shared" si="78"/>
        <v>0</v>
      </c>
      <c r="F421" s="24">
        <v>0.09</v>
      </c>
      <c r="G421" s="25">
        <f t="shared" si="79"/>
        <v>0</v>
      </c>
      <c r="H421" s="26">
        <f t="shared" si="73"/>
        <v>119138.85454545454</v>
      </c>
      <c r="I421" s="52"/>
      <c r="J421" s="52"/>
      <c r="K421" s="53">
        <f t="shared" si="77"/>
        <v>0</v>
      </c>
    </row>
    <row r="422" spans="1:11" s="3" customFormat="1" ht="15" customHeight="1">
      <c r="A422" s="19">
        <v>8</v>
      </c>
      <c r="B422" s="20" t="s">
        <v>24</v>
      </c>
      <c r="C422" s="21"/>
      <c r="D422" s="22">
        <v>237245</v>
      </c>
      <c r="E422" s="23">
        <f t="shared" si="78"/>
        <v>0</v>
      </c>
      <c r="F422" s="24">
        <v>0.09</v>
      </c>
      <c r="G422" s="25">
        <f t="shared" si="79"/>
        <v>0</v>
      </c>
      <c r="H422" s="26">
        <f t="shared" si="73"/>
        <v>196266.31818181818</v>
      </c>
      <c r="I422" s="52"/>
      <c r="J422" s="52"/>
      <c r="K422" s="53">
        <f t="shared" si="77"/>
        <v>0</v>
      </c>
    </row>
    <row r="423" spans="1:11" s="3" customFormat="1" ht="15" customHeight="1">
      <c r="A423" s="19">
        <v>9</v>
      </c>
      <c r="B423" s="31" t="s">
        <v>25</v>
      </c>
      <c r="C423" s="21"/>
      <c r="D423" s="22">
        <v>103413.75</v>
      </c>
      <c r="E423" s="23">
        <f t="shared" si="78"/>
        <v>0</v>
      </c>
      <c r="F423" s="24">
        <v>0.09</v>
      </c>
      <c r="G423" s="25">
        <f t="shared" si="79"/>
        <v>0</v>
      </c>
      <c r="H423" s="26">
        <f t="shared" si="73"/>
        <v>85551.374999999985</v>
      </c>
      <c r="I423" s="52"/>
      <c r="J423" s="52"/>
      <c r="K423" s="53">
        <f t="shared" si="77"/>
        <v>0</v>
      </c>
    </row>
    <row r="424" spans="1:11" s="3" customFormat="1" ht="15" customHeight="1">
      <c r="A424" s="19">
        <v>10</v>
      </c>
      <c r="B424" s="31" t="s">
        <v>26</v>
      </c>
      <c r="C424" s="32"/>
      <c r="D424" s="22">
        <v>112188</v>
      </c>
      <c r="E424" s="23">
        <f t="shared" si="78"/>
        <v>0</v>
      </c>
      <c r="F424" s="24">
        <v>0.09</v>
      </c>
      <c r="G424" s="25">
        <f t="shared" si="79"/>
        <v>0</v>
      </c>
      <c r="H424" s="26">
        <f t="shared" si="73"/>
        <v>92810.072727272724</v>
      </c>
      <c r="I424" s="52"/>
      <c r="J424" s="52"/>
      <c r="K424" s="53">
        <f t="shared" si="77"/>
        <v>0</v>
      </c>
    </row>
    <row r="425" spans="1:11" s="3" customFormat="1" ht="15" customHeight="1">
      <c r="A425" s="19">
        <v>11</v>
      </c>
      <c r="B425" s="20" t="s">
        <v>27</v>
      </c>
      <c r="C425" s="32"/>
      <c r="D425" s="22">
        <v>55200</v>
      </c>
      <c r="E425" s="23">
        <f t="shared" si="78"/>
        <v>0</v>
      </c>
      <c r="F425" s="24">
        <v>0.09</v>
      </c>
      <c r="G425" s="25">
        <f t="shared" si="79"/>
        <v>0</v>
      </c>
      <c r="H425" s="26">
        <f t="shared" si="73"/>
        <v>45665.454545454544</v>
      </c>
      <c r="I425" s="52"/>
      <c r="J425" s="52"/>
      <c r="K425" s="53">
        <f t="shared" si="77"/>
        <v>0</v>
      </c>
    </row>
    <row r="426" spans="1:11" s="3" customFormat="1" ht="15" customHeight="1">
      <c r="A426" s="19">
        <v>12</v>
      </c>
      <c r="B426" s="20" t="s">
        <v>28</v>
      </c>
      <c r="C426" s="32"/>
      <c r="D426" s="22">
        <v>50600</v>
      </c>
      <c r="E426" s="23">
        <f t="shared" si="78"/>
        <v>0</v>
      </c>
      <c r="F426" s="24">
        <v>0.09</v>
      </c>
      <c r="G426" s="25">
        <f t="shared" si="79"/>
        <v>0</v>
      </c>
      <c r="H426" s="26">
        <f t="shared" si="73"/>
        <v>41859.999999999993</v>
      </c>
      <c r="I426" s="52"/>
      <c r="J426" s="52"/>
      <c r="K426" s="53">
        <f t="shared" si="77"/>
        <v>0</v>
      </c>
    </row>
    <row r="427" spans="1:11" s="3" customFormat="1" ht="15" customHeight="1">
      <c r="A427" s="19">
        <v>13</v>
      </c>
      <c r="B427" s="20" t="s">
        <v>29</v>
      </c>
      <c r="C427" s="32">
        <v>5</v>
      </c>
      <c r="D427" s="33">
        <v>65340</v>
      </c>
      <c r="E427" s="23">
        <f t="shared" si="78"/>
        <v>326700</v>
      </c>
      <c r="F427" s="24">
        <v>0.09</v>
      </c>
      <c r="G427" s="25">
        <f t="shared" si="79"/>
        <v>297297</v>
      </c>
      <c r="H427" s="26">
        <f t="shared" si="73"/>
        <v>54053.999999999993</v>
      </c>
      <c r="I427" s="52"/>
      <c r="J427" s="52"/>
      <c r="K427" s="53">
        <f t="shared" si="77"/>
        <v>270269.99999999994</v>
      </c>
    </row>
    <row r="428" spans="1:11" s="3" customFormat="1" ht="15" customHeight="1">
      <c r="A428" s="19">
        <v>14</v>
      </c>
      <c r="B428" s="20" t="s">
        <v>30</v>
      </c>
      <c r="C428" s="32">
        <v>5</v>
      </c>
      <c r="D428" s="33">
        <v>67155</v>
      </c>
      <c r="E428" s="23">
        <f t="shared" si="78"/>
        <v>335775</v>
      </c>
      <c r="F428" s="24">
        <v>0.09</v>
      </c>
      <c r="G428" s="25">
        <f t="shared" si="79"/>
        <v>305555.25</v>
      </c>
      <c r="H428" s="26">
        <f t="shared" si="73"/>
        <v>55555.499999999993</v>
      </c>
      <c r="I428" s="52"/>
      <c r="J428" s="52"/>
      <c r="K428" s="53">
        <f t="shared" si="77"/>
        <v>277777.49999999994</v>
      </c>
    </row>
    <row r="429" spans="1:11" s="3" customFormat="1" ht="15" customHeight="1">
      <c r="A429" s="19">
        <v>15</v>
      </c>
      <c r="B429" s="20" t="s">
        <v>31</v>
      </c>
      <c r="C429" s="32">
        <v>5</v>
      </c>
      <c r="D429" s="33">
        <v>78045</v>
      </c>
      <c r="E429" s="23">
        <f t="shared" si="78"/>
        <v>390225</v>
      </c>
      <c r="F429" s="24">
        <v>0.09</v>
      </c>
      <c r="G429" s="25">
        <f t="shared" si="79"/>
        <v>355104.75</v>
      </c>
      <c r="H429" s="26">
        <f t="shared" si="73"/>
        <v>64564.5</v>
      </c>
      <c r="I429" s="52"/>
      <c r="J429" s="52"/>
      <c r="K429" s="53">
        <f t="shared" si="77"/>
        <v>322822.5</v>
      </c>
    </row>
    <row r="430" spans="1:11" s="3" customFormat="1" ht="15" customHeight="1">
      <c r="A430" s="19">
        <v>16</v>
      </c>
      <c r="B430" s="20" t="s">
        <v>32</v>
      </c>
      <c r="C430" s="32">
        <v>5</v>
      </c>
      <c r="D430" s="33">
        <v>81675</v>
      </c>
      <c r="E430" s="23">
        <f t="shared" si="78"/>
        <v>408375</v>
      </c>
      <c r="F430" s="24">
        <v>0.09</v>
      </c>
      <c r="G430" s="25">
        <f t="shared" si="79"/>
        <v>371621.25</v>
      </c>
      <c r="H430" s="26">
        <f t="shared" si="73"/>
        <v>67567.5</v>
      </c>
      <c r="I430" s="52"/>
      <c r="J430" s="52"/>
      <c r="K430" s="53">
        <f t="shared" si="77"/>
        <v>337837.5</v>
      </c>
    </row>
    <row r="431" spans="1:11" s="66" customFormat="1" ht="15" customHeight="1">
      <c r="A431" s="79">
        <v>17</v>
      </c>
      <c r="B431" s="20" t="s">
        <v>33</v>
      </c>
      <c r="C431" s="32">
        <v>5</v>
      </c>
      <c r="D431" s="34">
        <v>115940</v>
      </c>
      <c r="E431" s="80">
        <f t="shared" si="78"/>
        <v>579700</v>
      </c>
      <c r="F431" s="81">
        <v>0.09</v>
      </c>
      <c r="G431" s="25">
        <f t="shared" si="79"/>
        <v>527527</v>
      </c>
      <c r="H431" s="82">
        <f t="shared" si="73"/>
        <v>95913.999999999985</v>
      </c>
      <c r="I431" s="85"/>
      <c r="J431" s="85"/>
      <c r="K431" s="86">
        <f t="shared" si="77"/>
        <v>479569.99999999994</v>
      </c>
    </row>
    <row r="432" spans="1:11" s="65" customFormat="1" ht="15" customHeight="1">
      <c r="A432" s="72">
        <v>18</v>
      </c>
      <c r="B432" s="73" t="s">
        <v>34</v>
      </c>
      <c r="C432" s="87">
        <v>5</v>
      </c>
      <c r="D432" s="88">
        <v>99825</v>
      </c>
      <c r="E432" s="76">
        <f t="shared" si="78"/>
        <v>499125</v>
      </c>
      <c r="F432" s="77">
        <v>0.09</v>
      </c>
      <c r="G432" s="78">
        <f t="shared" si="79"/>
        <v>454203.75</v>
      </c>
      <c r="H432" s="63">
        <f t="shared" si="73"/>
        <v>82582.499999999985</v>
      </c>
      <c r="I432" s="83">
        <f>H432*0.85</f>
        <v>70195.124999999985</v>
      </c>
      <c r="J432" s="83"/>
      <c r="K432" s="84">
        <f>I432*C432</f>
        <v>350975.62499999994</v>
      </c>
    </row>
    <row r="433" spans="1:11" s="3" customFormat="1" ht="15" customHeight="1">
      <c r="A433" s="19">
        <v>1</v>
      </c>
      <c r="B433" s="20" t="s">
        <v>17</v>
      </c>
      <c r="C433" s="21"/>
      <c r="D433" s="22">
        <v>80775</v>
      </c>
      <c r="E433" s="23">
        <f>D433*C433</f>
        <v>0</v>
      </c>
      <c r="F433" s="24">
        <v>0.09</v>
      </c>
      <c r="G433" s="25">
        <f>E433-E433*F433</f>
        <v>0</v>
      </c>
      <c r="H433" s="26">
        <f t="shared" si="73"/>
        <v>66822.954545454544</v>
      </c>
      <c r="I433" s="52"/>
      <c r="J433" s="52"/>
      <c r="K433" s="53">
        <f>H433*C433</f>
        <v>0</v>
      </c>
    </row>
    <row r="434" spans="1:11" s="3" customFormat="1" ht="15" customHeight="1">
      <c r="A434" s="19">
        <v>2</v>
      </c>
      <c r="B434" s="20" t="s">
        <v>18</v>
      </c>
      <c r="C434" s="27"/>
      <c r="D434" s="22">
        <v>130973</v>
      </c>
      <c r="E434" s="23">
        <f t="shared" ref="E434:E450" si="80">D434*C434</f>
        <v>0</v>
      </c>
      <c r="F434" s="24">
        <v>0.09</v>
      </c>
      <c r="G434" s="25">
        <f t="shared" ref="G434:G450" si="81">E434-E434*F434</f>
        <v>0</v>
      </c>
      <c r="H434" s="26">
        <f t="shared" si="73"/>
        <v>108350.39090909091</v>
      </c>
      <c r="I434" s="52"/>
      <c r="J434" s="52"/>
      <c r="K434" s="53">
        <f>H434*C434</f>
        <v>0</v>
      </c>
    </row>
    <row r="435" spans="1:11" s="3" customFormat="1" ht="15" customHeight="1">
      <c r="A435" s="19">
        <v>3</v>
      </c>
      <c r="B435" s="20" t="s">
        <v>19</v>
      </c>
      <c r="C435" s="30"/>
      <c r="D435" s="22">
        <v>61155</v>
      </c>
      <c r="E435" s="23">
        <f t="shared" si="80"/>
        <v>0</v>
      </c>
      <c r="F435" s="24">
        <v>0.09</v>
      </c>
      <c r="G435" s="25">
        <f t="shared" si="81"/>
        <v>0</v>
      </c>
      <c r="H435" s="26">
        <f t="shared" si="73"/>
        <v>50591.86363636364</v>
      </c>
      <c r="I435" s="52"/>
      <c r="J435" s="52"/>
      <c r="K435" s="53">
        <f>H435*C435</f>
        <v>0</v>
      </c>
    </row>
    <row r="436" spans="1:11" s="65" customFormat="1" ht="15" customHeight="1">
      <c r="A436" s="72">
        <v>4</v>
      </c>
      <c r="B436" s="73" t="s">
        <v>20</v>
      </c>
      <c r="C436" s="90">
        <v>0</v>
      </c>
      <c r="D436" s="75">
        <v>117926</v>
      </c>
      <c r="E436" s="76">
        <f t="shared" si="80"/>
        <v>0</v>
      </c>
      <c r="F436" s="77">
        <v>0.09</v>
      </c>
      <c r="G436" s="78">
        <f t="shared" si="81"/>
        <v>0</v>
      </c>
      <c r="H436" s="63">
        <f t="shared" si="73"/>
        <v>97556.963636363624</v>
      </c>
      <c r="I436" s="83">
        <f>H436*0.85</f>
        <v>82923.419090909083</v>
      </c>
      <c r="J436" s="83"/>
      <c r="K436" s="84">
        <f>I436*C436</f>
        <v>0</v>
      </c>
    </row>
    <row r="437" spans="1:11" s="3" customFormat="1" ht="15" customHeight="1">
      <c r="A437" s="19">
        <v>5</v>
      </c>
      <c r="B437" s="20" t="s">
        <v>21</v>
      </c>
      <c r="C437" s="27">
        <v>2</v>
      </c>
      <c r="D437" s="22">
        <v>122163</v>
      </c>
      <c r="E437" s="23">
        <f t="shared" si="80"/>
        <v>244326</v>
      </c>
      <c r="F437" s="24">
        <v>0.09</v>
      </c>
      <c r="G437" s="25">
        <f t="shared" si="81"/>
        <v>222336.66</v>
      </c>
      <c r="H437" s="26">
        <f t="shared" si="73"/>
        <v>101062.11818181818</v>
      </c>
      <c r="I437" s="52"/>
      <c r="J437" s="52"/>
      <c r="K437" s="53">
        <f t="shared" ref="K437:K449" si="82">H437*C437</f>
        <v>202124.23636363636</v>
      </c>
    </row>
    <row r="438" spans="1:11" s="3" customFormat="1" ht="15" customHeight="1">
      <c r="A438" s="19">
        <v>6</v>
      </c>
      <c r="B438" s="20" t="s">
        <v>22</v>
      </c>
      <c r="C438" s="21"/>
      <c r="D438" s="22">
        <v>96566</v>
      </c>
      <c r="E438" s="23">
        <f t="shared" si="80"/>
        <v>0</v>
      </c>
      <c r="F438" s="24">
        <v>0.09</v>
      </c>
      <c r="G438" s="25">
        <f t="shared" si="81"/>
        <v>0</v>
      </c>
      <c r="H438" s="26">
        <f t="shared" si="73"/>
        <v>79886.418181818182</v>
      </c>
      <c r="I438" s="52"/>
      <c r="J438" s="52"/>
      <c r="K438" s="53">
        <f t="shared" si="82"/>
        <v>0</v>
      </c>
    </row>
    <row r="439" spans="1:11" s="3" customFormat="1" ht="15" customHeight="1">
      <c r="A439" s="19">
        <v>7</v>
      </c>
      <c r="B439" s="20" t="s">
        <v>23</v>
      </c>
      <c r="C439" s="30"/>
      <c r="D439" s="22">
        <v>144014</v>
      </c>
      <c r="E439" s="23">
        <f t="shared" si="80"/>
        <v>0</v>
      </c>
      <c r="F439" s="24">
        <v>0.09</v>
      </c>
      <c r="G439" s="25">
        <f t="shared" si="81"/>
        <v>0</v>
      </c>
      <c r="H439" s="26">
        <f t="shared" si="73"/>
        <v>119138.85454545454</v>
      </c>
      <c r="I439" s="52"/>
      <c r="J439" s="52"/>
      <c r="K439" s="53">
        <f t="shared" si="82"/>
        <v>0</v>
      </c>
    </row>
    <row r="440" spans="1:11" s="3" customFormat="1" ht="15" customHeight="1">
      <c r="A440" s="19">
        <v>8</v>
      </c>
      <c r="B440" s="20" t="s">
        <v>24</v>
      </c>
      <c r="C440" s="21"/>
      <c r="D440" s="22">
        <v>237245</v>
      </c>
      <c r="E440" s="23">
        <f t="shared" si="80"/>
        <v>0</v>
      </c>
      <c r="F440" s="24">
        <v>0.09</v>
      </c>
      <c r="G440" s="25">
        <f t="shared" si="81"/>
        <v>0</v>
      </c>
      <c r="H440" s="26">
        <f t="shared" si="73"/>
        <v>196266.31818181818</v>
      </c>
      <c r="I440" s="52"/>
      <c r="J440" s="52"/>
      <c r="K440" s="53">
        <f t="shared" si="82"/>
        <v>0</v>
      </c>
    </row>
    <row r="441" spans="1:11" s="3" customFormat="1" ht="15" customHeight="1">
      <c r="A441" s="19">
        <v>9</v>
      </c>
      <c r="B441" s="31" t="s">
        <v>25</v>
      </c>
      <c r="C441" s="21"/>
      <c r="D441" s="22">
        <v>103413.75</v>
      </c>
      <c r="E441" s="23">
        <f t="shared" si="80"/>
        <v>0</v>
      </c>
      <c r="F441" s="24">
        <v>0.09</v>
      </c>
      <c r="G441" s="25">
        <f t="shared" si="81"/>
        <v>0</v>
      </c>
      <c r="H441" s="26">
        <f t="shared" si="73"/>
        <v>85551.374999999985</v>
      </c>
      <c r="I441" s="52"/>
      <c r="J441" s="52"/>
      <c r="K441" s="53">
        <f t="shared" si="82"/>
        <v>0</v>
      </c>
    </row>
    <row r="442" spans="1:11" s="3" customFormat="1" ht="15" customHeight="1">
      <c r="A442" s="19">
        <v>10</v>
      </c>
      <c r="B442" s="31" t="s">
        <v>26</v>
      </c>
      <c r="C442" s="32"/>
      <c r="D442" s="22">
        <v>112188</v>
      </c>
      <c r="E442" s="23">
        <f t="shared" si="80"/>
        <v>0</v>
      </c>
      <c r="F442" s="24">
        <v>0.09</v>
      </c>
      <c r="G442" s="25">
        <f t="shared" si="81"/>
        <v>0</v>
      </c>
      <c r="H442" s="26">
        <f t="shared" si="73"/>
        <v>92810.072727272724</v>
      </c>
      <c r="I442" s="52"/>
      <c r="J442" s="52"/>
      <c r="K442" s="53">
        <f t="shared" si="82"/>
        <v>0</v>
      </c>
    </row>
    <row r="443" spans="1:11" s="3" customFormat="1" ht="15" customHeight="1">
      <c r="A443" s="19">
        <v>11</v>
      </c>
      <c r="B443" s="20" t="s">
        <v>27</v>
      </c>
      <c r="C443" s="32">
        <v>4</v>
      </c>
      <c r="D443" s="22">
        <v>55200</v>
      </c>
      <c r="E443" s="23">
        <f t="shared" si="80"/>
        <v>220800</v>
      </c>
      <c r="F443" s="24">
        <v>0.09</v>
      </c>
      <c r="G443" s="25">
        <f t="shared" si="81"/>
        <v>200928</v>
      </c>
      <c r="H443" s="26">
        <f t="shared" si="73"/>
        <v>45665.454545454544</v>
      </c>
      <c r="I443" s="52"/>
      <c r="J443" s="52"/>
      <c r="K443" s="53">
        <f t="shared" si="82"/>
        <v>182661.81818181818</v>
      </c>
    </row>
    <row r="444" spans="1:11" s="3" customFormat="1" ht="15" customHeight="1">
      <c r="A444" s="19">
        <v>12</v>
      </c>
      <c r="B444" s="20" t="s">
        <v>28</v>
      </c>
      <c r="C444" s="32"/>
      <c r="D444" s="22">
        <v>50600</v>
      </c>
      <c r="E444" s="23">
        <f t="shared" si="80"/>
        <v>0</v>
      </c>
      <c r="F444" s="24">
        <v>0.09</v>
      </c>
      <c r="G444" s="25">
        <f t="shared" si="81"/>
        <v>0</v>
      </c>
      <c r="H444" s="26">
        <f t="shared" si="73"/>
        <v>41859.999999999993</v>
      </c>
      <c r="I444" s="52"/>
      <c r="J444" s="52"/>
      <c r="K444" s="53">
        <f t="shared" si="82"/>
        <v>0</v>
      </c>
    </row>
    <row r="445" spans="1:11" s="3" customFormat="1" ht="15" customHeight="1">
      <c r="A445" s="19">
        <v>13</v>
      </c>
      <c r="B445" s="20" t="s">
        <v>29</v>
      </c>
      <c r="C445" s="32">
        <v>5</v>
      </c>
      <c r="D445" s="33">
        <v>65340</v>
      </c>
      <c r="E445" s="23">
        <f t="shared" si="80"/>
        <v>326700</v>
      </c>
      <c r="F445" s="24">
        <v>0.09</v>
      </c>
      <c r="G445" s="25">
        <f t="shared" si="81"/>
        <v>297297</v>
      </c>
      <c r="H445" s="26">
        <f t="shared" si="73"/>
        <v>54053.999999999993</v>
      </c>
      <c r="I445" s="52"/>
      <c r="J445" s="52"/>
      <c r="K445" s="53">
        <f t="shared" si="82"/>
        <v>270269.99999999994</v>
      </c>
    </row>
    <row r="446" spans="1:11" s="3" customFormat="1" ht="15" customHeight="1">
      <c r="A446" s="19">
        <v>14</v>
      </c>
      <c r="B446" s="20" t="s">
        <v>30</v>
      </c>
      <c r="C446" s="32">
        <v>5</v>
      </c>
      <c r="D446" s="33">
        <v>67155</v>
      </c>
      <c r="E446" s="23">
        <f t="shared" si="80"/>
        <v>335775</v>
      </c>
      <c r="F446" s="24">
        <v>0.09</v>
      </c>
      <c r="G446" s="25">
        <f t="shared" si="81"/>
        <v>305555.25</v>
      </c>
      <c r="H446" s="26">
        <f t="shared" si="73"/>
        <v>55555.499999999993</v>
      </c>
      <c r="I446" s="52"/>
      <c r="J446" s="52"/>
      <c r="K446" s="53">
        <f t="shared" si="82"/>
        <v>277777.49999999994</v>
      </c>
    </row>
    <row r="447" spans="1:11" s="3" customFormat="1" ht="15" customHeight="1">
      <c r="A447" s="19">
        <v>15</v>
      </c>
      <c r="B447" s="20" t="s">
        <v>31</v>
      </c>
      <c r="C447" s="32">
        <v>5</v>
      </c>
      <c r="D447" s="33">
        <v>78045</v>
      </c>
      <c r="E447" s="23">
        <f t="shared" si="80"/>
        <v>390225</v>
      </c>
      <c r="F447" s="24">
        <v>0.09</v>
      </c>
      <c r="G447" s="25">
        <f t="shared" si="81"/>
        <v>355104.75</v>
      </c>
      <c r="H447" s="26">
        <f t="shared" si="73"/>
        <v>64564.5</v>
      </c>
      <c r="I447" s="52"/>
      <c r="J447" s="52"/>
      <c r="K447" s="53">
        <f t="shared" si="82"/>
        <v>322822.5</v>
      </c>
    </row>
    <row r="448" spans="1:11" s="3" customFormat="1" ht="15" customHeight="1">
      <c r="A448" s="19">
        <v>16</v>
      </c>
      <c r="B448" s="20" t="s">
        <v>32</v>
      </c>
      <c r="C448" s="32">
        <v>5</v>
      </c>
      <c r="D448" s="33">
        <v>81675</v>
      </c>
      <c r="E448" s="23">
        <f t="shared" si="80"/>
        <v>408375</v>
      </c>
      <c r="F448" s="24">
        <v>0.09</v>
      </c>
      <c r="G448" s="25">
        <f t="shared" si="81"/>
        <v>371621.25</v>
      </c>
      <c r="H448" s="26">
        <f t="shared" si="73"/>
        <v>67567.5</v>
      </c>
      <c r="I448" s="52"/>
      <c r="J448" s="52"/>
      <c r="K448" s="53">
        <f t="shared" si="82"/>
        <v>337837.5</v>
      </c>
    </row>
    <row r="449" spans="1:11" s="66" customFormat="1" ht="15" customHeight="1">
      <c r="A449" s="79">
        <v>17</v>
      </c>
      <c r="B449" s="20" t="s">
        <v>33</v>
      </c>
      <c r="C449" s="32">
        <v>5</v>
      </c>
      <c r="D449" s="34">
        <v>115940</v>
      </c>
      <c r="E449" s="80">
        <f t="shared" si="80"/>
        <v>579700</v>
      </c>
      <c r="F449" s="81">
        <v>0.09</v>
      </c>
      <c r="G449" s="25">
        <f t="shared" si="81"/>
        <v>527527</v>
      </c>
      <c r="H449" s="82">
        <f t="shared" ref="H449:H512" si="83">D449/1.1*0.91</f>
        <v>95913.999999999985</v>
      </c>
      <c r="I449" s="85"/>
      <c r="J449" s="85"/>
      <c r="K449" s="86">
        <f t="shared" si="82"/>
        <v>479569.99999999994</v>
      </c>
    </row>
    <row r="450" spans="1:11" s="65" customFormat="1" ht="15" customHeight="1">
      <c r="A450" s="72">
        <v>18</v>
      </c>
      <c r="B450" s="73" t="s">
        <v>34</v>
      </c>
      <c r="C450" s="87">
        <v>5</v>
      </c>
      <c r="D450" s="88">
        <v>99825</v>
      </c>
      <c r="E450" s="76">
        <f t="shared" si="80"/>
        <v>499125</v>
      </c>
      <c r="F450" s="77">
        <v>0.09</v>
      </c>
      <c r="G450" s="78">
        <f t="shared" si="81"/>
        <v>454203.75</v>
      </c>
      <c r="H450" s="63">
        <f t="shared" si="83"/>
        <v>82582.499999999985</v>
      </c>
      <c r="I450" s="83">
        <f>H450*0.85</f>
        <v>70195.124999999985</v>
      </c>
      <c r="J450" s="83"/>
      <c r="K450" s="84">
        <f>I450*C450</f>
        <v>350975.62499999994</v>
      </c>
    </row>
    <row r="451" spans="1:11" s="3" customFormat="1" ht="15" customHeight="1">
      <c r="A451" s="19">
        <v>1</v>
      </c>
      <c r="B451" s="20" t="s">
        <v>17</v>
      </c>
      <c r="C451" s="21">
        <v>10</v>
      </c>
      <c r="D451" s="22">
        <v>80775</v>
      </c>
      <c r="E451" s="23">
        <f>D451*C451</f>
        <v>807750</v>
      </c>
      <c r="F451" s="24">
        <v>0.09</v>
      </c>
      <c r="G451" s="25">
        <f>E451-E451*F451</f>
        <v>735052.5</v>
      </c>
      <c r="H451" s="26">
        <f t="shared" si="83"/>
        <v>66822.954545454544</v>
      </c>
      <c r="I451" s="52"/>
      <c r="J451" s="52"/>
      <c r="K451" s="53">
        <f>H451*C451</f>
        <v>668229.54545454541</v>
      </c>
    </row>
    <row r="452" spans="1:11" s="3" customFormat="1" ht="15" customHeight="1">
      <c r="A452" s="19">
        <v>2</v>
      </c>
      <c r="B452" s="20" t="s">
        <v>18</v>
      </c>
      <c r="C452" s="27">
        <v>10</v>
      </c>
      <c r="D452" s="22">
        <v>130973</v>
      </c>
      <c r="E452" s="23">
        <f t="shared" ref="E452:E468" si="84">D452*C452</f>
        <v>1309730</v>
      </c>
      <c r="F452" s="24">
        <v>0.09</v>
      </c>
      <c r="G452" s="25">
        <f t="shared" ref="G452:G468" si="85">E452-E452*F452</f>
        <v>1191854.3</v>
      </c>
      <c r="H452" s="26">
        <f t="shared" si="83"/>
        <v>108350.39090909091</v>
      </c>
      <c r="I452" s="52"/>
      <c r="J452" s="52"/>
      <c r="K452" s="53">
        <f>H452*C452</f>
        <v>1083503.9090909092</v>
      </c>
    </row>
    <row r="453" spans="1:11" s="3" customFormat="1" ht="15" customHeight="1">
      <c r="A453" s="19">
        <v>3</v>
      </c>
      <c r="B453" s="20" t="s">
        <v>19</v>
      </c>
      <c r="C453" s="30">
        <v>10</v>
      </c>
      <c r="D453" s="22">
        <v>61155</v>
      </c>
      <c r="E453" s="23">
        <f t="shared" si="84"/>
        <v>611550</v>
      </c>
      <c r="F453" s="24">
        <v>0.09</v>
      </c>
      <c r="G453" s="25">
        <f t="shared" si="85"/>
        <v>556510.5</v>
      </c>
      <c r="H453" s="26">
        <f t="shared" si="83"/>
        <v>50591.86363636364</v>
      </c>
      <c r="I453" s="52"/>
      <c r="J453" s="52"/>
      <c r="K453" s="53">
        <f>H453*C453</f>
        <v>505918.63636363641</v>
      </c>
    </row>
    <row r="454" spans="1:11" s="65" customFormat="1" ht="15" customHeight="1">
      <c r="A454" s="72">
        <v>4</v>
      </c>
      <c r="B454" s="73" t="s">
        <v>20</v>
      </c>
      <c r="C454" s="90">
        <v>10</v>
      </c>
      <c r="D454" s="75">
        <v>117926</v>
      </c>
      <c r="E454" s="76">
        <f t="shared" si="84"/>
        <v>1179260</v>
      </c>
      <c r="F454" s="77">
        <v>0.09</v>
      </c>
      <c r="G454" s="78">
        <f t="shared" si="85"/>
        <v>1073126.6000000001</v>
      </c>
      <c r="H454" s="63">
        <f t="shared" si="83"/>
        <v>97556.963636363624</v>
      </c>
      <c r="I454" s="83">
        <f>H454*0.85</f>
        <v>82923.419090909083</v>
      </c>
      <c r="J454" s="83"/>
      <c r="K454" s="84">
        <f>I454*C454</f>
        <v>829234.1909090908</v>
      </c>
    </row>
    <row r="455" spans="1:11" s="3" customFormat="1" ht="15" customHeight="1">
      <c r="A455" s="19">
        <v>5</v>
      </c>
      <c r="B455" s="20" t="s">
        <v>21</v>
      </c>
      <c r="C455" s="27">
        <v>10</v>
      </c>
      <c r="D455" s="22">
        <v>122163</v>
      </c>
      <c r="E455" s="23">
        <f t="shared" si="84"/>
        <v>1221630</v>
      </c>
      <c r="F455" s="24">
        <v>0.09</v>
      </c>
      <c r="G455" s="25">
        <f t="shared" si="85"/>
        <v>1111683.3</v>
      </c>
      <c r="H455" s="26">
        <f t="shared" si="83"/>
        <v>101062.11818181818</v>
      </c>
      <c r="I455" s="52"/>
      <c r="J455" s="52"/>
      <c r="K455" s="53">
        <f t="shared" ref="K455:K462" si="86">H455*C455</f>
        <v>1010621.1818181818</v>
      </c>
    </row>
    <row r="456" spans="1:11" s="3" customFormat="1" ht="15" customHeight="1">
      <c r="A456" s="19">
        <v>6</v>
      </c>
      <c r="B456" s="20" t="s">
        <v>22</v>
      </c>
      <c r="C456" s="21"/>
      <c r="D456" s="22">
        <v>96566</v>
      </c>
      <c r="E456" s="23">
        <f t="shared" si="84"/>
        <v>0</v>
      </c>
      <c r="F456" s="24">
        <v>0.09</v>
      </c>
      <c r="G456" s="25">
        <f t="shared" si="85"/>
        <v>0</v>
      </c>
      <c r="H456" s="26">
        <f t="shared" si="83"/>
        <v>79886.418181818182</v>
      </c>
      <c r="I456" s="52"/>
      <c r="J456" s="52"/>
      <c r="K456" s="53">
        <f t="shared" si="86"/>
        <v>0</v>
      </c>
    </row>
    <row r="457" spans="1:11" s="3" customFormat="1" ht="15" customHeight="1">
      <c r="A457" s="19">
        <v>7</v>
      </c>
      <c r="B457" s="20" t="s">
        <v>23</v>
      </c>
      <c r="C457" s="30"/>
      <c r="D457" s="22">
        <v>144014</v>
      </c>
      <c r="E457" s="23">
        <f t="shared" si="84"/>
        <v>0</v>
      </c>
      <c r="F457" s="24">
        <v>0.09</v>
      </c>
      <c r="G457" s="25">
        <f t="shared" si="85"/>
        <v>0</v>
      </c>
      <c r="H457" s="26">
        <f t="shared" si="83"/>
        <v>119138.85454545454</v>
      </c>
      <c r="I457" s="52"/>
      <c r="J457" s="52"/>
      <c r="K457" s="53">
        <f t="shared" si="86"/>
        <v>0</v>
      </c>
    </row>
    <row r="458" spans="1:11" s="3" customFormat="1" ht="15" customHeight="1">
      <c r="A458" s="19">
        <v>8</v>
      </c>
      <c r="B458" s="20" t="s">
        <v>24</v>
      </c>
      <c r="C458" s="21"/>
      <c r="D458" s="22">
        <v>237245</v>
      </c>
      <c r="E458" s="23">
        <f t="shared" si="84"/>
        <v>0</v>
      </c>
      <c r="F458" s="24">
        <v>0.09</v>
      </c>
      <c r="G458" s="25">
        <f t="shared" si="85"/>
        <v>0</v>
      </c>
      <c r="H458" s="26">
        <f t="shared" si="83"/>
        <v>196266.31818181818</v>
      </c>
      <c r="I458" s="52"/>
      <c r="J458" s="52"/>
      <c r="K458" s="53">
        <f t="shared" si="86"/>
        <v>0</v>
      </c>
    </row>
    <row r="459" spans="1:11" s="3" customFormat="1" ht="15" customHeight="1">
      <c r="A459" s="19">
        <v>9</v>
      </c>
      <c r="B459" s="31" t="s">
        <v>25</v>
      </c>
      <c r="C459" s="21"/>
      <c r="D459" s="22">
        <v>103413.75</v>
      </c>
      <c r="E459" s="23">
        <f t="shared" si="84"/>
        <v>0</v>
      </c>
      <c r="F459" s="24">
        <v>0.09</v>
      </c>
      <c r="G459" s="25">
        <f t="shared" si="85"/>
        <v>0</v>
      </c>
      <c r="H459" s="26">
        <f t="shared" si="83"/>
        <v>85551.374999999985</v>
      </c>
      <c r="I459" s="52"/>
      <c r="J459" s="52"/>
      <c r="K459" s="53">
        <f t="shared" si="86"/>
        <v>0</v>
      </c>
    </row>
    <row r="460" spans="1:11" s="3" customFormat="1" ht="15" customHeight="1">
      <c r="A460" s="19">
        <v>10</v>
      </c>
      <c r="B460" s="31" t="s">
        <v>26</v>
      </c>
      <c r="C460" s="32"/>
      <c r="D460" s="22">
        <v>112188</v>
      </c>
      <c r="E460" s="23">
        <f t="shared" si="84"/>
        <v>0</v>
      </c>
      <c r="F460" s="24">
        <v>0.09</v>
      </c>
      <c r="G460" s="25">
        <f t="shared" si="85"/>
        <v>0</v>
      </c>
      <c r="H460" s="26">
        <f t="shared" si="83"/>
        <v>92810.072727272724</v>
      </c>
      <c r="I460" s="52"/>
      <c r="J460" s="52"/>
      <c r="K460" s="53">
        <f t="shared" si="86"/>
        <v>0</v>
      </c>
    </row>
    <row r="461" spans="1:11" s="3" customFormat="1" ht="15" customHeight="1">
      <c r="A461" s="19">
        <v>11</v>
      </c>
      <c r="B461" s="20" t="s">
        <v>27</v>
      </c>
      <c r="C461" s="32">
        <v>10</v>
      </c>
      <c r="D461" s="22">
        <v>55200</v>
      </c>
      <c r="E461" s="23">
        <f t="shared" si="84"/>
        <v>552000</v>
      </c>
      <c r="F461" s="24">
        <v>0.09</v>
      </c>
      <c r="G461" s="25">
        <f t="shared" si="85"/>
        <v>502320</v>
      </c>
      <c r="H461" s="26">
        <f t="shared" si="83"/>
        <v>45665.454545454544</v>
      </c>
      <c r="I461" s="52"/>
      <c r="J461" s="52"/>
      <c r="K461" s="53">
        <f t="shared" si="86"/>
        <v>456654.54545454541</v>
      </c>
    </row>
    <row r="462" spans="1:11" s="3" customFormat="1" ht="15" customHeight="1">
      <c r="A462" s="19">
        <v>12</v>
      </c>
      <c r="B462" s="20" t="s">
        <v>28</v>
      </c>
      <c r="C462" s="32">
        <v>10</v>
      </c>
      <c r="D462" s="22">
        <v>50600</v>
      </c>
      <c r="E462" s="23">
        <f t="shared" si="84"/>
        <v>506000</v>
      </c>
      <c r="F462" s="24">
        <v>0.09</v>
      </c>
      <c r="G462" s="25">
        <f t="shared" si="85"/>
        <v>460460</v>
      </c>
      <c r="H462" s="26">
        <f t="shared" si="83"/>
        <v>41859.999999999993</v>
      </c>
      <c r="I462" s="52"/>
      <c r="J462" s="52"/>
      <c r="K462" s="53">
        <f t="shared" si="86"/>
        <v>418599.99999999994</v>
      </c>
    </row>
    <row r="463" spans="1:11" s="3" customFormat="1" ht="15" customHeight="1">
      <c r="A463" s="19">
        <v>13</v>
      </c>
      <c r="B463" s="20" t="s">
        <v>29</v>
      </c>
      <c r="C463" s="32"/>
      <c r="D463" s="33">
        <v>65340</v>
      </c>
      <c r="E463" s="23">
        <f t="shared" si="84"/>
        <v>0</v>
      </c>
      <c r="F463" s="24">
        <v>0.09</v>
      </c>
      <c r="G463" s="25">
        <f t="shared" si="85"/>
        <v>0</v>
      </c>
      <c r="H463" s="26">
        <f t="shared" si="83"/>
        <v>54053.999999999993</v>
      </c>
      <c r="I463" s="52"/>
      <c r="J463" s="52"/>
      <c r="K463" s="53"/>
    </row>
    <row r="464" spans="1:11" s="3" customFormat="1" ht="15" customHeight="1">
      <c r="A464" s="19">
        <v>14</v>
      </c>
      <c r="B464" s="20" t="s">
        <v>30</v>
      </c>
      <c r="C464" s="32"/>
      <c r="D464" s="33">
        <v>67155</v>
      </c>
      <c r="E464" s="23">
        <f t="shared" si="84"/>
        <v>0</v>
      </c>
      <c r="F464" s="24">
        <v>0.09</v>
      </c>
      <c r="G464" s="25">
        <f t="shared" si="85"/>
        <v>0</v>
      </c>
      <c r="H464" s="26">
        <f t="shared" si="83"/>
        <v>55555.499999999993</v>
      </c>
      <c r="I464" s="52"/>
      <c r="J464" s="52"/>
      <c r="K464" s="53"/>
    </row>
    <row r="465" spans="1:11" s="3" customFormat="1" ht="15" customHeight="1">
      <c r="A465" s="19">
        <v>15</v>
      </c>
      <c r="B465" s="20" t="s">
        <v>31</v>
      </c>
      <c r="C465" s="32"/>
      <c r="D465" s="33">
        <v>78045</v>
      </c>
      <c r="E465" s="23">
        <f t="shared" si="84"/>
        <v>0</v>
      </c>
      <c r="F465" s="24">
        <v>0.09</v>
      </c>
      <c r="G465" s="25">
        <f t="shared" si="85"/>
        <v>0</v>
      </c>
      <c r="H465" s="26">
        <f t="shared" si="83"/>
        <v>64564.5</v>
      </c>
      <c r="I465" s="52"/>
      <c r="J465" s="52"/>
      <c r="K465" s="53"/>
    </row>
    <row r="466" spans="1:11" s="3" customFormat="1" ht="15" customHeight="1">
      <c r="A466" s="19">
        <v>16</v>
      </c>
      <c r="B466" s="20" t="s">
        <v>32</v>
      </c>
      <c r="C466" s="32"/>
      <c r="D466" s="33">
        <v>81675</v>
      </c>
      <c r="E466" s="23">
        <f t="shared" si="84"/>
        <v>0</v>
      </c>
      <c r="F466" s="24">
        <v>0.09</v>
      </c>
      <c r="G466" s="25">
        <f t="shared" si="85"/>
        <v>0</v>
      </c>
      <c r="H466" s="26">
        <f t="shared" si="83"/>
        <v>67567.5</v>
      </c>
      <c r="I466" s="52"/>
      <c r="J466" s="52"/>
      <c r="K466" s="53"/>
    </row>
    <row r="467" spans="1:11" s="66" customFormat="1" ht="15" customHeight="1">
      <c r="A467" s="79">
        <v>17</v>
      </c>
      <c r="B467" s="20" t="s">
        <v>33</v>
      </c>
      <c r="C467" s="32"/>
      <c r="D467" s="34">
        <v>115940</v>
      </c>
      <c r="E467" s="80">
        <f t="shared" si="84"/>
        <v>0</v>
      </c>
      <c r="F467" s="81">
        <v>0.09</v>
      </c>
      <c r="G467" s="25">
        <f t="shared" si="85"/>
        <v>0</v>
      </c>
      <c r="H467" s="82">
        <f t="shared" si="83"/>
        <v>95913.999999999985</v>
      </c>
      <c r="I467" s="85"/>
      <c r="J467" s="85"/>
      <c r="K467" s="86"/>
    </row>
    <row r="468" spans="1:11" s="65" customFormat="1" ht="15" customHeight="1">
      <c r="A468" s="72">
        <v>18</v>
      </c>
      <c r="B468" s="73" t="s">
        <v>34</v>
      </c>
      <c r="C468" s="87"/>
      <c r="D468" s="88">
        <v>99825</v>
      </c>
      <c r="E468" s="76">
        <f t="shared" si="84"/>
        <v>0</v>
      </c>
      <c r="F468" s="77">
        <v>0.09</v>
      </c>
      <c r="G468" s="78">
        <f t="shared" si="85"/>
        <v>0</v>
      </c>
      <c r="H468" s="63">
        <f t="shared" si="83"/>
        <v>82582.499999999985</v>
      </c>
      <c r="I468" s="83">
        <f>H468*0.85</f>
        <v>70195.124999999985</v>
      </c>
      <c r="J468" s="83"/>
      <c r="K468" s="84"/>
    </row>
    <row r="469" spans="1:11" s="3" customFormat="1" ht="15" customHeight="1">
      <c r="A469" s="19">
        <v>1</v>
      </c>
      <c r="B469" s="20" t="s">
        <v>17</v>
      </c>
      <c r="C469" s="21">
        <v>4</v>
      </c>
      <c r="D469" s="22">
        <v>80775</v>
      </c>
      <c r="E469" s="23">
        <f>D469*C469</f>
        <v>323100</v>
      </c>
      <c r="F469" s="24">
        <v>0.09</v>
      </c>
      <c r="G469" s="25">
        <f>E469-E469*F469</f>
        <v>294021</v>
      </c>
      <c r="H469" s="26">
        <f t="shared" si="83"/>
        <v>66822.954545454544</v>
      </c>
      <c r="I469" s="52"/>
      <c r="J469" s="52"/>
      <c r="K469" s="53">
        <f>H469*C469</f>
        <v>267291.81818181818</v>
      </c>
    </row>
    <row r="470" spans="1:11" s="3" customFormat="1" ht="15" customHeight="1">
      <c r="A470" s="19">
        <v>2</v>
      </c>
      <c r="B470" s="20" t="s">
        <v>18</v>
      </c>
      <c r="C470" s="27"/>
      <c r="D470" s="22">
        <v>130973</v>
      </c>
      <c r="E470" s="23">
        <f t="shared" ref="E470:E486" si="87">D470*C470</f>
        <v>0</v>
      </c>
      <c r="F470" s="24">
        <v>0.09</v>
      </c>
      <c r="G470" s="25">
        <f t="shared" ref="G470:G486" si="88">E470-E470*F470</f>
        <v>0</v>
      </c>
      <c r="H470" s="26">
        <f t="shared" si="83"/>
        <v>108350.39090909091</v>
      </c>
      <c r="I470" s="52"/>
      <c r="J470" s="52"/>
      <c r="K470" s="53">
        <f>H470*C470</f>
        <v>0</v>
      </c>
    </row>
    <row r="471" spans="1:11" s="3" customFormat="1" ht="15" customHeight="1">
      <c r="A471" s="19">
        <v>3</v>
      </c>
      <c r="B471" s="20" t="s">
        <v>19</v>
      </c>
      <c r="C471" s="30">
        <v>3</v>
      </c>
      <c r="D471" s="22">
        <v>61155</v>
      </c>
      <c r="E471" s="23">
        <f t="shared" si="87"/>
        <v>183465</v>
      </c>
      <c r="F471" s="24">
        <v>0.09</v>
      </c>
      <c r="G471" s="25">
        <f t="shared" si="88"/>
        <v>166953.15</v>
      </c>
      <c r="H471" s="26">
        <f t="shared" si="83"/>
        <v>50591.86363636364</v>
      </c>
      <c r="I471" s="52"/>
      <c r="J471" s="52"/>
      <c r="K471" s="53">
        <f>H471*C471</f>
        <v>151775.59090909091</v>
      </c>
    </row>
    <row r="472" spans="1:11" s="65" customFormat="1" ht="15" customHeight="1">
      <c r="A472" s="72">
        <v>4</v>
      </c>
      <c r="B472" s="73" t="s">
        <v>20</v>
      </c>
      <c r="C472" s="90"/>
      <c r="D472" s="75">
        <v>117926</v>
      </c>
      <c r="E472" s="76">
        <f t="shared" si="87"/>
        <v>0</v>
      </c>
      <c r="F472" s="77">
        <v>0.09</v>
      </c>
      <c r="G472" s="78">
        <f t="shared" si="88"/>
        <v>0</v>
      </c>
      <c r="H472" s="63">
        <f t="shared" si="83"/>
        <v>97556.963636363624</v>
      </c>
      <c r="I472" s="83">
        <f>H472*0.85</f>
        <v>82923.419090909083</v>
      </c>
      <c r="J472" s="83"/>
      <c r="K472" s="84">
        <f>I472*C472</f>
        <v>0</v>
      </c>
    </row>
    <row r="473" spans="1:11" s="3" customFormat="1" ht="15" customHeight="1">
      <c r="A473" s="19">
        <v>5</v>
      </c>
      <c r="B473" s="20" t="s">
        <v>21</v>
      </c>
      <c r="C473" s="27">
        <v>2</v>
      </c>
      <c r="D473" s="22">
        <v>122163</v>
      </c>
      <c r="E473" s="23">
        <f t="shared" si="87"/>
        <v>244326</v>
      </c>
      <c r="F473" s="24">
        <v>0.09</v>
      </c>
      <c r="G473" s="25">
        <f t="shared" si="88"/>
        <v>222336.66</v>
      </c>
      <c r="H473" s="26">
        <f t="shared" si="83"/>
        <v>101062.11818181818</v>
      </c>
      <c r="I473" s="52"/>
      <c r="J473" s="52"/>
      <c r="K473" s="53">
        <f t="shared" ref="K473:K489" si="89">H473*C473</f>
        <v>202124.23636363636</v>
      </c>
    </row>
    <row r="474" spans="1:11" s="3" customFormat="1" ht="15" customHeight="1">
      <c r="A474" s="19">
        <v>6</v>
      </c>
      <c r="B474" s="20" t="s">
        <v>22</v>
      </c>
      <c r="C474" s="21"/>
      <c r="D474" s="22">
        <v>96566</v>
      </c>
      <c r="E474" s="23">
        <f t="shared" si="87"/>
        <v>0</v>
      </c>
      <c r="F474" s="24">
        <v>0.09</v>
      </c>
      <c r="G474" s="25">
        <f t="shared" si="88"/>
        <v>0</v>
      </c>
      <c r="H474" s="26">
        <f t="shared" si="83"/>
        <v>79886.418181818182</v>
      </c>
      <c r="I474" s="52"/>
      <c r="J474" s="52"/>
      <c r="K474" s="53">
        <f t="shared" si="89"/>
        <v>0</v>
      </c>
    </row>
    <row r="475" spans="1:11" s="3" customFormat="1" ht="15" customHeight="1">
      <c r="A475" s="19">
        <v>7</v>
      </c>
      <c r="B475" s="20" t="s">
        <v>23</v>
      </c>
      <c r="C475" s="30"/>
      <c r="D475" s="22">
        <v>144014</v>
      </c>
      <c r="E475" s="23">
        <f t="shared" si="87"/>
        <v>0</v>
      </c>
      <c r="F475" s="24">
        <v>0.09</v>
      </c>
      <c r="G475" s="25">
        <f t="shared" si="88"/>
        <v>0</v>
      </c>
      <c r="H475" s="26">
        <f t="shared" si="83"/>
        <v>119138.85454545454</v>
      </c>
      <c r="I475" s="52"/>
      <c r="J475" s="52"/>
      <c r="K475" s="53">
        <f t="shared" si="89"/>
        <v>0</v>
      </c>
    </row>
    <row r="476" spans="1:11" s="3" customFormat="1" ht="15" customHeight="1">
      <c r="A476" s="19">
        <v>8</v>
      </c>
      <c r="B476" s="20" t="s">
        <v>24</v>
      </c>
      <c r="C476" s="21"/>
      <c r="D476" s="22">
        <v>237245</v>
      </c>
      <c r="E476" s="23">
        <f t="shared" si="87"/>
        <v>0</v>
      </c>
      <c r="F476" s="24">
        <v>0.09</v>
      </c>
      <c r="G476" s="25">
        <f t="shared" si="88"/>
        <v>0</v>
      </c>
      <c r="H476" s="26">
        <f t="shared" si="83"/>
        <v>196266.31818181818</v>
      </c>
      <c r="I476" s="52"/>
      <c r="J476" s="52"/>
      <c r="K476" s="53">
        <f t="shared" si="89"/>
        <v>0</v>
      </c>
    </row>
    <row r="477" spans="1:11" s="3" customFormat="1" ht="15" customHeight="1">
      <c r="A477" s="19">
        <v>9</v>
      </c>
      <c r="B477" s="31" t="s">
        <v>25</v>
      </c>
      <c r="C477" s="21"/>
      <c r="D477" s="22">
        <v>103413.75</v>
      </c>
      <c r="E477" s="23">
        <f t="shared" si="87"/>
        <v>0</v>
      </c>
      <c r="F477" s="24">
        <v>0.09</v>
      </c>
      <c r="G477" s="25">
        <f t="shared" si="88"/>
        <v>0</v>
      </c>
      <c r="H477" s="26">
        <f t="shared" si="83"/>
        <v>85551.374999999985</v>
      </c>
      <c r="I477" s="52"/>
      <c r="J477" s="52"/>
      <c r="K477" s="53">
        <f t="shared" si="89"/>
        <v>0</v>
      </c>
    </row>
    <row r="478" spans="1:11" s="3" customFormat="1" ht="15" customHeight="1">
      <c r="A478" s="19">
        <v>10</v>
      </c>
      <c r="B478" s="31" t="s">
        <v>26</v>
      </c>
      <c r="C478" s="32"/>
      <c r="D478" s="22">
        <v>112188</v>
      </c>
      <c r="E478" s="23">
        <f t="shared" si="87"/>
        <v>0</v>
      </c>
      <c r="F478" s="24">
        <v>0.09</v>
      </c>
      <c r="G478" s="25">
        <f t="shared" si="88"/>
        <v>0</v>
      </c>
      <c r="H478" s="26">
        <f t="shared" si="83"/>
        <v>92810.072727272724</v>
      </c>
      <c r="I478" s="52"/>
      <c r="J478" s="52"/>
      <c r="K478" s="53">
        <f t="shared" si="89"/>
        <v>0</v>
      </c>
    </row>
    <row r="479" spans="1:11" s="3" customFormat="1" ht="15" customHeight="1">
      <c r="A479" s="19">
        <v>11</v>
      </c>
      <c r="B479" s="20" t="s">
        <v>27</v>
      </c>
      <c r="C479" s="32"/>
      <c r="D479" s="22">
        <v>55200</v>
      </c>
      <c r="E479" s="23">
        <f t="shared" si="87"/>
        <v>0</v>
      </c>
      <c r="F479" s="24">
        <v>0.09</v>
      </c>
      <c r="G479" s="25">
        <f t="shared" si="88"/>
        <v>0</v>
      </c>
      <c r="H479" s="26">
        <f t="shared" si="83"/>
        <v>45665.454545454544</v>
      </c>
      <c r="I479" s="52"/>
      <c r="J479" s="52"/>
      <c r="K479" s="53">
        <f t="shared" si="89"/>
        <v>0</v>
      </c>
    </row>
    <row r="480" spans="1:11" s="3" customFormat="1" ht="15" customHeight="1">
      <c r="A480" s="19">
        <v>12</v>
      </c>
      <c r="B480" s="20" t="s">
        <v>28</v>
      </c>
      <c r="C480" s="32"/>
      <c r="D480" s="22">
        <v>50600</v>
      </c>
      <c r="E480" s="23">
        <f t="shared" si="87"/>
        <v>0</v>
      </c>
      <c r="F480" s="24">
        <v>0.09</v>
      </c>
      <c r="G480" s="25">
        <f t="shared" si="88"/>
        <v>0</v>
      </c>
      <c r="H480" s="26">
        <f t="shared" si="83"/>
        <v>41859.999999999993</v>
      </c>
      <c r="I480" s="52"/>
      <c r="J480" s="52"/>
      <c r="K480" s="53">
        <f t="shared" si="89"/>
        <v>0</v>
      </c>
    </row>
    <row r="481" spans="1:11" s="3" customFormat="1" ht="15" customHeight="1">
      <c r="A481" s="19">
        <v>13</v>
      </c>
      <c r="B481" s="20" t="s">
        <v>29</v>
      </c>
      <c r="C481" s="32">
        <v>3</v>
      </c>
      <c r="D481" s="33">
        <v>65340</v>
      </c>
      <c r="E481" s="23">
        <f t="shared" si="87"/>
        <v>196020</v>
      </c>
      <c r="F481" s="24">
        <v>0.09</v>
      </c>
      <c r="G481" s="25">
        <f t="shared" si="88"/>
        <v>178378.2</v>
      </c>
      <c r="H481" s="26">
        <f t="shared" si="83"/>
        <v>54053.999999999993</v>
      </c>
      <c r="I481" s="52"/>
      <c r="J481" s="52"/>
      <c r="K481" s="53">
        <f t="shared" si="89"/>
        <v>162161.99999999997</v>
      </c>
    </row>
    <row r="482" spans="1:11" s="3" customFormat="1" ht="15" customHeight="1">
      <c r="A482" s="19">
        <v>14</v>
      </c>
      <c r="B482" s="20" t="s">
        <v>30</v>
      </c>
      <c r="C482" s="32">
        <v>2</v>
      </c>
      <c r="D482" s="33">
        <v>67155</v>
      </c>
      <c r="E482" s="23">
        <f t="shared" si="87"/>
        <v>134310</v>
      </c>
      <c r="F482" s="24">
        <v>0.09</v>
      </c>
      <c r="G482" s="25">
        <f t="shared" si="88"/>
        <v>122222.1</v>
      </c>
      <c r="H482" s="26">
        <f t="shared" si="83"/>
        <v>55555.499999999993</v>
      </c>
      <c r="I482" s="52"/>
      <c r="J482" s="52"/>
      <c r="K482" s="53">
        <f t="shared" si="89"/>
        <v>111110.99999999999</v>
      </c>
    </row>
    <row r="483" spans="1:11" s="3" customFormat="1" ht="15" customHeight="1">
      <c r="A483" s="19">
        <v>15</v>
      </c>
      <c r="B483" s="20" t="s">
        <v>31</v>
      </c>
      <c r="C483" s="32"/>
      <c r="D483" s="33">
        <v>78045</v>
      </c>
      <c r="E483" s="23">
        <f t="shared" si="87"/>
        <v>0</v>
      </c>
      <c r="F483" s="24">
        <v>0.09</v>
      </c>
      <c r="G483" s="25">
        <f t="shared" si="88"/>
        <v>0</v>
      </c>
      <c r="H483" s="26">
        <f t="shared" si="83"/>
        <v>64564.5</v>
      </c>
      <c r="I483" s="52"/>
      <c r="J483" s="52"/>
      <c r="K483" s="53">
        <f t="shared" si="89"/>
        <v>0</v>
      </c>
    </row>
    <row r="484" spans="1:11" s="3" customFormat="1" ht="15" customHeight="1">
      <c r="A484" s="19">
        <v>16</v>
      </c>
      <c r="B484" s="20" t="s">
        <v>32</v>
      </c>
      <c r="C484" s="32">
        <v>4</v>
      </c>
      <c r="D484" s="33">
        <v>81675</v>
      </c>
      <c r="E484" s="23">
        <f t="shared" si="87"/>
        <v>326700</v>
      </c>
      <c r="F484" s="24">
        <v>0.09</v>
      </c>
      <c r="G484" s="25">
        <f t="shared" si="88"/>
        <v>297297</v>
      </c>
      <c r="H484" s="26">
        <f t="shared" si="83"/>
        <v>67567.5</v>
      </c>
      <c r="I484" s="52"/>
      <c r="J484" s="52"/>
      <c r="K484" s="53">
        <f t="shared" si="89"/>
        <v>270270</v>
      </c>
    </row>
    <row r="485" spans="1:11" s="66" customFormat="1" ht="15" customHeight="1">
      <c r="A485" s="79">
        <v>17</v>
      </c>
      <c r="B485" s="20" t="s">
        <v>33</v>
      </c>
      <c r="C485" s="32"/>
      <c r="D485" s="34">
        <v>115940</v>
      </c>
      <c r="E485" s="80">
        <f t="shared" si="87"/>
        <v>0</v>
      </c>
      <c r="F485" s="81">
        <v>0.09</v>
      </c>
      <c r="G485" s="25">
        <f t="shared" si="88"/>
        <v>0</v>
      </c>
      <c r="H485" s="82">
        <f t="shared" si="83"/>
        <v>95913.999999999985</v>
      </c>
      <c r="I485" s="85"/>
      <c r="J485" s="85"/>
      <c r="K485" s="86">
        <f t="shared" si="89"/>
        <v>0</v>
      </c>
    </row>
    <row r="486" spans="1:11" s="65" customFormat="1" ht="15" customHeight="1">
      <c r="A486" s="72">
        <v>18</v>
      </c>
      <c r="B486" s="73" t="s">
        <v>34</v>
      </c>
      <c r="C486" s="87"/>
      <c r="D486" s="88">
        <v>99825</v>
      </c>
      <c r="E486" s="76">
        <f t="shared" si="87"/>
        <v>0</v>
      </c>
      <c r="F486" s="77">
        <v>0.09</v>
      </c>
      <c r="G486" s="78">
        <f t="shared" si="88"/>
        <v>0</v>
      </c>
      <c r="H486" s="63">
        <f t="shared" si="83"/>
        <v>82582.499999999985</v>
      </c>
      <c r="I486" s="83">
        <f>H486*0.85</f>
        <v>70195.124999999985</v>
      </c>
      <c r="J486" s="83"/>
      <c r="K486" s="84">
        <f t="shared" si="89"/>
        <v>0</v>
      </c>
    </row>
    <row r="487" spans="1:11" s="3" customFormat="1" ht="15" customHeight="1">
      <c r="A487" s="19">
        <v>1</v>
      </c>
      <c r="B487" s="20" t="s">
        <v>17</v>
      </c>
      <c r="C487" s="21">
        <v>4</v>
      </c>
      <c r="D487" s="22">
        <v>80775</v>
      </c>
      <c r="E487" s="23">
        <f>D487*C487</f>
        <v>323100</v>
      </c>
      <c r="F487" s="24">
        <v>0.09</v>
      </c>
      <c r="G487" s="25">
        <f>E487-E487*F487</f>
        <v>294021</v>
      </c>
      <c r="H487" s="26">
        <f t="shared" si="83"/>
        <v>66822.954545454544</v>
      </c>
      <c r="I487" s="52"/>
      <c r="J487" s="52"/>
      <c r="K487" s="53">
        <f t="shared" si="89"/>
        <v>267291.81818181818</v>
      </c>
    </row>
    <row r="488" spans="1:11" s="3" customFormat="1" ht="15" customHeight="1">
      <c r="A488" s="19">
        <v>2</v>
      </c>
      <c r="B488" s="20" t="s">
        <v>18</v>
      </c>
      <c r="C488" s="27">
        <v>3</v>
      </c>
      <c r="D488" s="22">
        <v>130973</v>
      </c>
      <c r="E488" s="23">
        <f t="shared" ref="E488:E504" si="90">D488*C488</f>
        <v>392919</v>
      </c>
      <c r="F488" s="24">
        <v>0.09</v>
      </c>
      <c r="G488" s="25">
        <f t="shared" ref="G488:G504" si="91">E488-E488*F488</f>
        <v>357556.29</v>
      </c>
      <c r="H488" s="26">
        <f t="shared" si="83"/>
        <v>108350.39090909091</v>
      </c>
      <c r="I488" s="52"/>
      <c r="J488" s="52"/>
      <c r="K488" s="53">
        <f t="shared" si="89"/>
        <v>325051.17272727273</v>
      </c>
    </row>
    <row r="489" spans="1:11" s="3" customFormat="1" ht="15" customHeight="1">
      <c r="A489" s="19">
        <v>3</v>
      </c>
      <c r="B489" s="20" t="s">
        <v>19</v>
      </c>
      <c r="C489" s="30">
        <v>2</v>
      </c>
      <c r="D489" s="22">
        <v>61155</v>
      </c>
      <c r="E489" s="23">
        <f t="shared" si="90"/>
        <v>122310</v>
      </c>
      <c r="F489" s="24">
        <v>0.09</v>
      </c>
      <c r="G489" s="25">
        <f t="shared" si="91"/>
        <v>111302.1</v>
      </c>
      <c r="H489" s="26">
        <f t="shared" si="83"/>
        <v>50591.86363636364</v>
      </c>
      <c r="I489" s="52"/>
      <c r="J489" s="52"/>
      <c r="K489" s="53">
        <f t="shared" si="89"/>
        <v>101183.72727272728</v>
      </c>
    </row>
    <row r="490" spans="1:11" s="65" customFormat="1" ht="15" customHeight="1">
      <c r="A490" s="72">
        <v>4</v>
      </c>
      <c r="B490" s="73" t="s">
        <v>20</v>
      </c>
      <c r="C490" s="90"/>
      <c r="D490" s="75">
        <v>117926</v>
      </c>
      <c r="E490" s="76">
        <f t="shared" si="90"/>
        <v>0</v>
      </c>
      <c r="F490" s="77">
        <v>0.09</v>
      </c>
      <c r="G490" s="78">
        <f t="shared" si="91"/>
        <v>0</v>
      </c>
      <c r="H490" s="63">
        <f t="shared" si="83"/>
        <v>97556.963636363624</v>
      </c>
      <c r="I490" s="83">
        <f>H490*0.85</f>
        <v>82923.419090909083</v>
      </c>
      <c r="J490" s="83"/>
      <c r="K490" s="84">
        <f>I490*C490</f>
        <v>0</v>
      </c>
    </row>
    <row r="491" spans="1:11" s="3" customFormat="1" ht="15" customHeight="1">
      <c r="A491" s="19">
        <v>5</v>
      </c>
      <c r="B491" s="20" t="s">
        <v>21</v>
      </c>
      <c r="C491" s="27"/>
      <c r="D491" s="22">
        <v>122163</v>
      </c>
      <c r="E491" s="23">
        <f t="shared" si="90"/>
        <v>0</v>
      </c>
      <c r="F491" s="24">
        <v>0.09</v>
      </c>
      <c r="G491" s="25">
        <f t="shared" si="91"/>
        <v>0</v>
      </c>
      <c r="H491" s="26">
        <f t="shared" si="83"/>
        <v>101062.11818181818</v>
      </c>
      <c r="I491" s="52"/>
      <c r="J491" s="52"/>
      <c r="K491" s="53">
        <f t="shared" ref="K491:K498" si="92">H491*C491</f>
        <v>0</v>
      </c>
    </row>
    <row r="492" spans="1:11" s="3" customFormat="1" ht="15" customHeight="1">
      <c r="A492" s="19">
        <v>6</v>
      </c>
      <c r="B492" s="20" t="s">
        <v>22</v>
      </c>
      <c r="C492" s="21"/>
      <c r="D492" s="22">
        <v>96566</v>
      </c>
      <c r="E492" s="23">
        <f t="shared" si="90"/>
        <v>0</v>
      </c>
      <c r="F492" s="24">
        <v>0.09</v>
      </c>
      <c r="G492" s="25">
        <f t="shared" si="91"/>
        <v>0</v>
      </c>
      <c r="H492" s="26">
        <f t="shared" si="83"/>
        <v>79886.418181818182</v>
      </c>
      <c r="I492" s="52"/>
      <c r="J492" s="52"/>
      <c r="K492" s="53">
        <f t="shared" si="92"/>
        <v>0</v>
      </c>
    </row>
    <row r="493" spans="1:11" s="3" customFormat="1" ht="15" customHeight="1">
      <c r="A493" s="19">
        <v>7</v>
      </c>
      <c r="B493" s="20" t="s">
        <v>23</v>
      </c>
      <c r="C493" s="30"/>
      <c r="D493" s="22">
        <v>144014</v>
      </c>
      <c r="E493" s="23">
        <f t="shared" si="90"/>
        <v>0</v>
      </c>
      <c r="F493" s="24">
        <v>0.09</v>
      </c>
      <c r="G493" s="25">
        <f t="shared" si="91"/>
        <v>0</v>
      </c>
      <c r="H493" s="26">
        <f t="shared" si="83"/>
        <v>119138.85454545454</v>
      </c>
      <c r="I493" s="52"/>
      <c r="J493" s="52"/>
      <c r="K493" s="53">
        <f t="shared" si="92"/>
        <v>0</v>
      </c>
    </row>
    <row r="494" spans="1:11" s="3" customFormat="1" ht="15" customHeight="1">
      <c r="A494" s="19">
        <v>8</v>
      </c>
      <c r="B494" s="20" t="s">
        <v>24</v>
      </c>
      <c r="C494" s="21"/>
      <c r="D494" s="22">
        <v>237245</v>
      </c>
      <c r="E494" s="23">
        <f t="shared" si="90"/>
        <v>0</v>
      </c>
      <c r="F494" s="24">
        <v>0.09</v>
      </c>
      <c r="G494" s="25">
        <f t="shared" si="91"/>
        <v>0</v>
      </c>
      <c r="H494" s="26">
        <f t="shared" si="83"/>
        <v>196266.31818181818</v>
      </c>
      <c r="I494" s="52"/>
      <c r="J494" s="52"/>
      <c r="K494" s="53">
        <f t="shared" si="92"/>
        <v>0</v>
      </c>
    </row>
    <row r="495" spans="1:11" s="3" customFormat="1" ht="15" customHeight="1">
      <c r="A495" s="19">
        <v>9</v>
      </c>
      <c r="B495" s="31" t="s">
        <v>25</v>
      </c>
      <c r="C495" s="21"/>
      <c r="D495" s="22">
        <v>103413.75</v>
      </c>
      <c r="E495" s="23">
        <f t="shared" si="90"/>
        <v>0</v>
      </c>
      <c r="F495" s="24">
        <v>0.09</v>
      </c>
      <c r="G495" s="25">
        <f t="shared" si="91"/>
        <v>0</v>
      </c>
      <c r="H495" s="26">
        <f t="shared" si="83"/>
        <v>85551.374999999985</v>
      </c>
      <c r="I495" s="52"/>
      <c r="J495" s="52"/>
      <c r="K495" s="53">
        <f t="shared" si="92"/>
        <v>0</v>
      </c>
    </row>
    <row r="496" spans="1:11" s="3" customFormat="1" ht="15" customHeight="1">
      <c r="A496" s="19">
        <v>10</v>
      </c>
      <c r="B496" s="31" t="s">
        <v>26</v>
      </c>
      <c r="C496" s="32"/>
      <c r="D496" s="22">
        <v>112188</v>
      </c>
      <c r="E496" s="23">
        <f t="shared" si="90"/>
        <v>0</v>
      </c>
      <c r="F496" s="24">
        <v>0.09</v>
      </c>
      <c r="G496" s="25">
        <f t="shared" si="91"/>
        <v>0</v>
      </c>
      <c r="H496" s="26">
        <f t="shared" si="83"/>
        <v>92810.072727272724</v>
      </c>
      <c r="I496" s="52"/>
      <c r="J496" s="52"/>
      <c r="K496" s="53">
        <f t="shared" si="92"/>
        <v>0</v>
      </c>
    </row>
    <row r="497" spans="1:11" s="3" customFormat="1" ht="15" customHeight="1">
      <c r="A497" s="19">
        <v>11</v>
      </c>
      <c r="B497" s="20" t="s">
        <v>27</v>
      </c>
      <c r="C497" s="32"/>
      <c r="D497" s="22">
        <v>55200</v>
      </c>
      <c r="E497" s="23">
        <f t="shared" si="90"/>
        <v>0</v>
      </c>
      <c r="F497" s="24">
        <v>0.09</v>
      </c>
      <c r="G497" s="25">
        <f t="shared" si="91"/>
        <v>0</v>
      </c>
      <c r="H497" s="26">
        <f t="shared" si="83"/>
        <v>45665.454545454544</v>
      </c>
      <c r="I497" s="52"/>
      <c r="J497" s="52"/>
      <c r="K497" s="53">
        <f t="shared" si="92"/>
        <v>0</v>
      </c>
    </row>
    <row r="498" spans="1:11" s="3" customFormat="1" ht="15" customHeight="1">
      <c r="A498" s="19">
        <v>12</v>
      </c>
      <c r="B498" s="20" t="s">
        <v>28</v>
      </c>
      <c r="C498" s="32">
        <v>4</v>
      </c>
      <c r="D498" s="22">
        <v>50600</v>
      </c>
      <c r="E498" s="23">
        <f t="shared" si="90"/>
        <v>202400</v>
      </c>
      <c r="F498" s="24">
        <v>0.09</v>
      </c>
      <c r="G498" s="25">
        <f t="shared" si="91"/>
        <v>184184</v>
      </c>
      <c r="H498" s="26">
        <f t="shared" si="83"/>
        <v>41859.999999999993</v>
      </c>
      <c r="I498" s="52"/>
      <c r="J498" s="52"/>
      <c r="K498" s="53">
        <f t="shared" si="92"/>
        <v>167439.99999999997</v>
      </c>
    </row>
    <row r="499" spans="1:11" s="3" customFormat="1" ht="15" customHeight="1">
      <c r="A499" s="19">
        <v>13</v>
      </c>
      <c r="B499" s="20" t="s">
        <v>29</v>
      </c>
      <c r="C499" s="32"/>
      <c r="D499" s="33">
        <v>65340</v>
      </c>
      <c r="E499" s="23">
        <f t="shared" si="90"/>
        <v>0</v>
      </c>
      <c r="F499" s="24">
        <v>0.09</v>
      </c>
      <c r="G499" s="25">
        <f t="shared" si="91"/>
        <v>0</v>
      </c>
      <c r="H499" s="26">
        <f t="shared" si="83"/>
        <v>54053.999999999993</v>
      </c>
      <c r="I499" s="52"/>
      <c r="J499" s="52"/>
      <c r="K499" s="53"/>
    </row>
    <row r="500" spans="1:11" s="3" customFormat="1" ht="15" customHeight="1">
      <c r="A500" s="19">
        <v>14</v>
      </c>
      <c r="B500" s="20" t="s">
        <v>30</v>
      </c>
      <c r="C500" s="32"/>
      <c r="D500" s="33">
        <v>67155</v>
      </c>
      <c r="E500" s="23">
        <f t="shared" si="90"/>
        <v>0</v>
      </c>
      <c r="F500" s="24">
        <v>0.09</v>
      </c>
      <c r="G500" s="25">
        <f t="shared" si="91"/>
        <v>0</v>
      </c>
      <c r="H500" s="26">
        <f t="shared" si="83"/>
        <v>55555.499999999993</v>
      </c>
      <c r="I500" s="52"/>
      <c r="J500" s="52"/>
      <c r="K500" s="53"/>
    </row>
    <row r="501" spans="1:11" s="3" customFormat="1" ht="15" customHeight="1">
      <c r="A501" s="19">
        <v>15</v>
      </c>
      <c r="B501" s="20" t="s">
        <v>31</v>
      </c>
      <c r="C501" s="32"/>
      <c r="D501" s="33">
        <v>78045</v>
      </c>
      <c r="E501" s="23">
        <f t="shared" si="90"/>
        <v>0</v>
      </c>
      <c r="F501" s="24">
        <v>0.09</v>
      </c>
      <c r="G501" s="25">
        <f t="shared" si="91"/>
        <v>0</v>
      </c>
      <c r="H501" s="26">
        <f t="shared" si="83"/>
        <v>64564.5</v>
      </c>
      <c r="I501" s="52"/>
      <c r="J501" s="52"/>
      <c r="K501" s="53"/>
    </row>
    <row r="502" spans="1:11" s="3" customFormat="1" ht="15" customHeight="1">
      <c r="A502" s="19">
        <v>16</v>
      </c>
      <c r="B502" s="20" t="s">
        <v>32</v>
      </c>
      <c r="C502" s="32"/>
      <c r="D502" s="33">
        <v>81675</v>
      </c>
      <c r="E502" s="23">
        <f t="shared" si="90"/>
        <v>0</v>
      </c>
      <c r="F502" s="24">
        <v>0.09</v>
      </c>
      <c r="G502" s="25">
        <f t="shared" si="91"/>
        <v>0</v>
      </c>
      <c r="H502" s="26">
        <f t="shared" si="83"/>
        <v>67567.5</v>
      </c>
      <c r="I502" s="52"/>
      <c r="J502" s="52"/>
      <c r="K502" s="53"/>
    </row>
    <row r="503" spans="1:11" s="66" customFormat="1" ht="15" customHeight="1">
      <c r="A503" s="79">
        <v>17</v>
      </c>
      <c r="B503" s="20" t="s">
        <v>33</v>
      </c>
      <c r="C503" s="32"/>
      <c r="D503" s="34">
        <v>115940</v>
      </c>
      <c r="E503" s="80">
        <f t="shared" si="90"/>
        <v>0</v>
      </c>
      <c r="F503" s="81">
        <v>0.09</v>
      </c>
      <c r="G503" s="25">
        <f t="shared" si="91"/>
        <v>0</v>
      </c>
      <c r="H503" s="82">
        <f t="shared" si="83"/>
        <v>95913.999999999985</v>
      </c>
      <c r="I503" s="85"/>
      <c r="J503" s="85"/>
      <c r="K503" s="86"/>
    </row>
    <row r="504" spans="1:11" s="65" customFormat="1" ht="15" customHeight="1">
      <c r="A504" s="72">
        <v>18</v>
      </c>
      <c r="B504" s="73" t="s">
        <v>34</v>
      </c>
      <c r="C504" s="87"/>
      <c r="D504" s="88">
        <v>99825</v>
      </c>
      <c r="E504" s="76">
        <f t="shared" si="90"/>
        <v>0</v>
      </c>
      <c r="F504" s="77">
        <v>0.09</v>
      </c>
      <c r="G504" s="78">
        <f t="shared" si="91"/>
        <v>0</v>
      </c>
      <c r="H504" s="63">
        <f t="shared" si="83"/>
        <v>82582.499999999985</v>
      </c>
      <c r="I504" s="83">
        <f>H504*0.85</f>
        <v>70195.124999999985</v>
      </c>
      <c r="J504" s="83"/>
      <c r="K504" s="84"/>
    </row>
    <row r="505" spans="1:11" s="3" customFormat="1" ht="15" customHeight="1">
      <c r="A505" s="19">
        <v>1</v>
      </c>
      <c r="B505" s="20" t="s">
        <v>17</v>
      </c>
      <c r="C505" s="21">
        <v>2</v>
      </c>
      <c r="D505" s="22">
        <v>80775</v>
      </c>
      <c r="E505" s="23">
        <f>D505*C505</f>
        <v>161550</v>
      </c>
      <c r="F505" s="24">
        <v>0.09</v>
      </c>
      <c r="G505" s="25">
        <f>E505-E505*F505</f>
        <v>147010.5</v>
      </c>
      <c r="H505" s="26">
        <f t="shared" si="83"/>
        <v>66822.954545454544</v>
      </c>
      <c r="I505" s="52"/>
      <c r="J505" s="52"/>
      <c r="K505" s="53">
        <f>H505*C505</f>
        <v>133645.90909090909</v>
      </c>
    </row>
    <row r="506" spans="1:11" s="3" customFormat="1" ht="15" customHeight="1">
      <c r="A506" s="19">
        <v>2</v>
      </c>
      <c r="B506" s="20" t="s">
        <v>18</v>
      </c>
      <c r="C506" s="27">
        <v>2</v>
      </c>
      <c r="D506" s="22">
        <v>130973</v>
      </c>
      <c r="E506" s="23">
        <f t="shared" ref="E506:E522" si="93">D506*C506</f>
        <v>261946</v>
      </c>
      <c r="F506" s="24">
        <v>0.09</v>
      </c>
      <c r="G506" s="25">
        <f t="shared" ref="G506:G522" si="94">E506-E506*F506</f>
        <v>238370.86</v>
      </c>
      <c r="H506" s="26">
        <f t="shared" si="83"/>
        <v>108350.39090909091</v>
      </c>
      <c r="I506" s="52"/>
      <c r="J506" s="52"/>
      <c r="K506" s="53">
        <f>H506*C506</f>
        <v>216700.78181818183</v>
      </c>
    </row>
    <row r="507" spans="1:11" s="3" customFormat="1" ht="15" customHeight="1">
      <c r="A507" s="19">
        <v>3</v>
      </c>
      <c r="B507" s="20" t="s">
        <v>19</v>
      </c>
      <c r="C507" s="30">
        <v>2</v>
      </c>
      <c r="D507" s="22">
        <v>61155</v>
      </c>
      <c r="E507" s="23">
        <f t="shared" si="93"/>
        <v>122310</v>
      </c>
      <c r="F507" s="24">
        <v>0.09</v>
      </c>
      <c r="G507" s="25">
        <f t="shared" si="94"/>
        <v>111302.1</v>
      </c>
      <c r="H507" s="26">
        <f t="shared" si="83"/>
        <v>50591.86363636364</v>
      </c>
      <c r="I507" s="52"/>
      <c r="J507" s="52"/>
      <c r="K507" s="53">
        <f>H507*C507</f>
        <v>101183.72727272728</v>
      </c>
    </row>
    <row r="508" spans="1:11" s="65" customFormat="1" ht="15" customHeight="1">
      <c r="A508" s="72">
        <v>4</v>
      </c>
      <c r="B508" s="73" t="s">
        <v>20</v>
      </c>
      <c r="C508" s="90">
        <v>1</v>
      </c>
      <c r="D508" s="75">
        <v>117926</v>
      </c>
      <c r="E508" s="76">
        <f t="shared" si="93"/>
        <v>117926</v>
      </c>
      <c r="F508" s="77">
        <v>0.09</v>
      </c>
      <c r="G508" s="78">
        <f t="shared" si="94"/>
        <v>107312.66</v>
      </c>
      <c r="H508" s="63">
        <f t="shared" si="83"/>
        <v>97556.963636363624</v>
      </c>
      <c r="I508" s="83">
        <f>H508*0.85</f>
        <v>82923.419090909083</v>
      </c>
      <c r="J508" s="83"/>
      <c r="K508" s="84">
        <f>I508*C508</f>
        <v>82923.419090909083</v>
      </c>
    </row>
    <row r="509" spans="1:11" s="3" customFormat="1" ht="15" customHeight="1">
      <c r="A509" s="19">
        <v>5</v>
      </c>
      <c r="B509" s="20" t="s">
        <v>21</v>
      </c>
      <c r="C509" s="27">
        <v>2</v>
      </c>
      <c r="D509" s="22">
        <v>122163</v>
      </c>
      <c r="E509" s="23">
        <f t="shared" si="93"/>
        <v>244326</v>
      </c>
      <c r="F509" s="24">
        <v>0.09</v>
      </c>
      <c r="G509" s="25">
        <f t="shared" si="94"/>
        <v>222336.66</v>
      </c>
      <c r="H509" s="26">
        <f t="shared" si="83"/>
        <v>101062.11818181818</v>
      </c>
      <c r="I509" s="52"/>
      <c r="J509" s="52"/>
      <c r="K509" s="53">
        <f t="shared" ref="K509:K521" si="95">H509*C509</f>
        <v>202124.23636363636</v>
      </c>
    </row>
    <row r="510" spans="1:11" s="3" customFormat="1" ht="15" customHeight="1">
      <c r="A510" s="19">
        <v>6</v>
      </c>
      <c r="B510" s="20" t="s">
        <v>22</v>
      </c>
      <c r="C510" s="21">
        <v>2</v>
      </c>
      <c r="D510" s="22">
        <v>96566</v>
      </c>
      <c r="E510" s="23">
        <f t="shared" si="93"/>
        <v>193132</v>
      </c>
      <c r="F510" s="24">
        <v>0.09</v>
      </c>
      <c r="G510" s="25">
        <f t="shared" si="94"/>
        <v>175750.12</v>
      </c>
      <c r="H510" s="26">
        <f t="shared" si="83"/>
        <v>79886.418181818182</v>
      </c>
      <c r="I510" s="52"/>
      <c r="J510" s="52"/>
      <c r="K510" s="53">
        <f t="shared" si="95"/>
        <v>159772.83636363636</v>
      </c>
    </row>
    <row r="511" spans="1:11" s="3" customFormat="1" ht="15" customHeight="1">
      <c r="A511" s="19">
        <v>7</v>
      </c>
      <c r="B511" s="20" t="s">
        <v>23</v>
      </c>
      <c r="C511" s="30"/>
      <c r="D511" s="22">
        <v>144014</v>
      </c>
      <c r="E511" s="23">
        <f t="shared" si="93"/>
        <v>0</v>
      </c>
      <c r="F511" s="24">
        <v>0.09</v>
      </c>
      <c r="G511" s="25">
        <f t="shared" si="94"/>
        <v>0</v>
      </c>
      <c r="H511" s="26">
        <f t="shared" si="83"/>
        <v>119138.85454545454</v>
      </c>
      <c r="I511" s="52"/>
      <c r="J511" s="52"/>
      <c r="K511" s="53">
        <f t="shared" si="95"/>
        <v>0</v>
      </c>
    </row>
    <row r="512" spans="1:11" s="3" customFormat="1" ht="15" customHeight="1">
      <c r="A512" s="19">
        <v>8</v>
      </c>
      <c r="B512" s="20" t="s">
        <v>24</v>
      </c>
      <c r="C512" s="21"/>
      <c r="D512" s="22">
        <v>237245</v>
      </c>
      <c r="E512" s="23">
        <f t="shared" si="93"/>
        <v>0</v>
      </c>
      <c r="F512" s="24">
        <v>0.09</v>
      </c>
      <c r="G512" s="25">
        <f t="shared" si="94"/>
        <v>0</v>
      </c>
      <c r="H512" s="26">
        <f t="shared" si="83"/>
        <v>196266.31818181818</v>
      </c>
      <c r="I512" s="52"/>
      <c r="J512" s="52"/>
      <c r="K512" s="53">
        <f t="shared" si="95"/>
        <v>0</v>
      </c>
    </row>
    <row r="513" spans="1:11" s="3" customFormat="1" ht="15" customHeight="1">
      <c r="A513" s="19">
        <v>9</v>
      </c>
      <c r="B513" s="31" t="s">
        <v>25</v>
      </c>
      <c r="C513" s="21"/>
      <c r="D513" s="22">
        <v>103413.75</v>
      </c>
      <c r="E513" s="23">
        <f t="shared" si="93"/>
        <v>0</v>
      </c>
      <c r="F513" s="24">
        <v>0.09</v>
      </c>
      <c r="G513" s="25">
        <f t="shared" si="94"/>
        <v>0</v>
      </c>
      <c r="H513" s="26">
        <f t="shared" ref="H513:H576" si="96">D513/1.1*0.91</f>
        <v>85551.374999999985</v>
      </c>
      <c r="I513" s="52"/>
      <c r="J513" s="52"/>
      <c r="K513" s="53">
        <f t="shared" si="95"/>
        <v>0</v>
      </c>
    </row>
    <row r="514" spans="1:11" s="3" customFormat="1" ht="15" customHeight="1">
      <c r="A514" s="19">
        <v>10</v>
      </c>
      <c r="B514" s="31" t="s">
        <v>26</v>
      </c>
      <c r="C514" s="32"/>
      <c r="D514" s="22">
        <v>112188</v>
      </c>
      <c r="E514" s="23">
        <f t="shared" si="93"/>
        <v>0</v>
      </c>
      <c r="F514" s="24">
        <v>0.09</v>
      </c>
      <c r="G514" s="25">
        <f t="shared" si="94"/>
        <v>0</v>
      </c>
      <c r="H514" s="26">
        <f t="shared" si="96"/>
        <v>92810.072727272724</v>
      </c>
      <c r="I514" s="52"/>
      <c r="J514" s="52"/>
      <c r="K514" s="53">
        <f t="shared" si="95"/>
        <v>0</v>
      </c>
    </row>
    <row r="515" spans="1:11" s="3" customFormat="1" ht="15" customHeight="1">
      <c r="A515" s="19">
        <v>11</v>
      </c>
      <c r="B515" s="20" t="s">
        <v>27</v>
      </c>
      <c r="C515" s="32">
        <v>2</v>
      </c>
      <c r="D515" s="22">
        <v>55200</v>
      </c>
      <c r="E515" s="23">
        <f t="shared" si="93"/>
        <v>110400</v>
      </c>
      <c r="F515" s="24">
        <v>0.09</v>
      </c>
      <c r="G515" s="25">
        <f t="shared" si="94"/>
        <v>100464</v>
      </c>
      <c r="H515" s="26">
        <f t="shared" si="96"/>
        <v>45665.454545454544</v>
      </c>
      <c r="I515" s="52"/>
      <c r="J515" s="52"/>
      <c r="K515" s="53">
        <f t="shared" si="95"/>
        <v>91330.909090909088</v>
      </c>
    </row>
    <row r="516" spans="1:11" s="3" customFormat="1" ht="15" customHeight="1">
      <c r="A516" s="19">
        <v>12</v>
      </c>
      <c r="B516" s="20" t="s">
        <v>28</v>
      </c>
      <c r="C516" s="32">
        <v>2</v>
      </c>
      <c r="D516" s="22">
        <v>50600</v>
      </c>
      <c r="E516" s="23">
        <f t="shared" si="93"/>
        <v>101200</v>
      </c>
      <c r="F516" s="24">
        <v>0.09</v>
      </c>
      <c r="G516" s="25">
        <f t="shared" si="94"/>
        <v>92092</v>
      </c>
      <c r="H516" s="26">
        <f t="shared" si="96"/>
        <v>41859.999999999993</v>
      </c>
      <c r="I516" s="52"/>
      <c r="J516" s="52"/>
      <c r="K516" s="53">
        <f t="shared" si="95"/>
        <v>83719.999999999985</v>
      </c>
    </row>
    <row r="517" spans="1:11" s="3" customFormat="1" ht="15" customHeight="1">
      <c r="A517" s="19">
        <v>13</v>
      </c>
      <c r="B517" s="20" t="s">
        <v>29</v>
      </c>
      <c r="C517" s="32">
        <v>3</v>
      </c>
      <c r="D517" s="33">
        <v>65340</v>
      </c>
      <c r="E517" s="23">
        <f t="shared" si="93"/>
        <v>196020</v>
      </c>
      <c r="F517" s="24">
        <v>0.09</v>
      </c>
      <c r="G517" s="25">
        <f t="shared" si="94"/>
        <v>178378.2</v>
      </c>
      <c r="H517" s="26">
        <f t="shared" si="96"/>
        <v>54053.999999999993</v>
      </c>
      <c r="I517" s="52"/>
      <c r="J517" s="52"/>
      <c r="K517" s="53">
        <f t="shared" si="95"/>
        <v>162161.99999999997</v>
      </c>
    </row>
    <row r="518" spans="1:11" s="3" customFormat="1" ht="15" customHeight="1">
      <c r="A518" s="19">
        <v>14</v>
      </c>
      <c r="B518" s="20" t="s">
        <v>30</v>
      </c>
      <c r="C518" s="32">
        <v>3</v>
      </c>
      <c r="D518" s="33">
        <v>67155</v>
      </c>
      <c r="E518" s="23">
        <f t="shared" si="93"/>
        <v>201465</v>
      </c>
      <c r="F518" s="24">
        <v>0.09</v>
      </c>
      <c r="G518" s="25">
        <f t="shared" si="94"/>
        <v>183333.15</v>
      </c>
      <c r="H518" s="26">
        <f t="shared" si="96"/>
        <v>55555.499999999993</v>
      </c>
      <c r="I518" s="52"/>
      <c r="J518" s="52"/>
      <c r="K518" s="53">
        <f t="shared" si="95"/>
        <v>166666.49999999997</v>
      </c>
    </row>
    <row r="519" spans="1:11" s="3" customFormat="1" ht="15" customHeight="1">
      <c r="A519" s="19">
        <v>15</v>
      </c>
      <c r="B519" s="20" t="s">
        <v>31</v>
      </c>
      <c r="C519" s="32">
        <v>3</v>
      </c>
      <c r="D519" s="33">
        <v>78045</v>
      </c>
      <c r="E519" s="23">
        <f t="shared" si="93"/>
        <v>234135</v>
      </c>
      <c r="F519" s="24">
        <v>0.09</v>
      </c>
      <c r="G519" s="25">
        <f t="shared" si="94"/>
        <v>213062.85</v>
      </c>
      <c r="H519" s="26">
        <f t="shared" si="96"/>
        <v>64564.5</v>
      </c>
      <c r="I519" s="52"/>
      <c r="J519" s="52"/>
      <c r="K519" s="53">
        <f t="shared" si="95"/>
        <v>193693.5</v>
      </c>
    </row>
    <row r="520" spans="1:11" s="3" customFormat="1" ht="15" customHeight="1">
      <c r="A520" s="19">
        <v>16</v>
      </c>
      <c r="B520" s="20" t="s">
        <v>32</v>
      </c>
      <c r="C520" s="32">
        <v>3</v>
      </c>
      <c r="D520" s="33">
        <v>81675</v>
      </c>
      <c r="E520" s="23">
        <f t="shared" si="93"/>
        <v>245025</v>
      </c>
      <c r="F520" s="24">
        <v>0.09</v>
      </c>
      <c r="G520" s="25">
        <f t="shared" si="94"/>
        <v>222972.75</v>
      </c>
      <c r="H520" s="26">
        <f t="shared" si="96"/>
        <v>67567.5</v>
      </c>
      <c r="I520" s="52"/>
      <c r="J520" s="52"/>
      <c r="K520" s="53">
        <f t="shared" si="95"/>
        <v>202702.5</v>
      </c>
    </row>
    <row r="521" spans="1:11" s="66" customFormat="1" ht="15" customHeight="1">
      <c r="A521" s="79">
        <v>17</v>
      </c>
      <c r="B521" s="20" t="s">
        <v>33</v>
      </c>
      <c r="C521" s="32">
        <v>3</v>
      </c>
      <c r="D521" s="34">
        <v>115940</v>
      </c>
      <c r="E521" s="80">
        <f t="shared" si="93"/>
        <v>347820</v>
      </c>
      <c r="F521" s="81">
        <v>0.09</v>
      </c>
      <c r="G521" s="25">
        <f t="shared" si="94"/>
        <v>316516.2</v>
      </c>
      <c r="H521" s="82">
        <f t="shared" si="96"/>
        <v>95913.999999999985</v>
      </c>
      <c r="I521" s="85"/>
      <c r="J521" s="85"/>
      <c r="K521" s="86">
        <f t="shared" si="95"/>
        <v>287741.99999999994</v>
      </c>
    </row>
    <row r="522" spans="1:11" s="65" customFormat="1" ht="15" customHeight="1">
      <c r="A522" s="72">
        <v>18</v>
      </c>
      <c r="B522" s="73" t="s">
        <v>34</v>
      </c>
      <c r="C522" s="87">
        <v>3</v>
      </c>
      <c r="D522" s="88">
        <v>99825</v>
      </c>
      <c r="E522" s="76">
        <f t="shared" si="93"/>
        <v>299475</v>
      </c>
      <c r="F522" s="77">
        <v>0.09</v>
      </c>
      <c r="G522" s="78">
        <f t="shared" si="94"/>
        <v>272522.25</v>
      </c>
      <c r="H522" s="63">
        <f t="shared" si="96"/>
        <v>82582.499999999985</v>
      </c>
      <c r="I522" s="83">
        <f>H522*0.85</f>
        <v>70195.124999999985</v>
      </c>
      <c r="J522" s="83"/>
      <c r="K522" s="84">
        <f>I522*C522</f>
        <v>210585.37499999994</v>
      </c>
    </row>
    <row r="523" spans="1:11" s="3" customFormat="1" ht="15" customHeight="1">
      <c r="A523" s="19">
        <v>1</v>
      </c>
      <c r="B523" s="20" t="s">
        <v>17</v>
      </c>
      <c r="C523" s="21">
        <v>6</v>
      </c>
      <c r="D523" s="22">
        <v>80775</v>
      </c>
      <c r="E523" s="23">
        <f>D523*C523</f>
        <v>484650</v>
      </c>
      <c r="F523" s="24">
        <v>0.09</v>
      </c>
      <c r="G523" s="25">
        <f>E523-E523*F523</f>
        <v>441031.5</v>
      </c>
      <c r="H523" s="26">
        <f t="shared" si="96"/>
        <v>66822.954545454544</v>
      </c>
      <c r="I523" s="52"/>
      <c r="J523" s="52"/>
      <c r="K523" s="53">
        <f>H523*C523</f>
        <v>400937.72727272729</v>
      </c>
    </row>
    <row r="524" spans="1:11" s="3" customFormat="1" ht="15" customHeight="1">
      <c r="A524" s="19">
        <v>2</v>
      </c>
      <c r="B524" s="20" t="s">
        <v>18</v>
      </c>
      <c r="C524" s="27">
        <v>3</v>
      </c>
      <c r="D524" s="22">
        <v>130973</v>
      </c>
      <c r="E524" s="23">
        <f t="shared" ref="E524:E540" si="97">D524*C524</f>
        <v>392919</v>
      </c>
      <c r="F524" s="24">
        <v>0.09</v>
      </c>
      <c r="G524" s="25">
        <f t="shared" ref="G524:G540" si="98">E524-E524*F524</f>
        <v>357556.29</v>
      </c>
      <c r="H524" s="26">
        <f t="shared" si="96"/>
        <v>108350.39090909091</v>
      </c>
      <c r="I524" s="52"/>
      <c r="J524" s="52"/>
      <c r="K524" s="53">
        <f>H524*C524</f>
        <v>325051.17272727273</v>
      </c>
    </row>
    <row r="525" spans="1:11" s="3" customFormat="1" ht="15" customHeight="1">
      <c r="A525" s="19">
        <v>3</v>
      </c>
      <c r="B525" s="20" t="s">
        <v>19</v>
      </c>
      <c r="C525" s="30"/>
      <c r="D525" s="22">
        <v>61155</v>
      </c>
      <c r="E525" s="23">
        <f t="shared" si="97"/>
        <v>0</v>
      </c>
      <c r="F525" s="24">
        <v>0.09</v>
      </c>
      <c r="G525" s="25">
        <f t="shared" si="98"/>
        <v>0</v>
      </c>
      <c r="H525" s="26">
        <f t="shared" si="96"/>
        <v>50591.86363636364</v>
      </c>
      <c r="I525" s="52"/>
      <c r="J525" s="52"/>
      <c r="K525" s="53">
        <f>H525*C525</f>
        <v>0</v>
      </c>
    </row>
    <row r="526" spans="1:11" s="65" customFormat="1" ht="15" customHeight="1">
      <c r="A526" s="72">
        <v>4</v>
      </c>
      <c r="B526" s="73" t="s">
        <v>20</v>
      </c>
      <c r="C526" s="90"/>
      <c r="D526" s="75">
        <v>117926</v>
      </c>
      <c r="E526" s="76">
        <f t="shared" si="97"/>
        <v>0</v>
      </c>
      <c r="F526" s="77">
        <v>0.09</v>
      </c>
      <c r="G526" s="78">
        <f t="shared" si="98"/>
        <v>0</v>
      </c>
      <c r="H526" s="63">
        <f t="shared" si="96"/>
        <v>97556.963636363624</v>
      </c>
      <c r="I526" s="83">
        <f>H526*0.85</f>
        <v>82923.419090909083</v>
      </c>
      <c r="J526" s="83"/>
      <c r="K526" s="84">
        <f>I526*C526</f>
        <v>0</v>
      </c>
    </row>
    <row r="527" spans="1:11" s="3" customFormat="1" ht="15" customHeight="1">
      <c r="A527" s="19">
        <v>5</v>
      </c>
      <c r="B527" s="20" t="s">
        <v>21</v>
      </c>
      <c r="C527" s="27">
        <v>8</v>
      </c>
      <c r="D527" s="22">
        <v>122163</v>
      </c>
      <c r="E527" s="23">
        <f t="shared" si="97"/>
        <v>977304</v>
      </c>
      <c r="F527" s="24">
        <v>0.09</v>
      </c>
      <c r="G527" s="25">
        <f t="shared" si="98"/>
        <v>889346.64</v>
      </c>
      <c r="H527" s="26">
        <f t="shared" si="96"/>
        <v>101062.11818181818</v>
      </c>
      <c r="I527" s="52"/>
      <c r="J527" s="52"/>
      <c r="K527" s="53">
        <f t="shared" ref="K527:K543" si="99">H527*C527</f>
        <v>808496.94545454544</v>
      </c>
    </row>
    <row r="528" spans="1:11" s="3" customFormat="1" ht="15" customHeight="1">
      <c r="A528" s="19">
        <v>6</v>
      </c>
      <c r="B528" s="20" t="s">
        <v>22</v>
      </c>
      <c r="C528" s="21"/>
      <c r="D528" s="22">
        <v>96566</v>
      </c>
      <c r="E528" s="23">
        <f t="shared" si="97"/>
        <v>0</v>
      </c>
      <c r="F528" s="24">
        <v>0.09</v>
      </c>
      <c r="G528" s="25">
        <f t="shared" si="98"/>
        <v>0</v>
      </c>
      <c r="H528" s="26">
        <f t="shared" si="96"/>
        <v>79886.418181818182</v>
      </c>
      <c r="I528" s="52"/>
      <c r="J528" s="52"/>
      <c r="K528" s="53">
        <f t="shared" si="99"/>
        <v>0</v>
      </c>
    </row>
    <row r="529" spans="1:11" s="3" customFormat="1" ht="15" customHeight="1">
      <c r="A529" s="19">
        <v>7</v>
      </c>
      <c r="B529" s="20" t="s">
        <v>23</v>
      </c>
      <c r="C529" s="30"/>
      <c r="D529" s="22">
        <v>144014</v>
      </c>
      <c r="E529" s="23">
        <f t="shared" si="97"/>
        <v>0</v>
      </c>
      <c r="F529" s="24">
        <v>0.09</v>
      </c>
      <c r="G529" s="25">
        <f t="shared" si="98"/>
        <v>0</v>
      </c>
      <c r="H529" s="26">
        <f t="shared" si="96"/>
        <v>119138.85454545454</v>
      </c>
      <c r="I529" s="52"/>
      <c r="J529" s="52"/>
      <c r="K529" s="53">
        <f t="shared" si="99"/>
        <v>0</v>
      </c>
    </row>
    <row r="530" spans="1:11" s="3" customFormat="1" ht="15" customHeight="1">
      <c r="A530" s="19">
        <v>8</v>
      </c>
      <c r="B530" s="20" t="s">
        <v>24</v>
      </c>
      <c r="C530" s="21"/>
      <c r="D530" s="22">
        <v>237245</v>
      </c>
      <c r="E530" s="23">
        <f t="shared" si="97"/>
        <v>0</v>
      </c>
      <c r="F530" s="24">
        <v>0.09</v>
      </c>
      <c r="G530" s="25">
        <f t="shared" si="98"/>
        <v>0</v>
      </c>
      <c r="H530" s="26">
        <f t="shared" si="96"/>
        <v>196266.31818181818</v>
      </c>
      <c r="I530" s="52"/>
      <c r="J530" s="52"/>
      <c r="K530" s="53">
        <f t="shared" si="99"/>
        <v>0</v>
      </c>
    </row>
    <row r="531" spans="1:11" s="3" customFormat="1" ht="15" customHeight="1">
      <c r="A531" s="19">
        <v>9</v>
      </c>
      <c r="B531" s="31" t="s">
        <v>25</v>
      </c>
      <c r="C531" s="21"/>
      <c r="D531" s="22">
        <v>103413.75</v>
      </c>
      <c r="E531" s="23">
        <f t="shared" si="97"/>
        <v>0</v>
      </c>
      <c r="F531" s="24">
        <v>0.09</v>
      </c>
      <c r="G531" s="25">
        <f t="shared" si="98"/>
        <v>0</v>
      </c>
      <c r="H531" s="26">
        <f t="shared" si="96"/>
        <v>85551.374999999985</v>
      </c>
      <c r="I531" s="52"/>
      <c r="J531" s="52"/>
      <c r="K531" s="53">
        <f t="shared" si="99"/>
        <v>0</v>
      </c>
    </row>
    <row r="532" spans="1:11" s="3" customFormat="1" ht="15" customHeight="1">
      <c r="A532" s="19">
        <v>10</v>
      </c>
      <c r="B532" s="31" t="s">
        <v>26</v>
      </c>
      <c r="C532" s="32"/>
      <c r="D532" s="22">
        <v>112188</v>
      </c>
      <c r="E532" s="23">
        <f t="shared" si="97"/>
        <v>0</v>
      </c>
      <c r="F532" s="24">
        <v>0.09</v>
      </c>
      <c r="G532" s="25">
        <f t="shared" si="98"/>
        <v>0</v>
      </c>
      <c r="H532" s="26">
        <f t="shared" si="96"/>
        <v>92810.072727272724</v>
      </c>
      <c r="I532" s="52"/>
      <c r="J532" s="52"/>
      <c r="K532" s="53">
        <f t="shared" si="99"/>
        <v>0</v>
      </c>
    </row>
    <row r="533" spans="1:11" s="3" customFormat="1" ht="15" customHeight="1">
      <c r="A533" s="19">
        <v>11</v>
      </c>
      <c r="B533" s="20" t="s">
        <v>27</v>
      </c>
      <c r="C533" s="32">
        <v>4</v>
      </c>
      <c r="D533" s="22">
        <v>55200</v>
      </c>
      <c r="E533" s="23">
        <f t="shared" si="97"/>
        <v>220800</v>
      </c>
      <c r="F533" s="24">
        <v>0.09</v>
      </c>
      <c r="G533" s="25">
        <f t="shared" si="98"/>
        <v>200928</v>
      </c>
      <c r="H533" s="26">
        <f t="shared" si="96"/>
        <v>45665.454545454544</v>
      </c>
      <c r="I533" s="52"/>
      <c r="J533" s="52"/>
      <c r="K533" s="53">
        <f t="shared" si="99"/>
        <v>182661.81818181818</v>
      </c>
    </row>
    <row r="534" spans="1:11" s="3" customFormat="1" ht="15" customHeight="1">
      <c r="A534" s="19">
        <v>12</v>
      </c>
      <c r="B534" s="20" t="s">
        <v>28</v>
      </c>
      <c r="C534" s="32">
        <v>4</v>
      </c>
      <c r="D534" s="22">
        <v>50600</v>
      </c>
      <c r="E534" s="23">
        <f t="shared" si="97"/>
        <v>202400</v>
      </c>
      <c r="F534" s="24">
        <v>0.09</v>
      </c>
      <c r="G534" s="25">
        <f t="shared" si="98"/>
        <v>184184</v>
      </c>
      <c r="H534" s="26">
        <f t="shared" si="96"/>
        <v>41859.999999999993</v>
      </c>
      <c r="I534" s="52"/>
      <c r="J534" s="52"/>
      <c r="K534" s="53">
        <f t="shared" si="99"/>
        <v>167439.99999999997</v>
      </c>
    </row>
    <row r="535" spans="1:11" s="3" customFormat="1" ht="15" customHeight="1">
      <c r="A535" s="19">
        <v>13</v>
      </c>
      <c r="B535" s="20" t="s">
        <v>29</v>
      </c>
      <c r="C535" s="32">
        <v>4</v>
      </c>
      <c r="D535" s="33">
        <v>65340</v>
      </c>
      <c r="E535" s="23">
        <f t="shared" si="97"/>
        <v>261360</v>
      </c>
      <c r="F535" s="24">
        <v>0.09</v>
      </c>
      <c r="G535" s="25">
        <f t="shared" si="98"/>
        <v>237837.6</v>
      </c>
      <c r="H535" s="26">
        <f t="shared" si="96"/>
        <v>54053.999999999993</v>
      </c>
      <c r="I535" s="52"/>
      <c r="J535" s="52"/>
      <c r="K535" s="53">
        <f t="shared" si="99"/>
        <v>216215.99999999997</v>
      </c>
    </row>
    <row r="536" spans="1:11" s="3" customFormat="1" ht="15" customHeight="1">
      <c r="A536" s="19">
        <v>14</v>
      </c>
      <c r="B536" s="20" t="s">
        <v>30</v>
      </c>
      <c r="C536" s="32"/>
      <c r="D536" s="33">
        <v>67155</v>
      </c>
      <c r="E536" s="23">
        <f t="shared" si="97"/>
        <v>0</v>
      </c>
      <c r="F536" s="24">
        <v>0.09</v>
      </c>
      <c r="G536" s="25">
        <f t="shared" si="98"/>
        <v>0</v>
      </c>
      <c r="H536" s="26">
        <f t="shared" si="96"/>
        <v>55555.499999999993</v>
      </c>
      <c r="I536" s="52"/>
      <c r="J536" s="52"/>
      <c r="K536" s="53">
        <f t="shared" si="99"/>
        <v>0</v>
      </c>
    </row>
    <row r="537" spans="1:11" s="3" customFormat="1" ht="15" customHeight="1">
      <c r="A537" s="19">
        <v>15</v>
      </c>
      <c r="B537" s="20" t="s">
        <v>31</v>
      </c>
      <c r="C537" s="32">
        <v>3</v>
      </c>
      <c r="D537" s="33">
        <v>78045</v>
      </c>
      <c r="E537" s="23">
        <f t="shared" si="97"/>
        <v>234135</v>
      </c>
      <c r="F537" s="24">
        <v>0.09</v>
      </c>
      <c r="G537" s="25">
        <f t="shared" si="98"/>
        <v>213062.85</v>
      </c>
      <c r="H537" s="26">
        <f t="shared" si="96"/>
        <v>64564.5</v>
      </c>
      <c r="I537" s="52"/>
      <c r="J537" s="52"/>
      <c r="K537" s="53">
        <f t="shared" si="99"/>
        <v>193693.5</v>
      </c>
    </row>
    <row r="538" spans="1:11" s="3" customFormat="1" ht="15" customHeight="1">
      <c r="A538" s="19">
        <v>16</v>
      </c>
      <c r="B538" s="20" t="s">
        <v>32</v>
      </c>
      <c r="C538" s="32"/>
      <c r="D538" s="33">
        <v>81675</v>
      </c>
      <c r="E538" s="23">
        <f t="shared" si="97"/>
        <v>0</v>
      </c>
      <c r="F538" s="24">
        <v>0.09</v>
      </c>
      <c r="G538" s="25">
        <f t="shared" si="98"/>
        <v>0</v>
      </c>
      <c r="H538" s="26">
        <f t="shared" si="96"/>
        <v>67567.5</v>
      </c>
      <c r="I538" s="52"/>
      <c r="J538" s="52"/>
      <c r="K538" s="53">
        <f t="shared" si="99"/>
        <v>0</v>
      </c>
    </row>
    <row r="539" spans="1:11" s="66" customFormat="1" ht="15" customHeight="1">
      <c r="A539" s="79">
        <v>17</v>
      </c>
      <c r="B539" s="20" t="s">
        <v>33</v>
      </c>
      <c r="C539" s="32"/>
      <c r="D539" s="34">
        <v>115940</v>
      </c>
      <c r="E539" s="80">
        <f t="shared" si="97"/>
        <v>0</v>
      </c>
      <c r="F539" s="81">
        <v>0.09</v>
      </c>
      <c r="G539" s="25">
        <f t="shared" si="98"/>
        <v>0</v>
      </c>
      <c r="H539" s="82">
        <f t="shared" si="96"/>
        <v>95913.999999999985</v>
      </c>
      <c r="I539" s="85"/>
      <c r="J539" s="85"/>
      <c r="K539" s="86">
        <f t="shared" si="99"/>
        <v>0</v>
      </c>
    </row>
    <row r="540" spans="1:11" s="65" customFormat="1" ht="15" customHeight="1">
      <c r="A540" s="72">
        <v>18</v>
      </c>
      <c r="B540" s="73" t="s">
        <v>34</v>
      </c>
      <c r="C540" s="87"/>
      <c r="D540" s="88">
        <v>99825</v>
      </c>
      <c r="E540" s="76">
        <f t="shared" si="97"/>
        <v>0</v>
      </c>
      <c r="F540" s="77">
        <v>0.09</v>
      </c>
      <c r="G540" s="78">
        <f t="shared" si="98"/>
        <v>0</v>
      </c>
      <c r="H540" s="63">
        <f t="shared" si="96"/>
        <v>82582.499999999985</v>
      </c>
      <c r="I540" s="83">
        <f>H540*0.85</f>
        <v>70195.124999999985</v>
      </c>
      <c r="J540" s="83"/>
      <c r="K540" s="84">
        <f t="shared" si="99"/>
        <v>0</v>
      </c>
    </row>
    <row r="541" spans="1:11" s="3" customFormat="1" ht="15" customHeight="1">
      <c r="A541" s="19">
        <v>1</v>
      </c>
      <c r="B541" s="20" t="s">
        <v>17</v>
      </c>
      <c r="C541" s="21">
        <v>5</v>
      </c>
      <c r="D541" s="22">
        <v>80775</v>
      </c>
      <c r="E541" s="23">
        <f>D541*C541</f>
        <v>403875</v>
      </c>
      <c r="F541" s="24">
        <v>0.09</v>
      </c>
      <c r="G541" s="25">
        <f>E541-E541*F541</f>
        <v>367526.25</v>
      </c>
      <c r="H541" s="26">
        <f t="shared" si="96"/>
        <v>66822.954545454544</v>
      </c>
      <c r="I541" s="52"/>
      <c r="J541" s="52"/>
      <c r="K541" s="53">
        <f t="shared" si="99"/>
        <v>334114.77272727271</v>
      </c>
    </row>
    <row r="542" spans="1:11" s="3" customFormat="1" ht="15" customHeight="1">
      <c r="A542" s="19">
        <v>2</v>
      </c>
      <c r="B542" s="20" t="s">
        <v>18</v>
      </c>
      <c r="C542" s="27">
        <v>4</v>
      </c>
      <c r="D542" s="22">
        <v>130973</v>
      </c>
      <c r="E542" s="23">
        <f t="shared" ref="E542:E558" si="100">D542*C542</f>
        <v>523892</v>
      </c>
      <c r="F542" s="24">
        <v>0.09</v>
      </c>
      <c r="G542" s="25">
        <f t="shared" ref="G542:G558" si="101">E542-E542*F542</f>
        <v>476741.72</v>
      </c>
      <c r="H542" s="26">
        <f t="shared" si="96"/>
        <v>108350.39090909091</v>
      </c>
      <c r="I542" s="52"/>
      <c r="J542" s="52"/>
      <c r="K542" s="53">
        <f t="shared" si="99"/>
        <v>433401.56363636366</v>
      </c>
    </row>
    <row r="543" spans="1:11" s="3" customFormat="1" ht="15" customHeight="1">
      <c r="A543" s="19">
        <v>3</v>
      </c>
      <c r="B543" s="20" t="s">
        <v>19</v>
      </c>
      <c r="C543" s="30">
        <v>5</v>
      </c>
      <c r="D543" s="22">
        <v>61155</v>
      </c>
      <c r="E543" s="23">
        <f t="shared" si="100"/>
        <v>305775</v>
      </c>
      <c r="F543" s="24">
        <v>0.09</v>
      </c>
      <c r="G543" s="25">
        <f t="shared" si="101"/>
        <v>278255.25</v>
      </c>
      <c r="H543" s="26">
        <f t="shared" si="96"/>
        <v>50591.86363636364</v>
      </c>
      <c r="I543" s="52"/>
      <c r="J543" s="52"/>
      <c r="K543" s="53">
        <f t="shared" si="99"/>
        <v>252959.31818181821</v>
      </c>
    </row>
    <row r="544" spans="1:11" s="65" customFormat="1" ht="15" customHeight="1">
      <c r="A544" s="72">
        <v>4</v>
      </c>
      <c r="B544" s="73" t="s">
        <v>20</v>
      </c>
      <c r="C544" s="90"/>
      <c r="D544" s="75">
        <v>117926</v>
      </c>
      <c r="E544" s="76">
        <f t="shared" si="100"/>
        <v>0</v>
      </c>
      <c r="F544" s="77">
        <v>0.09</v>
      </c>
      <c r="G544" s="78">
        <f t="shared" si="101"/>
        <v>0</v>
      </c>
      <c r="H544" s="63">
        <f t="shared" si="96"/>
        <v>97556.963636363624</v>
      </c>
      <c r="I544" s="83">
        <f>H544*0.85</f>
        <v>82923.419090909083</v>
      </c>
      <c r="J544" s="83"/>
      <c r="K544" s="84">
        <f>I544*C544</f>
        <v>0</v>
      </c>
    </row>
    <row r="545" spans="1:11" s="3" customFormat="1" ht="15" customHeight="1">
      <c r="A545" s="19">
        <v>5</v>
      </c>
      <c r="B545" s="20" t="s">
        <v>21</v>
      </c>
      <c r="C545" s="27">
        <v>4</v>
      </c>
      <c r="D545" s="22">
        <v>122163</v>
      </c>
      <c r="E545" s="23">
        <f t="shared" si="100"/>
        <v>488652</v>
      </c>
      <c r="F545" s="24">
        <v>0.09</v>
      </c>
      <c r="G545" s="25">
        <f t="shared" si="101"/>
        <v>444673.32</v>
      </c>
      <c r="H545" s="26">
        <f t="shared" si="96"/>
        <v>101062.11818181818</v>
      </c>
      <c r="I545" s="52"/>
      <c r="J545" s="52"/>
      <c r="K545" s="53">
        <f t="shared" ref="K545:K561" si="102">H545*C545</f>
        <v>404248.47272727272</v>
      </c>
    </row>
    <row r="546" spans="1:11" s="3" customFormat="1" ht="15" customHeight="1">
      <c r="A546" s="19">
        <v>6</v>
      </c>
      <c r="B546" s="20" t="s">
        <v>22</v>
      </c>
      <c r="C546" s="21"/>
      <c r="D546" s="22">
        <v>96566</v>
      </c>
      <c r="E546" s="23">
        <f t="shared" si="100"/>
        <v>0</v>
      </c>
      <c r="F546" s="24">
        <v>0.09</v>
      </c>
      <c r="G546" s="25">
        <f t="shared" si="101"/>
        <v>0</v>
      </c>
      <c r="H546" s="26">
        <f t="shared" si="96"/>
        <v>79886.418181818182</v>
      </c>
      <c r="I546" s="52"/>
      <c r="J546" s="52"/>
      <c r="K546" s="53">
        <f t="shared" si="102"/>
        <v>0</v>
      </c>
    </row>
    <row r="547" spans="1:11" s="3" customFormat="1" ht="15" customHeight="1">
      <c r="A547" s="19">
        <v>7</v>
      </c>
      <c r="B547" s="20" t="s">
        <v>23</v>
      </c>
      <c r="C547" s="30"/>
      <c r="D547" s="22">
        <v>144014</v>
      </c>
      <c r="E547" s="23">
        <f t="shared" si="100"/>
        <v>0</v>
      </c>
      <c r="F547" s="24">
        <v>0.09</v>
      </c>
      <c r="G547" s="25">
        <f t="shared" si="101"/>
        <v>0</v>
      </c>
      <c r="H547" s="26">
        <f t="shared" si="96"/>
        <v>119138.85454545454</v>
      </c>
      <c r="I547" s="52"/>
      <c r="J547" s="52"/>
      <c r="K547" s="53">
        <f t="shared" si="102"/>
        <v>0</v>
      </c>
    </row>
    <row r="548" spans="1:11" s="3" customFormat="1" ht="15" customHeight="1">
      <c r="A548" s="19">
        <v>8</v>
      </c>
      <c r="B548" s="20" t="s">
        <v>24</v>
      </c>
      <c r="C548" s="21"/>
      <c r="D548" s="22">
        <v>237245</v>
      </c>
      <c r="E548" s="23">
        <f t="shared" si="100"/>
        <v>0</v>
      </c>
      <c r="F548" s="24">
        <v>0.09</v>
      </c>
      <c r="G548" s="25">
        <f t="shared" si="101"/>
        <v>0</v>
      </c>
      <c r="H548" s="26">
        <f t="shared" si="96"/>
        <v>196266.31818181818</v>
      </c>
      <c r="I548" s="52"/>
      <c r="J548" s="52"/>
      <c r="K548" s="53">
        <f t="shared" si="102"/>
        <v>0</v>
      </c>
    </row>
    <row r="549" spans="1:11" s="3" customFormat="1" ht="15" customHeight="1">
      <c r="A549" s="19">
        <v>9</v>
      </c>
      <c r="B549" s="31" t="s">
        <v>25</v>
      </c>
      <c r="C549" s="21"/>
      <c r="D549" s="22">
        <v>103413.75</v>
      </c>
      <c r="E549" s="23">
        <f t="shared" si="100"/>
        <v>0</v>
      </c>
      <c r="F549" s="24">
        <v>0.09</v>
      </c>
      <c r="G549" s="25">
        <f t="shared" si="101"/>
        <v>0</v>
      </c>
      <c r="H549" s="26">
        <f t="shared" si="96"/>
        <v>85551.374999999985</v>
      </c>
      <c r="I549" s="52"/>
      <c r="J549" s="52"/>
      <c r="K549" s="53">
        <f t="shared" si="102"/>
        <v>0</v>
      </c>
    </row>
    <row r="550" spans="1:11" s="3" customFormat="1" ht="15" customHeight="1">
      <c r="A550" s="19">
        <v>10</v>
      </c>
      <c r="B550" s="31" t="s">
        <v>26</v>
      </c>
      <c r="C550" s="32"/>
      <c r="D550" s="22">
        <v>112188</v>
      </c>
      <c r="E550" s="23">
        <f t="shared" si="100"/>
        <v>0</v>
      </c>
      <c r="F550" s="24">
        <v>0.09</v>
      </c>
      <c r="G550" s="25">
        <f t="shared" si="101"/>
        <v>0</v>
      </c>
      <c r="H550" s="26">
        <f t="shared" si="96"/>
        <v>92810.072727272724</v>
      </c>
      <c r="I550" s="52"/>
      <c r="J550" s="52"/>
      <c r="K550" s="53">
        <f t="shared" si="102"/>
        <v>0</v>
      </c>
    </row>
    <row r="551" spans="1:11" s="3" customFormat="1" ht="15" customHeight="1">
      <c r="A551" s="19">
        <v>11</v>
      </c>
      <c r="B551" s="20" t="s">
        <v>27</v>
      </c>
      <c r="C551" s="32"/>
      <c r="D551" s="22">
        <v>55200</v>
      </c>
      <c r="E551" s="23">
        <f t="shared" si="100"/>
        <v>0</v>
      </c>
      <c r="F551" s="24">
        <v>0.09</v>
      </c>
      <c r="G551" s="25">
        <f t="shared" si="101"/>
        <v>0</v>
      </c>
      <c r="H551" s="26">
        <f t="shared" si="96"/>
        <v>45665.454545454544</v>
      </c>
      <c r="I551" s="52"/>
      <c r="J551" s="52"/>
      <c r="K551" s="53">
        <f t="shared" si="102"/>
        <v>0</v>
      </c>
    </row>
    <row r="552" spans="1:11" s="3" customFormat="1" ht="15" customHeight="1">
      <c r="A552" s="19">
        <v>12</v>
      </c>
      <c r="B552" s="20" t="s">
        <v>28</v>
      </c>
      <c r="C552" s="32"/>
      <c r="D552" s="22">
        <v>50600</v>
      </c>
      <c r="E552" s="23">
        <f t="shared" si="100"/>
        <v>0</v>
      </c>
      <c r="F552" s="24">
        <v>0.09</v>
      </c>
      <c r="G552" s="25">
        <f t="shared" si="101"/>
        <v>0</v>
      </c>
      <c r="H552" s="26">
        <f t="shared" si="96"/>
        <v>41859.999999999993</v>
      </c>
      <c r="I552" s="52"/>
      <c r="J552" s="52"/>
      <c r="K552" s="53">
        <f t="shared" si="102"/>
        <v>0</v>
      </c>
    </row>
    <row r="553" spans="1:11" s="3" customFormat="1" ht="15" customHeight="1">
      <c r="A553" s="19">
        <v>13</v>
      </c>
      <c r="B553" s="20" t="s">
        <v>29</v>
      </c>
      <c r="C553" s="32">
        <v>2</v>
      </c>
      <c r="D553" s="33">
        <v>65340</v>
      </c>
      <c r="E553" s="23">
        <f t="shared" si="100"/>
        <v>130680</v>
      </c>
      <c r="F553" s="24">
        <v>0.09</v>
      </c>
      <c r="G553" s="25">
        <f t="shared" si="101"/>
        <v>118918.8</v>
      </c>
      <c r="H553" s="26">
        <f t="shared" si="96"/>
        <v>54053.999999999993</v>
      </c>
      <c r="I553" s="52"/>
      <c r="J553" s="52"/>
      <c r="K553" s="53">
        <f t="shared" si="102"/>
        <v>108107.99999999999</v>
      </c>
    </row>
    <row r="554" spans="1:11" s="3" customFormat="1" ht="15" customHeight="1">
      <c r="A554" s="19">
        <v>14</v>
      </c>
      <c r="B554" s="20" t="s">
        <v>30</v>
      </c>
      <c r="C554" s="32"/>
      <c r="D554" s="33">
        <v>67155</v>
      </c>
      <c r="E554" s="23">
        <f t="shared" si="100"/>
        <v>0</v>
      </c>
      <c r="F554" s="24">
        <v>0.09</v>
      </c>
      <c r="G554" s="25">
        <f t="shared" si="101"/>
        <v>0</v>
      </c>
      <c r="H554" s="26">
        <f t="shared" si="96"/>
        <v>55555.499999999993</v>
      </c>
      <c r="I554" s="52"/>
      <c r="J554" s="52"/>
      <c r="K554" s="53">
        <f t="shared" si="102"/>
        <v>0</v>
      </c>
    </row>
    <row r="555" spans="1:11" s="3" customFormat="1" ht="15" customHeight="1">
      <c r="A555" s="19">
        <v>15</v>
      </c>
      <c r="B555" s="20" t="s">
        <v>31</v>
      </c>
      <c r="C555" s="32"/>
      <c r="D555" s="33">
        <v>78045</v>
      </c>
      <c r="E555" s="23">
        <f t="shared" si="100"/>
        <v>0</v>
      </c>
      <c r="F555" s="24">
        <v>0.09</v>
      </c>
      <c r="G555" s="25">
        <f t="shared" si="101"/>
        <v>0</v>
      </c>
      <c r="H555" s="26">
        <f t="shared" si="96"/>
        <v>64564.5</v>
      </c>
      <c r="I555" s="52"/>
      <c r="J555" s="52"/>
      <c r="K555" s="53">
        <f t="shared" si="102"/>
        <v>0</v>
      </c>
    </row>
    <row r="556" spans="1:11" s="3" customFormat="1" ht="15" customHeight="1">
      <c r="A556" s="19">
        <v>16</v>
      </c>
      <c r="B556" s="20" t="s">
        <v>32</v>
      </c>
      <c r="C556" s="32"/>
      <c r="D556" s="33">
        <v>81675</v>
      </c>
      <c r="E556" s="23">
        <f t="shared" si="100"/>
        <v>0</v>
      </c>
      <c r="F556" s="24">
        <v>0.09</v>
      </c>
      <c r="G556" s="25">
        <f t="shared" si="101"/>
        <v>0</v>
      </c>
      <c r="H556" s="26">
        <f t="shared" si="96"/>
        <v>67567.5</v>
      </c>
      <c r="I556" s="52"/>
      <c r="J556" s="52"/>
      <c r="K556" s="53">
        <f t="shared" si="102"/>
        <v>0</v>
      </c>
    </row>
    <row r="557" spans="1:11" s="66" customFormat="1" ht="15" customHeight="1">
      <c r="A557" s="79">
        <v>17</v>
      </c>
      <c r="B557" s="20" t="s">
        <v>33</v>
      </c>
      <c r="C557" s="32"/>
      <c r="D557" s="34">
        <v>115940</v>
      </c>
      <c r="E557" s="80">
        <f t="shared" si="100"/>
        <v>0</v>
      </c>
      <c r="F557" s="81">
        <v>0.09</v>
      </c>
      <c r="G557" s="25">
        <f t="shared" si="101"/>
        <v>0</v>
      </c>
      <c r="H557" s="82">
        <f t="shared" si="96"/>
        <v>95913.999999999985</v>
      </c>
      <c r="I557" s="85"/>
      <c r="J557" s="85"/>
      <c r="K557" s="86">
        <f t="shared" si="102"/>
        <v>0</v>
      </c>
    </row>
    <row r="558" spans="1:11" s="65" customFormat="1" ht="15" customHeight="1">
      <c r="A558" s="72">
        <v>18</v>
      </c>
      <c r="B558" s="73" t="s">
        <v>34</v>
      </c>
      <c r="C558" s="87"/>
      <c r="D558" s="88">
        <v>99825</v>
      </c>
      <c r="E558" s="76">
        <f t="shared" si="100"/>
        <v>0</v>
      </c>
      <c r="F558" s="77">
        <v>0.09</v>
      </c>
      <c r="G558" s="78">
        <f t="shared" si="101"/>
        <v>0</v>
      </c>
      <c r="H558" s="63">
        <f t="shared" si="96"/>
        <v>82582.499999999985</v>
      </c>
      <c r="I558" s="83">
        <f>H558*0.85</f>
        <v>70195.124999999985</v>
      </c>
      <c r="J558" s="83"/>
      <c r="K558" s="84">
        <f t="shared" si="102"/>
        <v>0</v>
      </c>
    </row>
    <row r="559" spans="1:11" s="3" customFormat="1" ht="15" customHeight="1">
      <c r="A559" s="19">
        <v>1</v>
      </c>
      <c r="B559" s="20" t="s">
        <v>17</v>
      </c>
      <c r="C559" s="21">
        <v>10</v>
      </c>
      <c r="D559" s="22">
        <v>80775</v>
      </c>
      <c r="E559" s="23">
        <f>D559*C559</f>
        <v>807750</v>
      </c>
      <c r="F559" s="24">
        <v>0.09</v>
      </c>
      <c r="G559" s="25">
        <f>E559-E559*F559</f>
        <v>735052.5</v>
      </c>
      <c r="H559" s="26">
        <f t="shared" si="96"/>
        <v>66822.954545454544</v>
      </c>
      <c r="I559" s="52"/>
      <c r="J559" s="52"/>
      <c r="K559" s="53">
        <f t="shared" si="102"/>
        <v>668229.54545454541</v>
      </c>
    </row>
    <row r="560" spans="1:11" s="3" customFormat="1" ht="15" customHeight="1">
      <c r="A560" s="19">
        <v>2</v>
      </c>
      <c r="B560" s="20" t="s">
        <v>18</v>
      </c>
      <c r="C560" s="27">
        <v>8</v>
      </c>
      <c r="D560" s="22">
        <v>130973</v>
      </c>
      <c r="E560" s="23">
        <f t="shared" ref="E560:E576" si="103">D560*C560</f>
        <v>1047784</v>
      </c>
      <c r="F560" s="24">
        <v>0.09</v>
      </c>
      <c r="G560" s="25">
        <f t="shared" ref="G560:G576" si="104">E560-E560*F560</f>
        <v>953483.44</v>
      </c>
      <c r="H560" s="26">
        <f t="shared" si="96"/>
        <v>108350.39090909091</v>
      </c>
      <c r="I560" s="52"/>
      <c r="J560" s="52"/>
      <c r="K560" s="53">
        <f t="shared" si="102"/>
        <v>866803.12727272732</v>
      </c>
    </row>
    <row r="561" spans="1:11" s="3" customFormat="1" ht="15" customHeight="1">
      <c r="A561" s="19">
        <v>3</v>
      </c>
      <c r="B561" s="20" t="s">
        <v>19</v>
      </c>
      <c r="C561" s="30">
        <v>2</v>
      </c>
      <c r="D561" s="22">
        <v>61155</v>
      </c>
      <c r="E561" s="23">
        <f t="shared" si="103"/>
        <v>122310</v>
      </c>
      <c r="F561" s="24">
        <v>0.09</v>
      </c>
      <c r="G561" s="25">
        <f t="shared" si="104"/>
        <v>111302.1</v>
      </c>
      <c r="H561" s="26">
        <f t="shared" si="96"/>
        <v>50591.86363636364</v>
      </c>
      <c r="I561" s="52"/>
      <c r="J561" s="52"/>
      <c r="K561" s="53">
        <f t="shared" si="102"/>
        <v>101183.72727272728</v>
      </c>
    </row>
    <row r="562" spans="1:11" s="65" customFormat="1" ht="15" customHeight="1">
      <c r="A562" s="72">
        <v>4</v>
      </c>
      <c r="B562" s="73" t="s">
        <v>20</v>
      </c>
      <c r="C562" s="90">
        <v>3</v>
      </c>
      <c r="D562" s="75">
        <v>117926</v>
      </c>
      <c r="E562" s="76">
        <f t="shared" si="103"/>
        <v>353778</v>
      </c>
      <c r="F562" s="77">
        <v>0.09</v>
      </c>
      <c r="G562" s="78">
        <f t="shared" si="104"/>
        <v>321937.98</v>
      </c>
      <c r="H562" s="63">
        <f t="shared" si="96"/>
        <v>97556.963636363624</v>
      </c>
      <c r="I562" s="83">
        <f>H562*0.85</f>
        <v>82923.419090909083</v>
      </c>
      <c r="J562" s="83"/>
      <c r="K562" s="84">
        <f>I562*C562</f>
        <v>248770.25727272726</v>
      </c>
    </row>
    <row r="563" spans="1:11" s="3" customFormat="1" ht="15" customHeight="1">
      <c r="A563" s="19">
        <v>5</v>
      </c>
      <c r="B563" s="20" t="s">
        <v>21</v>
      </c>
      <c r="C563" s="27">
        <v>5</v>
      </c>
      <c r="D563" s="22">
        <v>122163</v>
      </c>
      <c r="E563" s="23">
        <f t="shared" si="103"/>
        <v>610815</v>
      </c>
      <c r="F563" s="24">
        <v>0.09</v>
      </c>
      <c r="G563" s="25">
        <f t="shared" si="104"/>
        <v>555841.65</v>
      </c>
      <c r="H563" s="26">
        <f t="shared" si="96"/>
        <v>101062.11818181818</v>
      </c>
      <c r="I563" s="52"/>
      <c r="J563" s="52"/>
      <c r="K563" s="53">
        <f t="shared" ref="K563:K579" si="105">H563*C563</f>
        <v>505310.59090909088</v>
      </c>
    </row>
    <row r="564" spans="1:11" s="3" customFormat="1" ht="15" customHeight="1">
      <c r="A564" s="19">
        <v>6</v>
      </c>
      <c r="B564" s="20" t="s">
        <v>22</v>
      </c>
      <c r="C564" s="21">
        <v>2</v>
      </c>
      <c r="D564" s="22">
        <v>96566</v>
      </c>
      <c r="E564" s="23">
        <f t="shared" si="103"/>
        <v>193132</v>
      </c>
      <c r="F564" s="24">
        <v>0.09</v>
      </c>
      <c r="G564" s="25">
        <f t="shared" si="104"/>
        <v>175750.12</v>
      </c>
      <c r="H564" s="26">
        <f t="shared" si="96"/>
        <v>79886.418181818182</v>
      </c>
      <c r="I564" s="52"/>
      <c r="J564" s="52"/>
      <c r="K564" s="53">
        <f t="shared" si="105"/>
        <v>159772.83636363636</v>
      </c>
    </row>
    <row r="565" spans="1:11" s="3" customFormat="1" ht="15" customHeight="1">
      <c r="A565" s="19">
        <v>7</v>
      </c>
      <c r="B565" s="20" t="s">
        <v>23</v>
      </c>
      <c r="C565" s="30"/>
      <c r="D565" s="22">
        <v>144014</v>
      </c>
      <c r="E565" s="23">
        <f t="shared" si="103"/>
        <v>0</v>
      </c>
      <c r="F565" s="24">
        <v>0.09</v>
      </c>
      <c r="G565" s="25">
        <f t="shared" si="104"/>
        <v>0</v>
      </c>
      <c r="H565" s="26">
        <f t="shared" si="96"/>
        <v>119138.85454545454</v>
      </c>
      <c r="I565" s="52"/>
      <c r="J565" s="52"/>
      <c r="K565" s="53">
        <f t="shared" si="105"/>
        <v>0</v>
      </c>
    </row>
    <row r="566" spans="1:11" s="3" customFormat="1" ht="15" customHeight="1">
      <c r="A566" s="19">
        <v>8</v>
      </c>
      <c r="B566" s="20" t="s">
        <v>24</v>
      </c>
      <c r="C566" s="21"/>
      <c r="D566" s="22">
        <v>237245</v>
      </c>
      <c r="E566" s="23">
        <f t="shared" si="103"/>
        <v>0</v>
      </c>
      <c r="F566" s="24">
        <v>0.09</v>
      </c>
      <c r="G566" s="25">
        <f t="shared" si="104"/>
        <v>0</v>
      </c>
      <c r="H566" s="26">
        <f t="shared" si="96"/>
        <v>196266.31818181818</v>
      </c>
      <c r="I566" s="52"/>
      <c r="J566" s="52"/>
      <c r="K566" s="53">
        <f t="shared" si="105"/>
        <v>0</v>
      </c>
    </row>
    <row r="567" spans="1:11" s="3" customFormat="1" ht="15" customHeight="1">
      <c r="A567" s="19">
        <v>9</v>
      </c>
      <c r="B567" s="31" t="s">
        <v>25</v>
      </c>
      <c r="C567" s="21"/>
      <c r="D567" s="22">
        <v>103413.75</v>
      </c>
      <c r="E567" s="23">
        <f t="shared" si="103"/>
        <v>0</v>
      </c>
      <c r="F567" s="24">
        <v>0.09</v>
      </c>
      <c r="G567" s="25">
        <f t="shared" si="104"/>
        <v>0</v>
      </c>
      <c r="H567" s="26">
        <f t="shared" si="96"/>
        <v>85551.374999999985</v>
      </c>
      <c r="I567" s="52"/>
      <c r="J567" s="52"/>
      <c r="K567" s="53">
        <f t="shared" si="105"/>
        <v>0</v>
      </c>
    </row>
    <row r="568" spans="1:11" s="3" customFormat="1" ht="15" customHeight="1">
      <c r="A568" s="19">
        <v>10</v>
      </c>
      <c r="B568" s="31" t="s">
        <v>26</v>
      </c>
      <c r="C568" s="32"/>
      <c r="D568" s="22">
        <v>112188</v>
      </c>
      <c r="E568" s="23">
        <f t="shared" si="103"/>
        <v>0</v>
      </c>
      <c r="F568" s="24">
        <v>0.09</v>
      </c>
      <c r="G568" s="25">
        <f t="shared" si="104"/>
        <v>0</v>
      </c>
      <c r="H568" s="26">
        <f t="shared" si="96"/>
        <v>92810.072727272724</v>
      </c>
      <c r="I568" s="52"/>
      <c r="J568" s="52"/>
      <c r="K568" s="53">
        <f t="shared" si="105"/>
        <v>0</v>
      </c>
    </row>
    <row r="569" spans="1:11" s="3" customFormat="1" ht="15" customHeight="1">
      <c r="A569" s="19">
        <v>11</v>
      </c>
      <c r="B569" s="20" t="s">
        <v>27</v>
      </c>
      <c r="C569" s="32"/>
      <c r="D569" s="22">
        <v>55200</v>
      </c>
      <c r="E569" s="23">
        <f t="shared" si="103"/>
        <v>0</v>
      </c>
      <c r="F569" s="24">
        <v>0.09</v>
      </c>
      <c r="G569" s="25">
        <f t="shared" si="104"/>
        <v>0</v>
      </c>
      <c r="H569" s="26">
        <f t="shared" si="96"/>
        <v>45665.454545454544</v>
      </c>
      <c r="I569" s="52"/>
      <c r="J569" s="52"/>
      <c r="K569" s="53">
        <f t="shared" si="105"/>
        <v>0</v>
      </c>
    </row>
    <row r="570" spans="1:11" s="3" customFormat="1" ht="15" customHeight="1">
      <c r="A570" s="19">
        <v>12</v>
      </c>
      <c r="B570" s="20" t="s">
        <v>28</v>
      </c>
      <c r="C570" s="32">
        <v>4</v>
      </c>
      <c r="D570" s="22">
        <v>50600</v>
      </c>
      <c r="E570" s="23">
        <f t="shared" si="103"/>
        <v>202400</v>
      </c>
      <c r="F570" s="24">
        <v>0.09</v>
      </c>
      <c r="G570" s="25">
        <f t="shared" si="104"/>
        <v>184184</v>
      </c>
      <c r="H570" s="26">
        <f t="shared" si="96"/>
        <v>41859.999999999993</v>
      </c>
      <c r="I570" s="52"/>
      <c r="J570" s="52"/>
      <c r="K570" s="53">
        <f t="shared" si="105"/>
        <v>167439.99999999997</v>
      </c>
    </row>
    <row r="571" spans="1:11" s="3" customFormat="1" ht="15" customHeight="1">
      <c r="A571" s="19">
        <v>13</v>
      </c>
      <c r="B571" s="20" t="s">
        <v>29</v>
      </c>
      <c r="C571" s="32"/>
      <c r="D571" s="33">
        <v>65340</v>
      </c>
      <c r="E571" s="23">
        <f t="shared" si="103"/>
        <v>0</v>
      </c>
      <c r="F571" s="24">
        <v>0.09</v>
      </c>
      <c r="G571" s="25">
        <f t="shared" si="104"/>
        <v>0</v>
      </c>
      <c r="H571" s="26">
        <f t="shared" si="96"/>
        <v>54053.999999999993</v>
      </c>
      <c r="I571" s="52"/>
      <c r="J571" s="52"/>
      <c r="K571" s="53">
        <f t="shared" si="105"/>
        <v>0</v>
      </c>
    </row>
    <row r="572" spans="1:11" s="3" customFormat="1" ht="15" customHeight="1">
      <c r="A572" s="19">
        <v>14</v>
      </c>
      <c r="B572" s="20" t="s">
        <v>30</v>
      </c>
      <c r="C572" s="32"/>
      <c r="D572" s="33">
        <v>67155</v>
      </c>
      <c r="E572" s="23">
        <f t="shared" si="103"/>
        <v>0</v>
      </c>
      <c r="F572" s="24">
        <v>0.09</v>
      </c>
      <c r="G572" s="25">
        <f t="shared" si="104"/>
        <v>0</v>
      </c>
      <c r="H572" s="26">
        <f t="shared" si="96"/>
        <v>55555.499999999993</v>
      </c>
      <c r="I572" s="52"/>
      <c r="J572" s="52"/>
      <c r="K572" s="53">
        <f t="shared" si="105"/>
        <v>0</v>
      </c>
    </row>
    <row r="573" spans="1:11" s="3" customFormat="1" ht="15" customHeight="1">
      <c r="A573" s="19">
        <v>15</v>
      </c>
      <c r="B573" s="20" t="s">
        <v>31</v>
      </c>
      <c r="C573" s="32"/>
      <c r="D573" s="33">
        <v>78045</v>
      </c>
      <c r="E573" s="23">
        <f t="shared" si="103"/>
        <v>0</v>
      </c>
      <c r="F573" s="24">
        <v>0.09</v>
      </c>
      <c r="G573" s="25">
        <f t="shared" si="104"/>
        <v>0</v>
      </c>
      <c r="H573" s="26">
        <f t="shared" si="96"/>
        <v>64564.5</v>
      </c>
      <c r="I573" s="52"/>
      <c r="J573" s="52"/>
      <c r="K573" s="53">
        <f t="shared" si="105"/>
        <v>0</v>
      </c>
    </row>
    <row r="574" spans="1:11" s="3" customFormat="1" ht="15" customHeight="1">
      <c r="A574" s="19">
        <v>16</v>
      </c>
      <c r="B574" s="20" t="s">
        <v>32</v>
      </c>
      <c r="C574" s="32"/>
      <c r="D574" s="33">
        <v>81675</v>
      </c>
      <c r="E574" s="23">
        <f t="shared" si="103"/>
        <v>0</v>
      </c>
      <c r="F574" s="24">
        <v>0.09</v>
      </c>
      <c r="G574" s="25">
        <f t="shared" si="104"/>
        <v>0</v>
      </c>
      <c r="H574" s="26">
        <f t="shared" si="96"/>
        <v>67567.5</v>
      </c>
      <c r="I574" s="52"/>
      <c r="J574" s="52"/>
      <c r="K574" s="53">
        <f t="shared" si="105"/>
        <v>0</v>
      </c>
    </row>
    <row r="575" spans="1:11" s="66" customFormat="1" ht="15" customHeight="1">
      <c r="A575" s="79">
        <v>17</v>
      </c>
      <c r="B575" s="20" t="s">
        <v>33</v>
      </c>
      <c r="C575" s="32"/>
      <c r="D575" s="34">
        <v>115940</v>
      </c>
      <c r="E575" s="80">
        <f t="shared" si="103"/>
        <v>0</v>
      </c>
      <c r="F575" s="81">
        <v>0.09</v>
      </c>
      <c r="G575" s="25">
        <f t="shared" si="104"/>
        <v>0</v>
      </c>
      <c r="H575" s="82">
        <f t="shared" si="96"/>
        <v>95913.999999999985</v>
      </c>
      <c r="I575" s="85"/>
      <c r="J575" s="85"/>
      <c r="K575" s="86">
        <f t="shared" si="105"/>
        <v>0</v>
      </c>
    </row>
    <row r="576" spans="1:11" s="65" customFormat="1" ht="15" customHeight="1">
      <c r="A576" s="72">
        <v>18</v>
      </c>
      <c r="B576" s="73" t="s">
        <v>34</v>
      </c>
      <c r="C576" s="87"/>
      <c r="D576" s="88">
        <v>99825</v>
      </c>
      <c r="E576" s="76">
        <f t="shared" si="103"/>
        <v>0</v>
      </c>
      <c r="F576" s="77">
        <v>0.09</v>
      </c>
      <c r="G576" s="78">
        <f t="shared" si="104"/>
        <v>0</v>
      </c>
      <c r="H576" s="63">
        <f t="shared" si="96"/>
        <v>82582.499999999985</v>
      </c>
      <c r="I576" s="83">
        <f>H576*0.85</f>
        <v>70195.124999999985</v>
      </c>
      <c r="J576" s="83"/>
      <c r="K576" s="84">
        <f t="shared" si="105"/>
        <v>0</v>
      </c>
    </row>
    <row r="577" spans="1:11" s="3" customFormat="1" ht="15" customHeight="1">
      <c r="A577" s="19">
        <v>1</v>
      </c>
      <c r="B577" s="20" t="s">
        <v>17</v>
      </c>
      <c r="C577" s="21">
        <v>4</v>
      </c>
      <c r="D577" s="22">
        <v>80775</v>
      </c>
      <c r="E577" s="23">
        <f>D577*C577</f>
        <v>323100</v>
      </c>
      <c r="F577" s="24">
        <v>0.09</v>
      </c>
      <c r="G577" s="25">
        <f>E577-E577*F577</f>
        <v>294021</v>
      </c>
      <c r="H577" s="26">
        <f t="shared" ref="H577:H640" si="106">D577/1.1*0.91</f>
        <v>66822.954545454544</v>
      </c>
      <c r="I577" s="52"/>
      <c r="J577" s="52"/>
      <c r="K577" s="53">
        <f t="shared" si="105"/>
        <v>267291.81818181818</v>
      </c>
    </row>
    <row r="578" spans="1:11" s="3" customFormat="1" ht="15" customHeight="1">
      <c r="A578" s="19">
        <v>2</v>
      </c>
      <c r="B578" s="20" t="s">
        <v>18</v>
      </c>
      <c r="C578" s="27"/>
      <c r="D578" s="22">
        <v>130973</v>
      </c>
      <c r="E578" s="23">
        <f t="shared" ref="E578:E594" si="107">D578*C578</f>
        <v>0</v>
      </c>
      <c r="F578" s="24">
        <v>0.09</v>
      </c>
      <c r="G578" s="25">
        <f t="shared" ref="G578:G594" si="108">E578-E578*F578</f>
        <v>0</v>
      </c>
      <c r="H578" s="26">
        <f t="shared" si="106"/>
        <v>108350.39090909091</v>
      </c>
      <c r="I578" s="52"/>
      <c r="J578" s="52"/>
      <c r="K578" s="53">
        <f t="shared" si="105"/>
        <v>0</v>
      </c>
    </row>
    <row r="579" spans="1:11" s="3" customFormat="1" ht="15" customHeight="1">
      <c r="A579" s="19">
        <v>3</v>
      </c>
      <c r="B579" s="20" t="s">
        <v>19</v>
      </c>
      <c r="C579" s="30"/>
      <c r="D579" s="22">
        <v>61155</v>
      </c>
      <c r="E579" s="23">
        <f t="shared" si="107"/>
        <v>0</v>
      </c>
      <c r="F579" s="24">
        <v>0.09</v>
      </c>
      <c r="G579" s="25">
        <f t="shared" si="108"/>
        <v>0</v>
      </c>
      <c r="H579" s="26">
        <f t="shared" si="106"/>
        <v>50591.86363636364</v>
      </c>
      <c r="I579" s="52"/>
      <c r="J579" s="52"/>
      <c r="K579" s="53">
        <f t="shared" si="105"/>
        <v>0</v>
      </c>
    </row>
    <row r="580" spans="1:11" s="65" customFormat="1" ht="15" customHeight="1">
      <c r="A580" s="72">
        <v>4</v>
      </c>
      <c r="B580" s="73" t="s">
        <v>20</v>
      </c>
      <c r="C580" s="90">
        <v>3</v>
      </c>
      <c r="D580" s="75">
        <v>117926</v>
      </c>
      <c r="E580" s="76">
        <f t="shared" si="107"/>
        <v>353778</v>
      </c>
      <c r="F580" s="77">
        <v>0.09</v>
      </c>
      <c r="G580" s="78">
        <f t="shared" si="108"/>
        <v>321937.98</v>
      </c>
      <c r="H580" s="63">
        <f t="shared" si="106"/>
        <v>97556.963636363624</v>
      </c>
      <c r="I580" s="83">
        <f>H580*0.85</f>
        <v>82923.419090909083</v>
      </c>
      <c r="J580" s="83"/>
      <c r="K580" s="84">
        <f>I580*C580</f>
        <v>248770.25727272726</v>
      </c>
    </row>
    <row r="581" spans="1:11" s="3" customFormat="1" ht="15" customHeight="1">
      <c r="A581" s="19">
        <v>5</v>
      </c>
      <c r="B581" s="20" t="s">
        <v>21</v>
      </c>
      <c r="C581" s="27">
        <v>4</v>
      </c>
      <c r="D581" s="22">
        <v>122163</v>
      </c>
      <c r="E581" s="23">
        <f t="shared" si="107"/>
        <v>488652</v>
      </c>
      <c r="F581" s="24">
        <v>0.09</v>
      </c>
      <c r="G581" s="25">
        <f t="shared" si="108"/>
        <v>444673.32</v>
      </c>
      <c r="H581" s="26">
        <f t="shared" si="106"/>
        <v>101062.11818181818</v>
      </c>
      <c r="I581" s="52"/>
      <c r="J581" s="52"/>
      <c r="K581" s="53">
        <f t="shared" ref="K581:K597" si="109">H581*C581</f>
        <v>404248.47272727272</v>
      </c>
    </row>
    <row r="582" spans="1:11" s="3" customFormat="1" ht="15" customHeight="1">
      <c r="A582" s="19">
        <v>6</v>
      </c>
      <c r="B582" s="20" t="s">
        <v>22</v>
      </c>
      <c r="C582" s="21"/>
      <c r="D582" s="22">
        <v>96566</v>
      </c>
      <c r="E582" s="23">
        <f t="shared" si="107"/>
        <v>0</v>
      </c>
      <c r="F582" s="24">
        <v>0.09</v>
      </c>
      <c r="G582" s="25">
        <f t="shared" si="108"/>
        <v>0</v>
      </c>
      <c r="H582" s="26">
        <f t="shared" si="106"/>
        <v>79886.418181818182</v>
      </c>
      <c r="I582" s="52"/>
      <c r="J582" s="52"/>
      <c r="K582" s="53">
        <f t="shared" si="109"/>
        <v>0</v>
      </c>
    </row>
    <row r="583" spans="1:11" s="3" customFormat="1" ht="15" customHeight="1">
      <c r="A583" s="19">
        <v>7</v>
      </c>
      <c r="B583" s="20" t="s">
        <v>23</v>
      </c>
      <c r="C583" s="30"/>
      <c r="D583" s="22">
        <v>144014</v>
      </c>
      <c r="E583" s="23">
        <f t="shared" si="107"/>
        <v>0</v>
      </c>
      <c r="F583" s="24">
        <v>0.09</v>
      </c>
      <c r="G583" s="25">
        <f t="shared" si="108"/>
        <v>0</v>
      </c>
      <c r="H583" s="26">
        <f t="shared" si="106"/>
        <v>119138.85454545454</v>
      </c>
      <c r="I583" s="52"/>
      <c r="J583" s="52"/>
      <c r="K583" s="53">
        <f t="shared" si="109"/>
        <v>0</v>
      </c>
    </row>
    <row r="584" spans="1:11" s="3" customFormat="1" ht="15" customHeight="1">
      <c r="A584" s="19">
        <v>8</v>
      </c>
      <c r="B584" s="20" t="s">
        <v>24</v>
      </c>
      <c r="C584" s="21"/>
      <c r="D584" s="22">
        <v>237245</v>
      </c>
      <c r="E584" s="23">
        <f t="shared" si="107"/>
        <v>0</v>
      </c>
      <c r="F584" s="24">
        <v>0.09</v>
      </c>
      <c r="G584" s="25">
        <f t="shared" si="108"/>
        <v>0</v>
      </c>
      <c r="H584" s="26">
        <f t="shared" si="106"/>
        <v>196266.31818181818</v>
      </c>
      <c r="I584" s="52"/>
      <c r="J584" s="52"/>
      <c r="K584" s="53">
        <f t="shared" si="109"/>
        <v>0</v>
      </c>
    </row>
    <row r="585" spans="1:11" s="3" customFormat="1" ht="15" customHeight="1">
      <c r="A585" s="19">
        <v>9</v>
      </c>
      <c r="B585" s="31" t="s">
        <v>25</v>
      </c>
      <c r="C585" s="21"/>
      <c r="D585" s="22">
        <v>103413.75</v>
      </c>
      <c r="E585" s="23">
        <f t="shared" si="107"/>
        <v>0</v>
      </c>
      <c r="F585" s="24">
        <v>0.09</v>
      </c>
      <c r="G585" s="25">
        <f t="shared" si="108"/>
        <v>0</v>
      </c>
      <c r="H585" s="26">
        <f t="shared" si="106"/>
        <v>85551.374999999985</v>
      </c>
      <c r="I585" s="52"/>
      <c r="J585" s="52"/>
      <c r="K585" s="53">
        <f t="shared" si="109"/>
        <v>0</v>
      </c>
    </row>
    <row r="586" spans="1:11" s="3" customFormat="1" ht="15" customHeight="1">
      <c r="A586" s="19">
        <v>10</v>
      </c>
      <c r="B586" s="31" t="s">
        <v>26</v>
      </c>
      <c r="C586" s="32"/>
      <c r="D586" s="22">
        <v>112188</v>
      </c>
      <c r="E586" s="23">
        <f t="shared" si="107"/>
        <v>0</v>
      </c>
      <c r="F586" s="24">
        <v>0.09</v>
      </c>
      <c r="G586" s="25">
        <f t="shared" si="108"/>
        <v>0</v>
      </c>
      <c r="H586" s="26">
        <f t="shared" si="106"/>
        <v>92810.072727272724</v>
      </c>
      <c r="I586" s="52"/>
      <c r="J586" s="52"/>
      <c r="K586" s="53">
        <f t="shared" si="109"/>
        <v>0</v>
      </c>
    </row>
    <row r="587" spans="1:11" s="3" customFormat="1" ht="15" customHeight="1">
      <c r="A587" s="19">
        <v>11</v>
      </c>
      <c r="B587" s="20" t="s">
        <v>27</v>
      </c>
      <c r="C587" s="32">
        <v>2</v>
      </c>
      <c r="D587" s="22">
        <v>55200</v>
      </c>
      <c r="E587" s="23">
        <f t="shared" si="107"/>
        <v>110400</v>
      </c>
      <c r="F587" s="24">
        <v>0.09</v>
      </c>
      <c r="G587" s="25">
        <f t="shared" si="108"/>
        <v>100464</v>
      </c>
      <c r="H587" s="26">
        <f t="shared" si="106"/>
        <v>45665.454545454544</v>
      </c>
      <c r="I587" s="52"/>
      <c r="J587" s="52"/>
      <c r="K587" s="53">
        <f t="shared" si="109"/>
        <v>91330.909090909088</v>
      </c>
    </row>
    <row r="588" spans="1:11" s="3" customFormat="1" ht="15" customHeight="1">
      <c r="A588" s="19">
        <v>12</v>
      </c>
      <c r="B588" s="20" t="s">
        <v>28</v>
      </c>
      <c r="C588" s="32">
        <v>3</v>
      </c>
      <c r="D588" s="22">
        <v>50600</v>
      </c>
      <c r="E588" s="23">
        <f t="shared" si="107"/>
        <v>151800</v>
      </c>
      <c r="F588" s="24">
        <v>0.09</v>
      </c>
      <c r="G588" s="25">
        <f t="shared" si="108"/>
        <v>138138</v>
      </c>
      <c r="H588" s="26">
        <f t="shared" si="106"/>
        <v>41859.999999999993</v>
      </c>
      <c r="I588" s="52"/>
      <c r="J588" s="52"/>
      <c r="K588" s="53">
        <f t="shared" si="109"/>
        <v>125579.99999999997</v>
      </c>
    </row>
    <row r="589" spans="1:11" s="3" customFormat="1" ht="15" customHeight="1">
      <c r="A589" s="19">
        <v>13</v>
      </c>
      <c r="B589" s="20" t="s">
        <v>29</v>
      </c>
      <c r="C589" s="32"/>
      <c r="D589" s="33">
        <v>65340</v>
      </c>
      <c r="E589" s="23">
        <f t="shared" si="107"/>
        <v>0</v>
      </c>
      <c r="F589" s="24">
        <v>0.09</v>
      </c>
      <c r="G589" s="25">
        <f t="shared" si="108"/>
        <v>0</v>
      </c>
      <c r="H589" s="26">
        <f t="shared" si="106"/>
        <v>54053.999999999993</v>
      </c>
      <c r="I589" s="52"/>
      <c r="J589" s="52"/>
      <c r="K589" s="53">
        <f t="shared" si="109"/>
        <v>0</v>
      </c>
    </row>
    <row r="590" spans="1:11" s="3" customFormat="1" ht="15" customHeight="1">
      <c r="A590" s="19">
        <v>14</v>
      </c>
      <c r="B590" s="20" t="s">
        <v>30</v>
      </c>
      <c r="C590" s="32"/>
      <c r="D590" s="33">
        <v>67155</v>
      </c>
      <c r="E590" s="23">
        <f t="shared" si="107"/>
        <v>0</v>
      </c>
      <c r="F590" s="24">
        <v>0.09</v>
      </c>
      <c r="G590" s="25">
        <f t="shared" si="108"/>
        <v>0</v>
      </c>
      <c r="H590" s="26">
        <f t="shared" si="106"/>
        <v>55555.499999999993</v>
      </c>
      <c r="I590" s="52"/>
      <c r="J590" s="52"/>
      <c r="K590" s="53">
        <f t="shared" si="109"/>
        <v>0</v>
      </c>
    </row>
    <row r="591" spans="1:11" s="3" customFormat="1" ht="15" customHeight="1">
      <c r="A591" s="19">
        <v>15</v>
      </c>
      <c r="B591" s="20" t="s">
        <v>31</v>
      </c>
      <c r="C591" s="32"/>
      <c r="D591" s="33">
        <v>78045</v>
      </c>
      <c r="E591" s="23">
        <f t="shared" si="107"/>
        <v>0</v>
      </c>
      <c r="F591" s="24">
        <v>0.09</v>
      </c>
      <c r="G591" s="25">
        <f t="shared" si="108"/>
        <v>0</v>
      </c>
      <c r="H591" s="26">
        <f t="shared" si="106"/>
        <v>64564.5</v>
      </c>
      <c r="I591" s="52"/>
      <c r="J591" s="52"/>
      <c r="K591" s="53">
        <f t="shared" si="109"/>
        <v>0</v>
      </c>
    </row>
    <row r="592" spans="1:11" s="3" customFormat="1" ht="15" customHeight="1">
      <c r="A592" s="19">
        <v>16</v>
      </c>
      <c r="B592" s="20" t="s">
        <v>32</v>
      </c>
      <c r="C592" s="32">
        <v>2</v>
      </c>
      <c r="D592" s="33">
        <v>81675</v>
      </c>
      <c r="E592" s="23">
        <f t="shared" si="107"/>
        <v>163350</v>
      </c>
      <c r="F592" s="24">
        <v>0.09</v>
      </c>
      <c r="G592" s="25">
        <f t="shared" si="108"/>
        <v>148648.5</v>
      </c>
      <c r="H592" s="26">
        <f t="shared" si="106"/>
        <v>67567.5</v>
      </c>
      <c r="I592" s="52"/>
      <c r="J592" s="52"/>
      <c r="K592" s="53">
        <f t="shared" si="109"/>
        <v>135135</v>
      </c>
    </row>
    <row r="593" spans="1:11" s="66" customFormat="1" ht="15" customHeight="1">
      <c r="A593" s="79">
        <v>17</v>
      </c>
      <c r="B593" s="20" t="s">
        <v>33</v>
      </c>
      <c r="C593" s="32"/>
      <c r="D593" s="34">
        <v>115940</v>
      </c>
      <c r="E593" s="80">
        <f t="shared" si="107"/>
        <v>0</v>
      </c>
      <c r="F593" s="81">
        <v>0.09</v>
      </c>
      <c r="G593" s="25">
        <f t="shared" si="108"/>
        <v>0</v>
      </c>
      <c r="H593" s="82">
        <f t="shared" si="106"/>
        <v>95913.999999999985</v>
      </c>
      <c r="I593" s="85"/>
      <c r="J593" s="85"/>
      <c r="K593" s="86">
        <f t="shared" si="109"/>
        <v>0</v>
      </c>
    </row>
    <row r="594" spans="1:11" s="65" customFormat="1" ht="15" customHeight="1">
      <c r="A594" s="72">
        <v>18</v>
      </c>
      <c r="B594" s="73" t="s">
        <v>34</v>
      </c>
      <c r="C594" s="87"/>
      <c r="D594" s="88">
        <v>99825</v>
      </c>
      <c r="E594" s="76">
        <f t="shared" si="107"/>
        <v>0</v>
      </c>
      <c r="F594" s="77">
        <v>0.09</v>
      </c>
      <c r="G594" s="78">
        <f t="shared" si="108"/>
        <v>0</v>
      </c>
      <c r="H594" s="63">
        <f t="shared" si="106"/>
        <v>82582.499999999985</v>
      </c>
      <c r="I594" s="83">
        <f>H594*0.85</f>
        <v>70195.124999999985</v>
      </c>
      <c r="J594" s="83"/>
      <c r="K594" s="84">
        <f t="shared" si="109"/>
        <v>0</v>
      </c>
    </row>
    <row r="595" spans="1:11" s="3" customFormat="1" ht="15" customHeight="1">
      <c r="A595" s="19">
        <v>1</v>
      </c>
      <c r="B595" s="20" t="s">
        <v>17</v>
      </c>
      <c r="C595" s="21"/>
      <c r="D595" s="22">
        <v>80775</v>
      </c>
      <c r="E595" s="23">
        <f>D595*C595</f>
        <v>0</v>
      </c>
      <c r="F595" s="24">
        <v>0.09</v>
      </c>
      <c r="G595" s="25">
        <f>E595-E595*F595</f>
        <v>0</v>
      </c>
      <c r="H595" s="26">
        <f t="shared" si="106"/>
        <v>66822.954545454544</v>
      </c>
      <c r="I595" s="52"/>
      <c r="J595" s="52"/>
      <c r="K595" s="53">
        <f t="shared" si="109"/>
        <v>0</v>
      </c>
    </row>
    <row r="596" spans="1:11" s="3" customFormat="1" ht="15" customHeight="1">
      <c r="A596" s="19">
        <v>2</v>
      </c>
      <c r="B596" s="20" t="s">
        <v>18</v>
      </c>
      <c r="C596" s="27">
        <v>2</v>
      </c>
      <c r="D596" s="22">
        <v>130973</v>
      </c>
      <c r="E596" s="23">
        <f t="shared" ref="E596:E612" si="110">D596*C596</f>
        <v>261946</v>
      </c>
      <c r="F596" s="24">
        <v>0.09</v>
      </c>
      <c r="G596" s="25">
        <f t="shared" ref="G596:G612" si="111">E596-E596*F596</f>
        <v>238370.86</v>
      </c>
      <c r="H596" s="26">
        <f t="shared" si="106"/>
        <v>108350.39090909091</v>
      </c>
      <c r="I596" s="52"/>
      <c r="J596" s="52"/>
      <c r="K596" s="53">
        <f t="shared" si="109"/>
        <v>216700.78181818183</v>
      </c>
    </row>
    <row r="597" spans="1:11" s="3" customFormat="1" ht="15" customHeight="1">
      <c r="A597" s="19">
        <v>3</v>
      </c>
      <c r="B597" s="20" t="s">
        <v>19</v>
      </c>
      <c r="C597" s="30"/>
      <c r="D597" s="22">
        <v>61155</v>
      </c>
      <c r="E597" s="23">
        <f t="shared" si="110"/>
        <v>0</v>
      </c>
      <c r="F597" s="24">
        <v>0.09</v>
      </c>
      <c r="G597" s="25">
        <f t="shared" si="111"/>
        <v>0</v>
      </c>
      <c r="H597" s="26">
        <f t="shared" si="106"/>
        <v>50591.86363636364</v>
      </c>
      <c r="I597" s="52"/>
      <c r="J597" s="52"/>
      <c r="K597" s="53">
        <f t="shared" si="109"/>
        <v>0</v>
      </c>
    </row>
    <row r="598" spans="1:11" s="65" customFormat="1" ht="15" customHeight="1">
      <c r="A598" s="72">
        <v>4</v>
      </c>
      <c r="B598" s="73" t="s">
        <v>20</v>
      </c>
      <c r="C598" s="90">
        <v>3</v>
      </c>
      <c r="D598" s="75">
        <v>117926</v>
      </c>
      <c r="E598" s="76">
        <f t="shared" si="110"/>
        <v>353778</v>
      </c>
      <c r="F598" s="77">
        <v>0.09</v>
      </c>
      <c r="G598" s="78">
        <f t="shared" si="111"/>
        <v>321937.98</v>
      </c>
      <c r="H598" s="63">
        <f t="shared" si="106"/>
        <v>97556.963636363624</v>
      </c>
      <c r="I598" s="83">
        <f>H598*0.85</f>
        <v>82923.419090909083</v>
      </c>
      <c r="J598" s="83"/>
      <c r="K598" s="84">
        <f>I598*C598</f>
        <v>248770.25727272726</v>
      </c>
    </row>
    <row r="599" spans="1:11" s="3" customFormat="1" ht="15" customHeight="1">
      <c r="A599" s="19">
        <v>5</v>
      </c>
      <c r="B599" s="20" t="s">
        <v>21</v>
      </c>
      <c r="C599" s="27"/>
      <c r="D599" s="22">
        <v>122163</v>
      </c>
      <c r="E599" s="23">
        <f t="shared" si="110"/>
        <v>0</v>
      </c>
      <c r="F599" s="24">
        <v>0.09</v>
      </c>
      <c r="G599" s="25">
        <f t="shared" si="111"/>
        <v>0</v>
      </c>
      <c r="H599" s="26">
        <f t="shared" si="106"/>
        <v>101062.11818181818</v>
      </c>
      <c r="I599" s="52"/>
      <c r="J599" s="52"/>
      <c r="K599" s="53">
        <f t="shared" ref="K599:K615" si="112">H599*C599</f>
        <v>0</v>
      </c>
    </row>
    <row r="600" spans="1:11" s="3" customFormat="1" ht="15" customHeight="1">
      <c r="A600" s="19">
        <v>6</v>
      </c>
      <c r="B600" s="20" t="s">
        <v>22</v>
      </c>
      <c r="C600" s="21"/>
      <c r="D600" s="22">
        <v>96566</v>
      </c>
      <c r="E600" s="23">
        <f t="shared" si="110"/>
        <v>0</v>
      </c>
      <c r="F600" s="24">
        <v>0.09</v>
      </c>
      <c r="G600" s="25">
        <f t="shared" si="111"/>
        <v>0</v>
      </c>
      <c r="H600" s="26">
        <f t="shared" si="106"/>
        <v>79886.418181818182</v>
      </c>
      <c r="I600" s="52"/>
      <c r="J600" s="52"/>
      <c r="K600" s="53">
        <f t="shared" si="112"/>
        <v>0</v>
      </c>
    </row>
    <row r="601" spans="1:11" s="3" customFormat="1" ht="15" customHeight="1">
      <c r="A601" s="19">
        <v>7</v>
      </c>
      <c r="B601" s="20" t="s">
        <v>23</v>
      </c>
      <c r="C601" s="30"/>
      <c r="D601" s="22">
        <v>144014</v>
      </c>
      <c r="E601" s="23">
        <f t="shared" si="110"/>
        <v>0</v>
      </c>
      <c r="F601" s="24">
        <v>0.09</v>
      </c>
      <c r="G601" s="25">
        <f t="shared" si="111"/>
        <v>0</v>
      </c>
      <c r="H601" s="26">
        <f t="shared" si="106"/>
        <v>119138.85454545454</v>
      </c>
      <c r="I601" s="52"/>
      <c r="J601" s="52"/>
      <c r="K601" s="53">
        <f t="shared" si="112"/>
        <v>0</v>
      </c>
    </row>
    <row r="602" spans="1:11" s="3" customFormat="1" ht="15" customHeight="1">
      <c r="A602" s="19">
        <v>8</v>
      </c>
      <c r="B602" s="20" t="s">
        <v>24</v>
      </c>
      <c r="C602" s="21"/>
      <c r="D602" s="22">
        <v>237245</v>
      </c>
      <c r="E602" s="23">
        <f t="shared" si="110"/>
        <v>0</v>
      </c>
      <c r="F602" s="24">
        <v>0.09</v>
      </c>
      <c r="G602" s="25">
        <f t="shared" si="111"/>
        <v>0</v>
      </c>
      <c r="H602" s="26">
        <f t="shared" si="106"/>
        <v>196266.31818181818</v>
      </c>
      <c r="I602" s="52"/>
      <c r="J602" s="52"/>
      <c r="K602" s="53">
        <f t="shared" si="112"/>
        <v>0</v>
      </c>
    </row>
    <row r="603" spans="1:11" s="3" customFormat="1" ht="15" customHeight="1">
      <c r="A603" s="19">
        <v>9</v>
      </c>
      <c r="B603" s="31" t="s">
        <v>25</v>
      </c>
      <c r="C603" s="21"/>
      <c r="D603" s="22">
        <v>103413.75</v>
      </c>
      <c r="E603" s="23">
        <f t="shared" si="110"/>
        <v>0</v>
      </c>
      <c r="F603" s="24">
        <v>0.09</v>
      </c>
      <c r="G603" s="25">
        <f t="shared" si="111"/>
        <v>0</v>
      </c>
      <c r="H603" s="26">
        <f t="shared" si="106"/>
        <v>85551.374999999985</v>
      </c>
      <c r="I603" s="52"/>
      <c r="J603" s="52"/>
      <c r="K603" s="53">
        <f t="shared" si="112"/>
        <v>0</v>
      </c>
    </row>
    <row r="604" spans="1:11" s="3" customFormat="1" ht="15" customHeight="1">
      <c r="A604" s="19">
        <v>10</v>
      </c>
      <c r="B604" s="31" t="s">
        <v>26</v>
      </c>
      <c r="C604" s="32"/>
      <c r="D604" s="22">
        <v>112188</v>
      </c>
      <c r="E604" s="23">
        <f t="shared" si="110"/>
        <v>0</v>
      </c>
      <c r="F604" s="24">
        <v>0.09</v>
      </c>
      <c r="G604" s="25">
        <f t="shared" si="111"/>
        <v>0</v>
      </c>
      <c r="H604" s="26">
        <f t="shared" si="106"/>
        <v>92810.072727272724</v>
      </c>
      <c r="I604" s="52"/>
      <c r="J604" s="52"/>
      <c r="K604" s="53">
        <f t="shared" si="112"/>
        <v>0</v>
      </c>
    </row>
    <row r="605" spans="1:11" s="3" customFormat="1" ht="15" customHeight="1">
      <c r="A605" s="19">
        <v>11</v>
      </c>
      <c r="B605" s="20" t="s">
        <v>27</v>
      </c>
      <c r="C605" s="32">
        <v>4</v>
      </c>
      <c r="D605" s="22">
        <v>55200</v>
      </c>
      <c r="E605" s="23">
        <f t="shared" si="110"/>
        <v>220800</v>
      </c>
      <c r="F605" s="24">
        <v>0.09</v>
      </c>
      <c r="G605" s="25">
        <f t="shared" si="111"/>
        <v>200928</v>
      </c>
      <c r="H605" s="26">
        <f t="shared" si="106"/>
        <v>45665.454545454544</v>
      </c>
      <c r="I605" s="52"/>
      <c r="J605" s="52"/>
      <c r="K605" s="53">
        <f t="shared" si="112"/>
        <v>182661.81818181818</v>
      </c>
    </row>
    <row r="606" spans="1:11" s="3" customFormat="1" ht="15" customHeight="1">
      <c r="A606" s="19">
        <v>12</v>
      </c>
      <c r="B606" s="20" t="s">
        <v>28</v>
      </c>
      <c r="C606" s="32"/>
      <c r="D606" s="22">
        <v>50600</v>
      </c>
      <c r="E606" s="23">
        <f t="shared" si="110"/>
        <v>0</v>
      </c>
      <c r="F606" s="24">
        <v>0.09</v>
      </c>
      <c r="G606" s="25">
        <f t="shared" si="111"/>
        <v>0</v>
      </c>
      <c r="H606" s="26">
        <f t="shared" si="106"/>
        <v>41859.999999999993</v>
      </c>
      <c r="I606" s="52"/>
      <c r="J606" s="52"/>
      <c r="K606" s="53">
        <f t="shared" si="112"/>
        <v>0</v>
      </c>
    </row>
    <row r="607" spans="1:11" s="3" customFormat="1" ht="15" customHeight="1">
      <c r="A607" s="19">
        <v>13</v>
      </c>
      <c r="B607" s="20" t="s">
        <v>29</v>
      </c>
      <c r="C607" s="32"/>
      <c r="D607" s="33">
        <v>65340</v>
      </c>
      <c r="E607" s="23">
        <f t="shared" si="110"/>
        <v>0</v>
      </c>
      <c r="F607" s="24">
        <v>0.09</v>
      </c>
      <c r="G607" s="25">
        <f t="shared" si="111"/>
        <v>0</v>
      </c>
      <c r="H607" s="26">
        <f t="shared" si="106"/>
        <v>54053.999999999993</v>
      </c>
      <c r="I607" s="52"/>
      <c r="J607" s="52"/>
      <c r="K607" s="53">
        <f t="shared" si="112"/>
        <v>0</v>
      </c>
    </row>
    <row r="608" spans="1:11" s="3" customFormat="1" ht="15" customHeight="1">
      <c r="A608" s="19">
        <v>14</v>
      </c>
      <c r="B608" s="20" t="s">
        <v>30</v>
      </c>
      <c r="C608" s="32">
        <v>3</v>
      </c>
      <c r="D608" s="33">
        <v>67155</v>
      </c>
      <c r="E608" s="23">
        <f t="shared" si="110"/>
        <v>201465</v>
      </c>
      <c r="F608" s="24">
        <v>0.09</v>
      </c>
      <c r="G608" s="25">
        <f t="shared" si="111"/>
        <v>183333.15</v>
      </c>
      <c r="H608" s="26">
        <f t="shared" si="106"/>
        <v>55555.499999999993</v>
      </c>
      <c r="I608" s="52"/>
      <c r="J608" s="52"/>
      <c r="K608" s="53">
        <f t="shared" si="112"/>
        <v>166666.49999999997</v>
      </c>
    </row>
    <row r="609" spans="1:11" s="3" customFormat="1" ht="15" customHeight="1">
      <c r="A609" s="19">
        <v>15</v>
      </c>
      <c r="B609" s="20" t="s">
        <v>31</v>
      </c>
      <c r="C609" s="32">
        <v>3</v>
      </c>
      <c r="D609" s="33">
        <v>78045</v>
      </c>
      <c r="E609" s="23">
        <f t="shared" si="110"/>
        <v>234135</v>
      </c>
      <c r="F609" s="24">
        <v>0.09</v>
      </c>
      <c r="G609" s="25">
        <f t="shared" si="111"/>
        <v>213062.85</v>
      </c>
      <c r="H609" s="26">
        <f t="shared" si="106"/>
        <v>64564.5</v>
      </c>
      <c r="I609" s="52"/>
      <c r="J609" s="52"/>
      <c r="K609" s="53">
        <f t="shared" si="112"/>
        <v>193693.5</v>
      </c>
    </row>
    <row r="610" spans="1:11" s="3" customFormat="1" ht="15" customHeight="1">
      <c r="A610" s="19">
        <v>16</v>
      </c>
      <c r="B610" s="20" t="s">
        <v>32</v>
      </c>
      <c r="C610" s="32"/>
      <c r="D610" s="33">
        <v>81675</v>
      </c>
      <c r="E610" s="23">
        <f t="shared" si="110"/>
        <v>0</v>
      </c>
      <c r="F610" s="24">
        <v>0.09</v>
      </c>
      <c r="G610" s="25">
        <f t="shared" si="111"/>
        <v>0</v>
      </c>
      <c r="H610" s="26">
        <f t="shared" si="106"/>
        <v>67567.5</v>
      </c>
      <c r="I610" s="52"/>
      <c r="J610" s="52"/>
      <c r="K610" s="53">
        <f t="shared" si="112"/>
        <v>0</v>
      </c>
    </row>
    <row r="611" spans="1:11" s="66" customFormat="1" ht="15" customHeight="1">
      <c r="A611" s="79">
        <v>17</v>
      </c>
      <c r="B611" s="20" t="s">
        <v>33</v>
      </c>
      <c r="C611" s="32"/>
      <c r="D611" s="34">
        <v>115940</v>
      </c>
      <c r="E611" s="80">
        <f t="shared" si="110"/>
        <v>0</v>
      </c>
      <c r="F611" s="81">
        <v>0.09</v>
      </c>
      <c r="G611" s="25">
        <f t="shared" si="111"/>
        <v>0</v>
      </c>
      <c r="H611" s="82">
        <f t="shared" si="106"/>
        <v>95913.999999999985</v>
      </c>
      <c r="I611" s="85"/>
      <c r="J611" s="85"/>
      <c r="K611" s="86">
        <f t="shared" si="112"/>
        <v>0</v>
      </c>
    </row>
    <row r="612" spans="1:11" s="65" customFormat="1" ht="15" customHeight="1">
      <c r="A612" s="72">
        <v>18</v>
      </c>
      <c r="B612" s="73" t="s">
        <v>34</v>
      </c>
      <c r="C612" s="87"/>
      <c r="D612" s="88">
        <v>99825</v>
      </c>
      <c r="E612" s="76">
        <f t="shared" si="110"/>
        <v>0</v>
      </c>
      <c r="F612" s="77">
        <v>0.09</v>
      </c>
      <c r="G612" s="78">
        <f t="shared" si="111"/>
        <v>0</v>
      </c>
      <c r="H612" s="63">
        <f t="shared" si="106"/>
        <v>82582.499999999985</v>
      </c>
      <c r="I612" s="83">
        <f>H612*0.85</f>
        <v>70195.124999999985</v>
      </c>
      <c r="J612" s="83"/>
      <c r="K612" s="84">
        <f t="shared" si="112"/>
        <v>0</v>
      </c>
    </row>
    <row r="613" spans="1:11" s="3" customFormat="1" ht="15" customHeight="1">
      <c r="A613" s="19">
        <v>1</v>
      </c>
      <c r="B613" s="20" t="s">
        <v>17</v>
      </c>
      <c r="C613" s="21">
        <v>5</v>
      </c>
      <c r="D613" s="22">
        <v>80775</v>
      </c>
      <c r="E613" s="23">
        <f>D613*C613</f>
        <v>403875</v>
      </c>
      <c r="F613" s="24">
        <v>0.09</v>
      </c>
      <c r="G613" s="25">
        <f>E613-E613*F613</f>
        <v>367526.25</v>
      </c>
      <c r="H613" s="26">
        <f t="shared" si="106"/>
        <v>66822.954545454544</v>
      </c>
      <c r="I613" s="52"/>
      <c r="J613" s="52"/>
      <c r="K613" s="53">
        <f t="shared" si="112"/>
        <v>334114.77272727271</v>
      </c>
    </row>
    <row r="614" spans="1:11" s="3" customFormat="1" ht="15" customHeight="1">
      <c r="A614" s="19">
        <v>2</v>
      </c>
      <c r="B614" s="20" t="s">
        <v>18</v>
      </c>
      <c r="C614" s="27"/>
      <c r="D614" s="22">
        <v>130973</v>
      </c>
      <c r="E614" s="23">
        <f t="shared" ref="E614:E630" si="113">D614*C614</f>
        <v>0</v>
      </c>
      <c r="F614" s="24">
        <v>0.09</v>
      </c>
      <c r="G614" s="25">
        <f t="shared" ref="G614:G630" si="114">E614-E614*F614</f>
        <v>0</v>
      </c>
      <c r="H614" s="26">
        <f t="shared" si="106"/>
        <v>108350.39090909091</v>
      </c>
      <c r="I614" s="52"/>
      <c r="J614" s="52"/>
      <c r="K614" s="53">
        <f t="shared" si="112"/>
        <v>0</v>
      </c>
    </row>
    <row r="615" spans="1:11" s="3" customFormat="1" ht="15" customHeight="1">
      <c r="A615" s="19">
        <v>3</v>
      </c>
      <c r="B615" s="20" t="s">
        <v>19</v>
      </c>
      <c r="C615" s="30">
        <v>5</v>
      </c>
      <c r="D615" s="22">
        <v>61155</v>
      </c>
      <c r="E615" s="23">
        <f t="shared" si="113"/>
        <v>305775</v>
      </c>
      <c r="F615" s="24">
        <v>0.09</v>
      </c>
      <c r="G615" s="25">
        <f t="shared" si="114"/>
        <v>278255.25</v>
      </c>
      <c r="H615" s="26">
        <f t="shared" si="106"/>
        <v>50591.86363636364</v>
      </c>
      <c r="I615" s="52"/>
      <c r="J615" s="52"/>
      <c r="K615" s="53">
        <f t="shared" si="112"/>
        <v>252959.31818181821</v>
      </c>
    </row>
    <row r="616" spans="1:11" s="65" customFormat="1" ht="15" customHeight="1">
      <c r="A616" s="72">
        <v>4</v>
      </c>
      <c r="B616" s="73" t="s">
        <v>20</v>
      </c>
      <c r="C616" s="90">
        <v>5</v>
      </c>
      <c r="D616" s="75">
        <v>117926</v>
      </c>
      <c r="E616" s="76">
        <f t="shared" si="113"/>
        <v>589630</v>
      </c>
      <c r="F616" s="77">
        <v>0.09</v>
      </c>
      <c r="G616" s="78">
        <f t="shared" si="114"/>
        <v>536563.30000000005</v>
      </c>
      <c r="H616" s="63">
        <f t="shared" si="106"/>
        <v>97556.963636363624</v>
      </c>
      <c r="I616" s="83">
        <f>H616*0.85</f>
        <v>82923.419090909083</v>
      </c>
      <c r="J616" s="83"/>
      <c r="K616" s="84">
        <f>I616*C616</f>
        <v>414617.0954545454</v>
      </c>
    </row>
    <row r="617" spans="1:11" s="3" customFormat="1" ht="15" customHeight="1">
      <c r="A617" s="19">
        <v>5</v>
      </c>
      <c r="B617" s="20" t="s">
        <v>21</v>
      </c>
      <c r="C617" s="27">
        <v>5</v>
      </c>
      <c r="D617" s="22">
        <v>122163</v>
      </c>
      <c r="E617" s="23">
        <f t="shared" si="113"/>
        <v>610815</v>
      </c>
      <c r="F617" s="24">
        <v>0.09</v>
      </c>
      <c r="G617" s="25">
        <f t="shared" si="114"/>
        <v>555841.65</v>
      </c>
      <c r="H617" s="26">
        <f t="shared" si="106"/>
        <v>101062.11818181818</v>
      </c>
      <c r="I617" s="52"/>
      <c r="J617" s="52"/>
      <c r="K617" s="53">
        <f t="shared" ref="K617:K633" si="115">H617*C617</f>
        <v>505310.59090909088</v>
      </c>
    </row>
    <row r="618" spans="1:11" s="3" customFormat="1" ht="15" customHeight="1">
      <c r="A618" s="19">
        <v>6</v>
      </c>
      <c r="B618" s="20" t="s">
        <v>22</v>
      </c>
      <c r="C618" s="21"/>
      <c r="D618" s="22">
        <v>96566</v>
      </c>
      <c r="E618" s="23">
        <f t="shared" si="113"/>
        <v>0</v>
      </c>
      <c r="F618" s="24">
        <v>0.09</v>
      </c>
      <c r="G618" s="25">
        <f t="shared" si="114"/>
        <v>0</v>
      </c>
      <c r="H618" s="26">
        <f t="shared" si="106"/>
        <v>79886.418181818182</v>
      </c>
      <c r="I618" s="52"/>
      <c r="J618" s="52"/>
      <c r="K618" s="53">
        <f t="shared" si="115"/>
        <v>0</v>
      </c>
    </row>
    <row r="619" spans="1:11" s="3" customFormat="1" ht="15" customHeight="1">
      <c r="A619" s="19">
        <v>7</v>
      </c>
      <c r="B619" s="20" t="s">
        <v>23</v>
      </c>
      <c r="C619" s="30"/>
      <c r="D619" s="22">
        <v>144014</v>
      </c>
      <c r="E619" s="23">
        <f t="shared" si="113"/>
        <v>0</v>
      </c>
      <c r="F619" s="24">
        <v>0.09</v>
      </c>
      <c r="G619" s="25">
        <f t="shared" si="114"/>
        <v>0</v>
      </c>
      <c r="H619" s="26">
        <f t="shared" si="106"/>
        <v>119138.85454545454</v>
      </c>
      <c r="I619" s="52"/>
      <c r="J619" s="52"/>
      <c r="K619" s="53">
        <f t="shared" si="115"/>
        <v>0</v>
      </c>
    </row>
    <row r="620" spans="1:11" s="3" customFormat="1" ht="15" customHeight="1">
      <c r="A620" s="19">
        <v>8</v>
      </c>
      <c r="B620" s="20" t="s">
        <v>24</v>
      </c>
      <c r="C620" s="21"/>
      <c r="D620" s="22">
        <v>237245</v>
      </c>
      <c r="E620" s="23">
        <f t="shared" si="113"/>
        <v>0</v>
      </c>
      <c r="F620" s="24">
        <v>0.09</v>
      </c>
      <c r="G620" s="25">
        <f t="shared" si="114"/>
        <v>0</v>
      </c>
      <c r="H620" s="26">
        <f t="shared" si="106"/>
        <v>196266.31818181818</v>
      </c>
      <c r="I620" s="52"/>
      <c r="J620" s="52"/>
      <c r="K620" s="53">
        <f t="shared" si="115"/>
        <v>0</v>
      </c>
    </row>
    <row r="621" spans="1:11" s="3" customFormat="1" ht="15" customHeight="1">
      <c r="A621" s="19">
        <v>9</v>
      </c>
      <c r="B621" s="31" t="s">
        <v>25</v>
      </c>
      <c r="C621" s="21"/>
      <c r="D621" s="22">
        <v>103413.75</v>
      </c>
      <c r="E621" s="23">
        <f t="shared" si="113"/>
        <v>0</v>
      </c>
      <c r="F621" s="24">
        <v>0.09</v>
      </c>
      <c r="G621" s="25">
        <f t="shared" si="114"/>
        <v>0</v>
      </c>
      <c r="H621" s="26">
        <f t="shared" si="106"/>
        <v>85551.374999999985</v>
      </c>
      <c r="I621" s="52"/>
      <c r="J621" s="52"/>
      <c r="K621" s="53">
        <f t="shared" si="115"/>
        <v>0</v>
      </c>
    </row>
    <row r="622" spans="1:11" s="3" customFormat="1" ht="15" customHeight="1">
      <c r="A622" s="19">
        <v>10</v>
      </c>
      <c r="B622" s="31" t="s">
        <v>26</v>
      </c>
      <c r="C622" s="32"/>
      <c r="D622" s="22">
        <v>112188</v>
      </c>
      <c r="E622" s="23">
        <f t="shared" si="113"/>
        <v>0</v>
      </c>
      <c r="F622" s="24">
        <v>0.09</v>
      </c>
      <c r="G622" s="25">
        <f t="shared" si="114"/>
        <v>0</v>
      </c>
      <c r="H622" s="26">
        <f t="shared" si="106"/>
        <v>92810.072727272724</v>
      </c>
      <c r="I622" s="52"/>
      <c r="J622" s="52"/>
      <c r="K622" s="53">
        <f t="shared" si="115"/>
        <v>0</v>
      </c>
    </row>
    <row r="623" spans="1:11" s="3" customFormat="1" ht="15" customHeight="1">
      <c r="A623" s="19">
        <v>11</v>
      </c>
      <c r="B623" s="20" t="s">
        <v>27</v>
      </c>
      <c r="C623" s="32">
        <v>5</v>
      </c>
      <c r="D623" s="22">
        <v>55200</v>
      </c>
      <c r="E623" s="23">
        <f t="shared" si="113"/>
        <v>276000</v>
      </c>
      <c r="F623" s="24">
        <v>0.09</v>
      </c>
      <c r="G623" s="25">
        <f t="shared" si="114"/>
        <v>251160</v>
      </c>
      <c r="H623" s="26">
        <f t="shared" si="106"/>
        <v>45665.454545454544</v>
      </c>
      <c r="I623" s="52"/>
      <c r="J623" s="52"/>
      <c r="K623" s="53">
        <f t="shared" si="115"/>
        <v>228327.27272727271</v>
      </c>
    </row>
    <row r="624" spans="1:11" s="3" customFormat="1" ht="15" customHeight="1">
      <c r="A624" s="19">
        <v>12</v>
      </c>
      <c r="B624" s="20" t="s">
        <v>28</v>
      </c>
      <c r="C624" s="32"/>
      <c r="D624" s="22">
        <v>50600</v>
      </c>
      <c r="E624" s="23">
        <f t="shared" si="113"/>
        <v>0</v>
      </c>
      <c r="F624" s="24">
        <v>0.09</v>
      </c>
      <c r="G624" s="25">
        <f t="shared" si="114"/>
        <v>0</v>
      </c>
      <c r="H624" s="26">
        <f t="shared" si="106"/>
        <v>41859.999999999993</v>
      </c>
      <c r="I624" s="52"/>
      <c r="J624" s="52"/>
      <c r="K624" s="53">
        <f t="shared" si="115"/>
        <v>0</v>
      </c>
    </row>
    <row r="625" spans="1:11" s="3" customFormat="1" ht="15" customHeight="1">
      <c r="A625" s="19">
        <v>13</v>
      </c>
      <c r="B625" s="20" t="s">
        <v>29</v>
      </c>
      <c r="C625" s="32"/>
      <c r="D625" s="33">
        <v>65340</v>
      </c>
      <c r="E625" s="23">
        <f t="shared" si="113"/>
        <v>0</v>
      </c>
      <c r="F625" s="24">
        <v>0.09</v>
      </c>
      <c r="G625" s="25">
        <f t="shared" si="114"/>
        <v>0</v>
      </c>
      <c r="H625" s="26">
        <f t="shared" si="106"/>
        <v>54053.999999999993</v>
      </c>
      <c r="I625" s="52"/>
      <c r="J625" s="52"/>
      <c r="K625" s="53">
        <f t="shared" si="115"/>
        <v>0</v>
      </c>
    </row>
    <row r="626" spans="1:11" s="3" customFormat="1" ht="15" customHeight="1">
      <c r="A626" s="19">
        <v>14</v>
      </c>
      <c r="B626" s="20" t="s">
        <v>30</v>
      </c>
      <c r="C626" s="32"/>
      <c r="D626" s="33">
        <v>67155</v>
      </c>
      <c r="E626" s="23">
        <f t="shared" si="113"/>
        <v>0</v>
      </c>
      <c r="F626" s="24">
        <v>0.09</v>
      </c>
      <c r="G626" s="25">
        <f t="shared" si="114"/>
        <v>0</v>
      </c>
      <c r="H626" s="26">
        <f t="shared" si="106"/>
        <v>55555.499999999993</v>
      </c>
      <c r="I626" s="52"/>
      <c r="J626" s="52"/>
      <c r="K626" s="53">
        <f t="shared" si="115"/>
        <v>0</v>
      </c>
    </row>
    <row r="627" spans="1:11" s="3" customFormat="1" ht="15" customHeight="1">
      <c r="A627" s="19">
        <v>15</v>
      </c>
      <c r="B627" s="20" t="s">
        <v>31</v>
      </c>
      <c r="C627" s="32"/>
      <c r="D627" s="33">
        <v>78045</v>
      </c>
      <c r="E627" s="23">
        <f t="shared" si="113"/>
        <v>0</v>
      </c>
      <c r="F627" s="24">
        <v>0.09</v>
      </c>
      <c r="G627" s="25">
        <f t="shared" si="114"/>
        <v>0</v>
      </c>
      <c r="H627" s="26">
        <f t="shared" si="106"/>
        <v>64564.5</v>
      </c>
      <c r="I627" s="52"/>
      <c r="J627" s="52"/>
      <c r="K627" s="53">
        <f t="shared" si="115"/>
        <v>0</v>
      </c>
    </row>
    <row r="628" spans="1:11" s="3" customFormat="1" ht="15" customHeight="1">
      <c r="A628" s="19">
        <v>16</v>
      </c>
      <c r="B628" s="20" t="s">
        <v>32</v>
      </c>
      <c r="C628" s="32"/>
      <c r="D628" s="33">
        <v>81675</v>
      </c>
      <c r="E628" s="23">
        <f t="shared" si="113"/>
        <v>0</v>
      </c>
      <c r="F628" s="24">
        <v>0.09</v>
      </c>
      <c r="G628" s="25">
        <f t="shared" si="114"/>
        <v>0</v>
      </c>
      <c r="H628" s="26">
        <f t="shared" si="106"/>
        <v>67567.5</v>
      </c>
      <c r="I628" s="52"/>
      <c r="J628" s="52"/>
      <c r="K628" s="53">
        <f t="shared" si="115"/>
        <v>0</v>
      </c>
    </row>
    <row r="629" spans="1:11" s="66" customFormat="1" ht="15" customHeight="1">
      <c r="A629" s="79">
        <v>17</v>
      </c>
      <c r="B629" s="20" t="s">
        <v>33</v>
      </c>
      <c r="C629" s="32"/>
      <c r="D629" s="34">
        <v>115940</v>
      </c>
      <c r="E629" s="80">
        <f t="shared" si="113"/>
        <v>0</v>
      </c>
      <c r="F629" s="81">
        <v>0.09</v>
      </c>
      <c r="G629" s="25">
        <f t="shared" si="114"/>
        <v>0</v>
      </c>
      <c r="H629" s="82">
        <f t="shared" si="106"/>
        <v>95913.999999999985</v>
      </c>
      <c r="I629" s="85"/>
      <c r="J629" s="85"/>
      <c r="K629" s="86">
        <f t="shared" si="115"/>
        <v>0</v>
      </c>
    </row>
    <row r="630" spans="1:11" s="65" customFormat="1" ht="15" customHeight="1">
      <c r="A630" s="72">
        <v>18</v>
      </c>
      <c r="B630" s="73" t="s">
        <v>34</v>
      </c>
      <c r="C630" s="87"/>
      <c r="D630" s="88">
        <v>99825</v>
      </c>
      <c r="E630" s="76">
        <f t="shared" si="113"/>
        <v>0</v>
      </c>
      <c r="F630" s="77">
        <v>0.09</v>
      </c>
      <c r="G630" s="78">
        <f t="shared" si="114"/>
        <v>0</v>
      </c>
      <c r="H630" s="63">
        <f t="shared" si="106"/>
        <v>82582.499999999985</v>
      </c>
      <c r="I630" s="83">
        <f>H630*0.85</f>
        <v>70195.124999999985</v>
      </c>
      <c r="J630" s="83"/>
      <c r="K630" s="84">
        <f t="shared" si="115"/>
        <v>0</v>
      </c>
    </row>
    <row r="631" spans="1:11" s="3" customFormat="1" ht="15" customHeight="1">
      <c r="A631" s="19">
        <v>1</v>
      </c>
      <c r="B631" s="20" t="s">
        <v>17</v>
      </c>
      <c r="C631" s="21">
        <v>2</v>
      </c>
      <c r="D631" s="22">
        <v>80775</v>
      </c>
      <c r="E631" s="23">
        <f>D631*C631</f>
        <v>161550</v>
      </c>
      <c r="F631" s="24">
        <v>0.09</v>
      </c>
      <c r="G631" s="25">
        <f>E631-E631*F631</f>
        <v>147010.5</v>
      </c>
      <c r="H631" s="26">
        <f t="shared" si="106"/>
        <v>66822.954545454544</v>
      </c>
      <c r="I631" s="52"/>
      <c r="J631" s="52"/>
      <c r="K631" s="53">
        <f t="shared" si="115"/>
        <v>133645.90909090909</v>
      </c>
    </row>
    <row r="632" spans="1:11" s="3" customFormat="1" ht="15" customHeight="1">
      <c r="A632" s="19">
        <v>2</v>
      </c>
      <c r="B632" s="20" t="s">
        <v>18</v>
      </c>
      <c r="C632" s="27">
        <v>2</v>
      </c>
      <c r="D632" s="22">
        <v>130973</v>
      </c>
      <c r="E632" s="23">
        <f t="shared" ref="E632:E648" si="116">D632*C632</f>
        <v>261946</v>
      </c>
      <c r="F632" s="24">
        <v>0.09</v>
      </c>
      <c r="G632" s="25">
        <f t="shared" ref="G632:G648" si="117">E632-E632*F632</f>
        <v>238370.86</v>
      </c>
      <c r="H632" s="26">
        <f t="shared" si="106"/>
        <v>108350.39090909091</v>
      </c>
      <c r="I632" s="52"/>
      <c r="J632" s="52"/>
      <c r="K632" s="53">
        <f t="shared" si="115"/>
        <v>216700.78181818183</v>
      </c>
    </row>
    <row r="633" spans="1:11" s="3" customFormat="1" ht="15" customHeight="1">
      <c r="A633" s="19">
        <v>3</v>
      </c>
      <c r="B633" s="20" t="s">
        <v>19</v>
      </c>
      <c r="C633" s="30">
        <v>2</v>
      </c>
      <c r="D633" s="22">
        <v>61155</v>
      </c>
      <c r="E633" s="23">
        <f t="shared" si="116"/>
        <v>122310</v>
      </c>
      <c r="F633" s="24">
        <v>0.09</v>
      </c>
      <c r="G633" s="25">
        <f t="shared" si="117"/>
        <v>111302.1</v>
      </c>
      <c r="H633" s="26">
        <f t="shared" si="106"/>
        <v>50591.86363636364</v>
      </c>
      <c r="I633" s="52"/>
      <c r="J633" s="52"/>
      <c r="K633" s="53">
        <f t="shared" si="115"/>
        <v>101183.72727272728</v>
      </c>
    </row>
    <row r="634" spans="1:11" s="65" customFormat="1" ht="15" customHeight="1">
      <c r="A634" s="72">
        <v>4</v>
      </c>
      <c r="B634" s="73" t="s">
        <v>20</v>
      </c>
      <c r="C634" s="90">
        <v>2</v>
      </c>
      <c r="D634" s="75">
        <v>117926</v>
      </c>
      <c r="E634" s="76">
        <f t="shared" si="116"/>
        <v>235852</v>
      </c>
      <c r="F634" s="77">
        <v>0.09</v>
      </c>
      <c r="G634" s="78">
        <f t="shared" si="117"/>
        <v>214625.32</v>
      </c>
      <c r="H634" s="63">
        <f t="shared" si="106"/>
        <v>97556.963636363624</v>
      </c>
      <c r="I634" s="83">
        <f>H634*0.85</f>
        <v>82923.419090909083</v>
      </c>
      <c r="J634" s="83"/>
      <c r="K634" s="84">
        <f>I634*C634</f>
        <v>165846.83818181817</v>
      </c>
    </row>
    <row r="635" spans="1:11" s="3" customFormat="1" ht="15" customHeight="1">
      <c r="A635" s="19">
        <v>5</v>
      </c>
      <c r="B635" s="20" t="s">
        <v>21</v>
      </c>
      <c r="C635" s="27">
        <v>2</v>
      </c>
      <c r="D635" s="22">
        <v>122163</v>
      </c>
      <c r="E635" s="23">
        <f t="shared" si="116"/>
        <v>244326</v>
      </c>
      <c r="F635" s="24">
        <v>0.09</v>
      </c>
      <c r="G635" s="25">
        <f t="shared" si="117"/>
        <v>222336.66</v>
      </c>
      <c r="H635" s="26">
        <f t="shared" si="106"/>
        <v>101062.11818181818</v>
      </c>
      <c r="I635" s="52"/>
      <c r="J635" s="52"/>
      <c r="K635" s="53">
        <f t="shared" ref="K635:K647" si="118">H635*C635</f>
        <v>202124.23636363636</v>
      </c>
    </row>
    <row r="636" spans="1:11" s="3" customFormat="1" ht="15" customHeight="1">
      <c r="A636" s="19">
        <v>6</v>
      </c>
      <c r="B636" s="20" t="s">
        <v>22</v>
      </c>
      <c r="C636" s="21"/>
      <c r="D636" s="22">
        <v>96566</v>
      </c>
      <c r="E636" s="23">
        <f t="shared" si="116"/>
        <v>0</v>
      </c>
      <c r="F636" s="24">
        <v>0.09</v>
      </c>
      <c r="G636" s="25">
        <f t="shared" si="117"/>
        <v>0</v>
      </c>
      <c r="H636" s="26">
        <f t="shared" si="106"/>
        <v>79886.418181818182</v>
      </c>
      <c r="I636" s="52"/>
      <c r="J636" s="52"/>
      <c r="K636" s="53">
        <f t="shared" si="118"/>
        <v>0</v>
      </c>
    </row>
    <row r="637" spans="1:11" s="3" customFormat="1" ht="15" customHeight="1">
      <c r="A637" s="19">
        <v>7</v>
      </c>
      <c r="B637" s="20" t="s">
        <v>23</v>
      </c>
      <c r="C637" s="30"/>
      <c r="D637" s="22">
        <v>144014</v>
      </c>
      <c r="E637" s="23">
        <f t="shared" si="116"/>
        <v>0</v>
      </c>
      <c r="F637" s="24">
        <v>0.09</v>
      </c>
      <c r="G637" s="25">
        <f t="shared" si="117"/>
        <v>0</v>
      </c>
      <c r="H637" s="26">
        <f t="shared" si="106"/>
        <v>119138.85454545454</v>
      </c>
      <c r="I637" s="52"/>
      <c r="J637" s="52"/>
      <c r="K637" s="53">
        <f t="shared" si="118"/>
        <v>0</v>
      </c>
    </row>
    <row r="638" spans="1:11" s="3" customFormat="1" ht="15" customHeight="1">
      <c r="A638" s="19">
        <v>8</v>
      </c>
      <c r="B638" s="20" t="s">
        <v>24</v>
      </c>
      <c r="C638" s="21"/>
      <c r="D638" s="22">
        <v>237245</v>
      </c>
      <c r="E638" s="23">
        <f t="shared" si="116"/>
        <v>0</v>
      </c>
      <c r="F638" s="24">
        <v>0.09</v>
      </c>
      <c r="G638" s="25">
        <f t="shared" si="117"/>
        <v>0</v>
      </c>
      <c r="H638" s="26">
        <f t="shared" si="106"/>
        <v>196266.31818181818</v>
      </c>
      <c r="I638" s="52"/>
      <c r="J638" s="52"/>
      <c r="K638" s="53">
        <f t="shared" si="118"/>
        <v>0</v>
      </c>
    </row>
    <row r="639" spans="1:11" s="3" customFormat="1" ht="15" customHeight="1">
      <c r="A639" s="19">
        <v>9</v>
      </c>
      <c r="B639" s="31" t="s">
        <v>25</v>
      </c>
      <c r="C639" s="21"/>
      <c r="D639" s="22">
        <v>103413.75</v>
      </c>
      <c r="E639" s="23">
        <f t="shared" si="116"/>
        <v>0</v>
      </c>
      <c r="F639" s="24">
        <v>0.09</v>
      </c>
      <c r="G639" s="25">
        <f t="shared" si="117"/>
        <v>0</v>
      </c>
      <c r="H639" s="26">
        <f t="shared" si="106"/>
        <v>85551.374999999985</v>
      </c>
      <c r="I639" s="52"/>
      <c r="J639" s="52"/>
      <c r="K639" s="53">
        <f t="shared" si="118"/>
        <v>0</v>
      </c>
    </row>
    <row r="640" spans="1:11" s="3" customFormat="1" ht="15" customHeight="1">
      <c r="A640" s="19">
        <v>10</v>
      </c>
      <c r="B640" s="31" t="s">
        <v>26</v>
      </c>
      <c r="C640" s="32"/>
      <c r="D640" s="22">
        <v>112188</v>
      </c>
      <c r="E640" s="23">
        <f t="shared" si="116"/>
        <v>0</v>
      </c>
      <c r="F640" s="24">
        <v>0.09</v>
      </c>
      <c r="G640" s="25">
        <f t="shared" si="117"/>
        <v>0</v>
      </c>
      <c r="H640" s="26">
        <f t="shared" si="106"/>
        <v>92810.072727272724</v>
      </c>
      <c r="I640" s="52"/>
      <c r="J640" s="52"/>
      <c r="K640" s="53">
        <f t="shared" si="118"/>
        <v>0</v>
      </c>
    </row>
    <row r="641" spans="1:11" s="3" customFormat="1" ht="15" customHeight="1">
      <c r="A641" s="19">
        <v>11</v>
      </c>
      <c r="B641" s="20" t="s">
        <v>27</v>
      </c>
      <c r="C641" s="32">
        <v>2</v>
      </c>
      <c r="D641" s="22">
        <v>55200</v>
      </c>
      <c r="E641" s="23">
        <f t="shared" si="116"/>
        <v>110400</v>
      </c>
      <c r="F641" s="24">
        <v>0.09</v>
      </c>
      <c r="G641" s="25">
        <f t="shared" si="117"/>
        <v>100464</v>
      </c>
      <c r="H641" s="26">
        <f t="shared" ref="H641:H704" si="119">D641/1.1*0.91</f>
        <v>45665.454545454544</v>
      </c>
      <c r="I641" s="52"/>
      <c r="J641" s="52"/>
      <c r="K641" s="53">
        <f t="shared" si="118"/>
        <v>91330.909090909088</v>
      </c>
    </row>
    <row r="642" spans="1:11" s="3" customFormat="1" ht="15" customHeight="1">
      <c r="A642" s="19">
        <v>12</v>
      </c>
      <c r="B642" s="20" t="s">
        <v>28</v>
      </c>
      <c r="C642" s="32">
        <v>2</v>
      </c>
      <c r="D642" s="22">
        <v>50600</v>
      </c>
      <c r="E642" s="23">
        <f t="shared" si="116"/>
        <v>101200</v>
      </c>
      <c r="F642" s="24">
        <v>0.09</v>
      </c>
      <c r="G642" s="25">
        <f t="shared" si="117"/>
        <v>92092</v>
      </c>
      <c r="H642" s="26">
        <f t="shared" si="119"/>
        <v>41859.999999999993</v>
      </c>
      <c r="I642" s="52"/>
      <c r="J642" s="52"/>
      <c r="K642" s="53">
        <f t="shared" si="118"/>
        <v>83719.999999999985</v>
      </c>
    </row>
    <row r="643" spans="1:11" s="3" customFormat="1" ht="15" customHeight="1">
      <c r="A643" s="19">
        <v>13</v>
      </c>
      <c r="B643" s="20" t="s">
        <v>29</v>
      </c>
      <c r="C643" s="32">
        <v>3</v>
      </c>
      <c r="D643" s="33">
        <v>65340</v>
      </c>
      <c r="E643" s="23">
        <f t="shared" si="116"/>
        <v>196020</v>
      </c>
      <c r="F643" s="24">
        <v>0.09</v>
      </c>
      <c r="G643" s="25">
        <f t="shared" si="117"/>
        <v>178378.2</v>
      </c>
      <c r="H643" s="26">
        <f t="shared" si="119"/>
        <v>54053.999999999993</v>
      </c>
      <c r="I643" s="52"/>
      <c r="J643" s="52"/>
      <c r="K643" s="53">
        <f t="shared" si="118"/>
        <v>162161.99999999997</v>
      </c>
    </row>
    <row r="644" spans="1:11" s="3" customFormat="1" ht="15" customHeight="1">
      <c r="A644" s="19">
        <v>14</v>
      </c>
      <c r="B644" s="20" t="s">
        <v>30</v>
      </c>
      <c r="C644" s="32">
        <v>3</v>
      </c>
      <c r="D644" s="33">
        <v>67155</v>
      </c>
      <c r="E644" s="23">
        <f t="shared" si="116"/>
        <v>201465</v>
      </c>
      <c r="F644" s="24">
        <v>0.09</v>
      </c>
      <c r="G644" s="25">
        <f t="shared" si="117"/>
        <v>183333.15</v>
      </c>
      <c r="H644" s="26">
        <f t="shared" si="119"/>
        <v>55555.499999999993</v>
      </c>
      <c r="I644" s="52"/>
      <c r="J644" s="52"/>
      <c r="K644" s="53">
        <f t="shared" si="118"/>
        <v>166666.49999999997</v>
      </c>
    </row>
    <row r="645" spans="1:11" s="3" customFormat="1" ht="15" customHeight="1">
      <c r="A645" s="19">
        <v>15</v>
      </c>
      <c r="B645" s="20" t="s">
        <v>31</v>
      </c>
      <c r="C645" s="32">
        <v>3</v>
      </c>
      <c r="D645" s="33">
        <v>78045</v>
      </c>
      <c r="E645" s="23">
        <f t="shared" si="116"/>
        <v>234135</v>
      </c>
      <c r="F645" s="24">
        <v>0.09</v>
      </c>
      <c r="G645" s="25">
        <f t="shared" si="117"/>
        <v>213062.85</v>
      </c>
      <c r="H645" s="26">
        <f t="shared" si="119"/>
        <v>64564.5</v>
      </c>
      <c r="I645" s="52"/>
      <c r="J645" s="52"/>
      <c r="K645" s="53">
        <f t="shared" si="118"/>
        <v>193693.5</v>
      </c>
    </row>
    <row r="646" spans="1:11" s="3" customFormat="1" ht="15" customHeight="1">
      <c r="A646" s="19">
        <v>16</v>
      </c>
      <c r="B646" s="20" t="s">
        <v>32</v>
      </c>
      <c r="C646" s="32">
        <v>3</v>
      </c>
      <c r="D646" s="33">
        <v>81675</v>
      </c>
      <c r="E646" s="23">
        <f t="shared" si="116"/>
        <v>245025</v>
      </c>
      <c r="F646" s="24">
        <v>0.09</v>
      </c>
      <c r="G646" s="25">
        <f t="shared" si="117"/>
        <v>222972.75</v>
      </c>
      <c r="H646" s="26">
        <f t="shared" si="119"/>
        <v>67567.5</v>
      </c>
      <c r="I646" s="52"/>
      <c r="J646" s="52"/>
      <c r="K646" s="53">
        <f t="shared" si="118"/>
        <v>202702.5</v>
      </c>
    </row>
    <row r="647" spans="1:11" s="66" customFormat="1" ht="15" customHeight="1">
      <c r="A647" s="79">
        <v>17</v>
      </c>
      <c r="B647" s="20" t="s">
        <v>33</v>
      </c>
      <c r="C647" s="32">
        <v>3</v>
      </c>
      <c r="D647" s="34">
        <v>115940</v>
      </c>
      <c r="E647" s="80">
        <f t="shared" si="116"/>
        <v>347820</v>
      </c>
      <c r="F647" s="81">
        <v>0.09</v>
      </c>
      <c r="G647" s="25">
        <f t="shared" si="117"/>
        <v>316516.2</v>
      </c>
      <c r="H647" s="82">
        <f t="shared" si="119"/>
        <v>95913.999999999985</v>
      </c>
      <c r="I647" s="85"/>
      <c r="J647" s="85"/>
      <c r="K647" s="86">
        <f t="shared" si="118"/>
        <v>287741.99999999994</v>
      </c>
    </row>
    <row r="648" spans="1:11" s="65" customFormat="1" ht="15" customHeight="1">
      <c r="A648" s="72">
        <v>18</v>
      </c>
      <c r="B648" s="73" t="s">
        <v>34</v>
      </c>
      <c r="C648" s="87">
        <v>3</v>
      </c>
      <c r="D648" s="88">
        <v>99825</v>
      </c>
      <c r="E648" s="76">
        <f t="shared" si="116"/>
        <v>299475</v>
      </c>
      <c r="F648" s="77">
        <v>0.09</v>
      </c>
      <c r="G648" s="78">
        <f t="shared" si="117"/>
        <v>272522.25</v>
      </c>
      <c r="H648" s="63">
        <f t="shared" si="119"/>
        <v>82582.499999999985</v>
      </c>
      <c r="I648" s="83">
        <f>H648*0.85</f>
        <v>70195.124999999985</v>
      </c>
      <c r="J648" s="83"/>
      <c r="K648" s="84">
        <f>I648*C648</f>
        <v>210585.37499999994</v>
      </c>
    </row>
    <row r="649" spans="1:11" s="3" customFormat="1" ht="15" customHeight="1">
      <c r="A649" s="19">
        <v>1</v>
      </c>
      <c r="B649" s="20" t="s">
        <v>17</v>
      </c>
      <c r="C649" s="21"/>
      <c r="D649" s="22">
        <v>80775</v>
      </c>
      <c r="E649" s="23">
        <f>D649*C649</f>
        <v>0</v>
      </c>
      <c r="F649" s="24">
        <v>0.09</v>
      </c>
      <c r="G649" s="25">
        <f>E649-E649*F649</f>
        <v>0</v>
      </c>
      <c r="H649" s="26">
        <f t="shared" si="119"/>
        <v>66822.954545454544</v>
      </c>
      <c r="I649" s="52"/>
      <c r="J649" s="52"/>
      <c r="K649" s="53">
        <f>H649*C649</f>
        <v>0</v>
      </c>
    </row>
    <row r="650" spans="1:11" s="3" customFormat="1" ht="15" customHeight="1">
      <c r="A650" s="19">
        <v>2</v>
      </c>
      <c r="B650" s="20" t="s">
        <v>18</v>
      </c>
      <c r="C650" s="27">
        <v>3</v>
      </c>
      <c r="D650" s="22">
        <v>130973</v>
      </c>
      <c r="E650" s="23">
        <f t="shared" ref="E650:E666" si="120">D650*C650</f>
        <v>392919</v>
      </c>
      <c r="F650" s="24">
        <v>0.09</v>
      </c>
      <c r="G650" s="25">
        <f t="shared" ref="G650:G666" si="121">E650-E650*F650</f>
        <v>357556.29</v>
      </c>
      <c r="H650" s="26">
        <f t="shared" si="119"/>
        <v>108350.39090909091</v>
      </c>
      <c r="I650" s="52"/>
      <c r="J650" s="52"/>
      <c r="K650" s="53">
        <f>H650*C650</f>
        <v>325051.17272727273</v>
      </c>
    </row>
    <row r="651" spans="1:11" s="3" customFormat="1" ht="15" customHeight="1">
      <c r="A651" s="19">
        <v>3</v>
      </c>
      <c r="B651" s="20" t="s">
        <v>19</v>
      </c>
      <c r="C651" s="30"/>
      <c r="D651" s="22">
        <v>61155</v>
      </c>
      <c r="E651" s="23">
        <f t="shared" si="120"/>
        <v>0</v>
      </c>
      <c r="F651" s="24">
        <v>0.09</v>
      </c>
      <c r="G651" s="25">
        <f t="shared" si="121"/>
        <v>0</v>
      </c>
      <c r="H651" s="26">
        <f t="shared" si="119"/>
        <v>50591.86363636364</v>
      </c>
      <c r="I651" s="52"/>
      <c r="J651" s="52"/>
      <c r="K651" s="53">
        <f>H651*C651</f>
        <v>0</v>
      </c>
    </row>
    <row r="652" spans="1:11" s="65" customFormat="1" ht="15" customHeight="1">
      <c r="A652" s="72">
        <v>4</v>
      </c>
      <c r="B652" s="73" t="s">
        <v>20</v>
      </c>
      <c r="C652" s="90">
        <v>2</v>
      </c>
      <c r="D652" s="75">
        <v>117926</v>
      </c>
      <c r="E652" s="76">
        <f t="shared" si="120"/>
        <v>235852</v>
      </c>
      <c r="F652" s="77">
        <v>0.09</v>
      </c>
      <c r="G652" s="78">
        <f t="shared" si="121"/>
        <v>214625.32</v>
      </c>
      <c r="H652" s="63">
        <f t="shared" si="119"/>
        <v>97556.963636363624</v>
      </c>
      <c r="I652" s="83">
        <f>H652*0.85</f>
        <v>82923.419090909083</v>
      </c>
      <c r="J652" s="83"/>
      <c r="K652" s="84">
        <f>I652*C652</f>
        <v>165846.83818181817</v>
      </c>
    </row>
    <row r="653" spans="1:11" s="3" customFormat="1" ht="15" customHeight="1">
      <c r="A653" s="19">
        <v>5</v>
      </c>
      <c r="B653" s="20" t="s">
        <v>21</v>
      </c>
      <c r="C653" s="27">
        <v>2</v>
      </c>
      <c r="D653" s="22">
        <v>122163</v>
      </c>
      <c r="E653" s="23">
        <f t="shared" si="120"/>
        <v>244326</v>
      </c>
      <c r="F653" s="24">
        <v>0.09</v>
      </c>
      <c r="G653" s="25">
        <f t="shared" si="121"/>
        <v>222336.66</v>
      </c>
      <c r="H653" s="26">
        <f t="shared" si="119"/>
        <v>101062.11818181818</v>
      </c>
      <c r="I653" s="52"/>
      <c r="J653" s="52"/>
      <c r="K653" s="53">
        <f t="shared" ref="K653:K669" si="122">H653*C653</f>
        <v>202124.23636363636</v>
      </c>
    </row>
    <row r="654" spans="1:11" s="3" customFormat="1" ht="15" customHeight="1">
      <c r="A654" s="19">
        <v>6</v>
      </c>
      <c r="B654" s="20" t="s">
        <v>22</v>
      </c>
      <c r="C654" s="21"/>
      <c r="D654" s="22">
        <v>96566</v>
      </c>
      <c r="E654" s="23">
        <f t="shared" si="120"/>
        <v>0</v>
      </c>
      <c r="F654" s="24">
        <v>0.09</v>
      </c>
      <c r="G654" s="25">
        <f t="shared" si="121"/>
        <v>0</v>
      </c>
      <c r="H654" s="26">
        <f t="shared" si="119"/>
        <v>79886.418181818182</v>
      </c>
      <c r="I654" s="52"/>
      <c r="J654" s="52"/>
      <c r="K654" s="53">
        <f t="shared" si="122"/>
        <v>0</v>
      </c>
    </row>
    <row r="655" spans="1:11" s="3" customFormat="1" ht="15" customHeight="1">
      <c r="A655" s="19">
        <v>7</v>
      </c>
      <c r="B655" s="20" t="s">
        <v>23</v>
      </c>
      <c r="C655" s="30"/>
      <c r="D655" s="22">
        <v>144014</v>
      </c>
      <c r="E655" s="23">
        <f t="shared" si="120"/>
        <v>0</v>
      </c>
      <c r="F655" s="24">
        <v>0.09</v>
      </c>
      <c r="G655" s="25">
        <f t="shared" si="121"/>
        <v>0</v>
      </c>
      <c r="H655" s="26">
        <f t="shared" si="119"/>
        <v>119138.85454545454</v>
      </c>
      <c r="I655" s="52"/>
      <c r="J655" s="52"/>
      <c r="K655" s="53">
        <f t="shared" si="122"/>
        <v>0</v>
      </c>
    </row>
    <row r="656" spans="1:11" s="3" customFormat="1" ht="15" customHeight="1">
      <c r="A656" s="19">
        <v>8</v>
      </c>
      <c r="B656" s="20" t="s">
        <v>24</v>
      </c>
      <c r="C656" s="21"/>
      <c r="D656" s="22">
        <v>237245</v>
      </c>
      <c r="E656" s="23">
        <f t="shared" si="120"/>
        <v>0</v>
      </c>
      <c r="F656" s="24">
        <v>0.09</v>
      </c>
      <c r="G656" s="25">
        <f t="shared" si="121"/>
        <v>0</v>
      </c>
      <c r="H656" s="26">
        <f t="shared" si="119"/>
        <v>196266.31818181818</v>
      </c>
      <c r="I656" s="52"/>
      <c r="J656" s="52"/>
      <c r="K656" s="53">
        <f t="shared" si="122"/>
        <v>0</v>
      </c>
    </row>
    <row r="657" spans="1:11" s="3" customFormat="1" ht="15" customHeight="1">
      <c r="A657" s="19">
        <v>9</v>
      </c>
      <c r="B657" s="31" t="s">
        <v>25</v>
      </c>
      <c r="C657" s="21"/>
      <c r="D657" s="22">
        <v>103413.75</v>
      </c>
      <c r="E657" s="23">
        <f t="shared" si="120"/>
        <v>0</v>
      </c>
      <c r="F657" s="24">
        <v>0.09</v>
      </c>
      <c r="G657" s="25">
        <f t="shared" si="121"/>
        <v>0</v>
      </c>
      <c r="H657" s="26">
        <f t="shared" si="119"/>
        <v>85551.374999999985</v>
      </c>
      <c r="I657" s="52"/>
      <c r="J657" s="52"/>
      <c r="K657" s="53">
        <f t="shared" si="122"/>
        <v>0</v>
      </c>
    </row>
    <row r="658" spans="1:11" s="3" customFormat="1" ht="15" customHeight="1">
      <c r="A658" s="19">
        <v>10</v>
      </c>
      <c r="B658" s="31" t="s">
        <v>26</v>
      </c>
      <c r="C658" s="32"/>
      <c r="D658" s="22">
        <v>112188</v>
      </c>
      <c r="E658" s="23">
        <f t="shared" si="120"/>
        <v>0</v>
      </c>
      <c r="F658" s="24">
        <v>0.09</v>
      </c>
      <c r="G658" s="25">
        <f t="shared" si="121"/>
        <v>0</v>
      </c>
      <c r="H658" s="26">
        <f t="shared" si="119"/>
        <v>92810.072727272724</v>
      </c>
      <c r="I658" s="52"/>
      <c r="J658" s="52"/>
      <c r="K658" s="53">
        <f t="shared" si="122"/>
        <v>0</v>
      </c>
    </row>
    <row r="659" spans="1:11" s="3" customFormat="1" ht="15" customHeight="1">
      <c r="A659" s="19">
        <v>11</v>
      </c>
      <c r="B659" s="20" t="s">
        <v>27</v>
      </c>
      <c r="C659" s="32"/>
      <c r="D659" s="22">
        <v>55200</v>
      </c>
      <c r="E659" s="23">
        <f t="shared" si="120"/>
        <v>0</v>
      </c>
      <c r="F659" s="24">
        <v>0.09</v>
      </c>
      <c r="G659" s="25">
        <f t="shared" si="121"/>
        <v>0</v>
      </c>
      <c r="H659" s="26">
        <f t="shared" si="119"/>
        <v>45665.454545454544</v>
      </c>
      <c r="I659" s="52"/>
      <c r="J659" s="52"/>
      <c r="K659" s="53">
        <f t="shared" si="122"/>
        <v>0</v>
      </c>
    </row>
    <row r="660" spans="1:11" s="3" customFormat="1" ht="15" customHeight="1">
      <c r="A660" s="19">
        <v>12</v>
      </c>
      <c r="B660" s="20" t="s">
        <v>28</v>
      </c>
      <c r="C660" s="32"/>
      <c r="D660" s="22">
        <v>50600</v>
      </c>
      <c r="E660" s="23">
        <f t="shared" si="120"/>
        <v>0</v>
      </c>
      <c r="F660" s="24">
        <v>0.09</v>
      </c>
      <c r="G660" s="25">
        <f t="shared" si="121"/>
        <v>0</v>
      </c>
      <c r="H660" s="26">
        <f t="shared" si="119"/>
        <v>41859.999999999993</v>
      </c>
      <c r="I660" s="52"/>
      <c r="J660" s="52"/>
      <c r="K660" s="53">
        <f t="shared" si="122"/>
        <v>0</v>
      </c>
    </row>
    <row r="661" spans="1:11" s="3" customFormat="1" ht="15" customHeight="1">
      <c r="A661" s="19">
        <v>13</v>
      </c>
      <c r="B661" s="20" t="s">
        <v>29</v>
      </c>
      <c r="C661" s="32"/>
      <c r="D661" s="33">
        <v>65340</v>
      </c>
      <c r="E661" s="23">
        <f t="shared" si="120"/>
        <v>0</v>
      </c>
      <c r="F661" s="24">
        <v>0.09</v>
      </c>
      <c r="G661" s="25">
        <f t="shared" si="121"/>
        <v>0</v>
      </c>
      <c r="H661" s="26">
        <f t="shared" si="119"/>
        <v>54053.999999999993</v>
      </c>
      <c r="I661" s="52"/>
      <c r="J661" s="52"/>
      <c r="K661" s="53">
        <f t="shared" si="122"/>
        <v>0</v>
      </c>
    </row>
    <row r="662" spans="1:11" s="3" customFormat="1" ht="15" customHeight="1">
      <c r="A662" s="19">
        <v>14</v>
      </c>
      <c r="B662" s="20" t="s">
        <v>30</v>
      </c>
      <c r="C662" s="32"/>
      <c r="D662" s="33">
        <v>67155</v>
      </c>
      <c r="E662" s="23">
        <f t="shared" si="120"/>
        <v>0</v>
      </c>
      <c r="F662" s="24">
        <v>0.09</v>
      </c>
      <c r="G662" s="25">
        <f t="shared" si="121"/>
        <v>0</v>
      </c>
      <c r="H662" s="26">
        <f t="shared" si="119"/>
        <v>55555.499999999993</v>
      </c>
      <c r="I662" s="52"/>
      <c r="J662" s="52"/>
      <c r="K662" s="53">
        <f t="shared" si="122"/>
        <v>0</v>
      </c>
    </row>
    <row r="663" spans="1:11" s="3" customFormat="1" ht="15" customHeight="1">
      <c r="A663" s="19">
        <v>15</v>
      </c>
      <c r="B663" s="20" t="s">
        <v>31</v>
      </c>
      <c r="C663" s="32"/>
      <c r="D663" s="33">
        <v>78045</v>
      </c>
      <c r="E663" s="23">
        <f t="shared" si="120"/>
        <v>0</v>
      </c>
      <c r="F663" s="24">
        <v>0.09</v>
      </c>
      <c r="G663" s="25">
        <f t="shared" si="121"/>
        <v>0</v>
      </c>
      <c r="H663" s="26">
        <f t="shared" si="119"/>
        <v>64564.5</v>
      </c>
      <c r="I663" s="52"/>
      <c r="J663" s="52"/>
      <c r="K663" s="53">
        <f t="shared" si="122"/>
        <v>0</v>
      </c>
    </row>
    <row r="664" spans="1:11" s="3" customFormat="1" ht="15" customHeight="1">
      <c r="A664" s="19">
        <v>16</v>
      </c>
      <c r="B664" s="20" t="s">
        <v>32</v>
      </c>
      <c r="C664" s="32"/>
      <c r="D664" s="33">
        <v>81675</v>
      </c>
      <c r="E664" s="23">
        <f t="shared" si="120"/>
        <v>0</v>
      </c>
      <c r="F664" s="24">
        <v>0.09</v>
      </c>
      <c r="G664" s="25">
        <f t="shared" si="121"/>
        <v>0</v>
      </c>
      <c r="H664" s="26">
        <f t="shared" si="119"/>
        <v>67567.5</v>
      </c>
      <c r="I664" s="52"/>
      <c r="J664" s="52"/>
      <c r="K664" s="53">
        <f t="shared" si="122"/>
        <v>0</v>
      </c>
    </row>
    <row r="665" spans="1:11" s="66" customFormat="1" ht="15" customHeight="1">
      <c r="A665" s="79">
        <v>17</v>
      </c>
      <c r="B665" s="20" t="s">
        <v>33</v>
      </c>
      <c r="C665" s="32"/>
      <c r="D665" s="34">
        <v>115940</v>
      </c>
      <c r="E665" s="80">
        <f t="shared" si="120"/>
        <v>0</v>
      </c>
      <c r="F665" s="81">
        <v>0.09</v>
      </c>
      <c r="G665" s="25">
        <f t="shared" si="121"/>
        <v>0</v>
      </c>
      <c r="H665" s="82">
        <f t="shared" si="119"/>
        <v>95913.999999999985</v>
      </c>
      <c r="I665" s="85"/>
      <c r="J665" s="85"/>
      <c r="K665" s="86">
        <f t="shared" si="122"/>
        <v>0</v>
      </c>
    </row>
    <row r="666" spans="1:11" s="65" customFormat="1" ht="15" customHeight="1">
      <c r="A666" s="72">
        <v>18</v>
      </c>
      <c r="B666" s="73" t="s">
        <v>34</v>
      </c>
      <c r="C666" s="87"/>
      <c r="D666" s="88">
        <v>99825</v>
      </c>
      <c r="E666" s="76">
        <f t="shared" si="120"/>
        <v>0</v>
      </c>
      <c r="F666" s="77">
        <v>0.09</v>
      </c>
      <c r="G666" s="78">
        <f t="shared" si="121"/>
        <v>0</v>
      </c>
      <c r="H666" s="63">
        <f t="shared" si="119"/>
        <v>82582.499999999985</v>
      </c>
      <c r="I666" s="83">
        <f>H666*0.85</f>
        <v>70195.124999999985</v>
      </c>
      <c r="J666" s="83"/>
      <c r="K666" s="84">
        <f t="shared" si="122"/>
        <v>0</v>
      </c>
    </row>
    <row r="667" spans="1:11" s="3" customFormat="1" ht="15" customHeight="1">
      <c r="A667" s="19">
        <v>1</v>
      </c>
      <c r="B667" s="20" t="s">
        <v>17</v>
      </c>
      <c r="C667" s="21">
        <v>3</v>
      </c>
      <c r="D667" s="22">
        <v>80775</v>
      </c>
      <c r="E667" s="23">
        <f>D667*C667</f>
        <v>242325</v>
      </c>
      <c r="F667" s="24">
        <v>0.09</v>
      </c>
      <c r="G667" s="25">
        <f>E667-E667*F667</f>
        <v>220515.75</v>
      </c>
      <c r="H667" s="26">
        <f t="shared" si="119"/>
        <v>66822.954545454544</v>
      </c>
      <c r="I667" s="52"/>
      <c r="J667" s="52"/>
      <c r="K667" s="53">
        <f t="shared" si="122"/>
        <v>200468.86363636365</v>
      </c>
    </row>
    <row r="668" spans="1:11" s="3" customFormat="1" ht="15" customHeight="1">
      <c r="A668" s="19">
        <v>2</v>
      </c>
      <c r="B668" s="20" t="s">
        <v>18</v>
      </c>
      <c r="C668" s="27"/>
      <c r="D668" s="22">
        <v>130973</v>
      </c>
      <c r="E668" s="23">
        <f t="shared" ref="E668:E684" si="123">D668*C668</f>
        <v>0</v>
      </c>
      <c r="F668" s="24">
        <v>0.09</v>
      </c>
      <c r="G668" s="25">
        <f t="shared" ref="G668:G684" si="124">E668-E668*F668</f>
        <v>0</v>
      </c>
      <c r="H668" s="26">
        <f t="shared" si="119"/>
        <v>108350.39090909091</v>
      </c>
      <c r="I668" s="52"/>
      <c r="J668" s="52"/>
      <c r="K668" s="53">
        <f t="shared" si="122"/>
        <v>0</v>
      </c>
    </row>
    <row r="669" spans="1:11" s="3" customFormat="1" ht="15" customHeight="1">
      <c r="A669" s="19">
        <v>3</v>
      </c>
      <c r="B669" s="20" t="s">
        <v>19</v>
      </c>
      <c r="C669" s="30"/>
      <c r="D669" s="22">
        <v>61155</v>
      </c>
      <c r="E669" s="23">
        <f t="shared" si="123"/>
        <v>0</v>
      </c>
      <c r="F669" s="24">
        <v>0.09</v>
      </c>
      <c r="G669" s="25">
        <f t="shared" si="124"/>
        <v>0</v>
      </c>
      <c r="H669" s="26">
        <f t="shared" si="119"/>
        <v>50591.86363636364</v>
      </c>
      <c r="I669" s="52"/>
      <c r="J669" s="52"/>
      <c r="K669" s="53">
        <f t="shared" si="122"/>
        <v>0</v>
      </c>
    </row>
    <row r="670" spans="1:11" s="65" customFormat="1" ht="15" customHeight="1">
      <c r="A670" s="72">
        <v>4</v>
      </c>
      <c r="B670" s="73" t="s">
        <v>20</v>
      </c>
      <c r="C670" s="90"/>
      <c r="D670" s="75">
        <v>117926</v>
      </c>
      <c r="E670" s="76">
        <f t="shared" si="123"/>
        <v>0</v>
      </c>
      <c r="F670" s="77">
        <v>0.09</v>
      </c>
      <c r="G670" s="78">
        <f t="shared" si="124"/>
        <v>0</v>
      </c>
      <c r="H670" s="63">
        <f t="shared" si="119"/>
        <v>97556.963636363624</v>
      </c>
      <c r="I670" s="83">
        <f>H670*0.85</f>
        <v>82923.419090909083</v>
      </c>
      <c r="J670" s="83"/>
      <c r="K670" s="84">
        <f>I670*C670</f>
        <v>0</v>
      </c>
    </row>
    <row r="671" spans="1:11" s="3" customFormat="1" ht="15" customHeight="1">
      <c r="A671" s="19">
        <v>5</v>
      </c>
      <c r="B671" s="20" t="s">
        <v>21</v>
      </c>
      <c r="C671" s="27">
        <v>3</v>
      </c>
      <c r="D671" s="22">
        <v>122163</v>
      </c>
      <c r="E671" s="23">
        <f t="shared" si="123"/>
        <v>366489</v>
      </c>
      <c r="F671" s="24">
        <v>0.09</v>
      </c>
      <c r="G671" s="25">
        <f t="shared" si="124"/>
        <v>333504.99</v>
      </c>
      <c r="H671" s="26">
        <f t="shared" si="119"/>
        <v>101062.11818181818</v>
      </c>
      <c r="I671" s="52"/>
      <c r="J671" s="52"/>
      <c r="K671" s="53">
        <f t="shared" ref="K671:K683" si="125">H671*C671</f>
        <v>303186.35454545455</v>
      </c>
    </row>
    <row r="672" spans="1:11" s="3" customFormat="1" ht="15" customHeight="1">
      <c r="A672" s="19">
        <v>6</v>
      </c>
      <c r="B672" s="20" t="s">
        <v>22</v>
      </c>
      <c r="C672" s="21">
        <v>2</v>
      </c>
      <c r="D672" s="22">
        <v>96566</v>
      </c>
      <c r="E672" s="23">
        <f t="shared" si="123"/>
        <v>193132</v>
      </c>
      <c r="F672" s="24">
        <v>0.09</v>
      </c>
      <c r="G672" s="25">
        <f t="shared" si="124"/>
        <v>175750.12</v>
      </c>
      <c r="H672" s="26">
        <f t="shared" si="119"/>
        <v>79886.418181818182</v>
      </c>
      <c r="I672" s="52"/>
      <c r="J672" s="52"/>
      <c r="K672" s="53">
        <f t="shared" si="125"/>
        <v>159772.83636363636</v>
      </c>
    </row>
    <row r="673" spans="1:11" s="3" customFormat="1" ht="15" customHeight="1">
      <c r="A673" s="19">
        <v>7</v>
      </c>
      <c r="B673" s="20" t="s">
        <v>23</v>
      </c>
      <c r="C673" s="30"/>
      <c r="D673" s="22">
        <v>144014</v>
      </c>
      <c r="E673" s="23">
        <f t="shared" si="123"/>
        <v>0</v>
      </c>
      <c r="F673" s="24">
        <v>0.09</v>
      </c>
      <c r="G673" s="25">
        <f t="shared" si="124"/>
        <v>0</v>
      </c>
      <c r="H673" s="26">
        <f t="shared" si="119"/>
        <v>119138.85454545454</v>
      </c>
      <c r="I673" s="52"/>
      <c r="J673" s="52"/>
      <c r="K673" s="53">
        <f t="shared" si="125"/>
        <v>0</v>
      </c>
    </row>
    <row r="674" spans="1:11" s="3" customFormat="1" ht="15" customHeight="1">
      <c r="A674" s="19">
        <v>8</v>
      </c>
      <c r="B674" s="20" t="s">
        <v>24</v>
      </c>
      <c r="C674" s="21"/>
      <c r="D674" s="22">
        <v>237245</v>
      </c>
      <c r="E674" s="23">
        <f t="shared" si="123"/>
        <v>0</v>
      </c>
      <c r="F674" s="24">
        <v>0.09</v>
      </c>
      <c r="G674" s="25">
        <f t="shared" si="124"/>
        <v>0</v>
      </c>
      <c r="H674" s="26">
        <f t="shared" si="119"/>
        <v>196266.31818181818</v>
      </c>
      <c r="I674" s="52"/>
      <c r="J674" s="52"/>
      <c r="K674" s="53">
        <f t="shared" si="125"/>
        <v>0</v>
      </c>
    </row>
    <row r="675" spans="1:11" s="3" customFormat="1" ht="15" customHeight="1">
      <c r="A675" s="19">
        <v>9</v>
      </c>
      <c r="B675" s="31" t="s">
        <v>25</v>
      </c>
      <c r="C675" s="21"/>
      <c r="D675" s="22">
        <v>103413.75</v>
      </c>
      <c r="E675" s="23">
        <f t="shared" si="123"/>
        <v>0</v>
      </c>
      <c r="F675" s="24">
        <v>0.09</v>
      </c>
      <c r="G675" s="25">
        <f t="shared" si="124"/>
        <v>0</v>
      </c>
      <c r="H675" s="26">
        <f t="shared" si="119"/>
        <v>85551.374999999985</v>
      </c>
      <c r="I675" s="52"/>
      <c r="J675" s="52"/>
      <c r="K675" s="53">
        <f t="shared" si="125"/>
        <v>0</v>
      </c>
    </row>
    <row r="676" spans="1:11" s="3" customFormat="1" ht="15" customHeight="1">
      <c r="A676" s="19">
        <v>10</v>
      </c>
      <c r="B676" s="31" t="s">
        <v>26</v>
      </c>
      <c r="C676" s="32"/>
      <c r="D676" s="22">
        <v>112188</v>
      </c>
      <c r="E676" s="23">
        <f t="shared" si="123"/>
        <v>0</v>
      </c>
      <c r="F676" s="24">
        <v>0.09</v>
      </c>
      <c r="G676" s="25">
        <f t="shared" si="124"/>
        <v>0</v>
      </c>
      <c r="H676" s="26">
        <f t="shared" si="119"/>
        <v>92810.072727272724</v>
      </c>
      <c r="I676" s="52"/>
      <c r="J676" s="52"/>
      <c r="K676" s="53">
        <f t="shared" si="125"/>
        <v>0</v>
      </c>
    </row>
    <row r="677" spans="1:11" s="3" customFormat="1" ht="15" customHeight="1">
      <c r="A677" s="19">
        <v>11</v>
      </c>
      <c r="B677" s="20" t="s">
        <v>27</v>
      </c>
      <c r="C677" s="32"/>
      <c r="D677" s="22">
        <v>55200</v>
      </c>
      <c r="E677" s="23">
        <f t="shared" si="123"/>
        <v>0</v>
      </c>
      <c r="F677" s="24">
        <v>0.09</v>
      </c>
      <c r="G677" s="25">
        <f t="shared" si="124"/>
        <v>0</v>
      </c>
      <c r="H677" s="26">
        <f t="shared" si="119"/>
        <v>45665.454545454544</v>
      </c>
      <c r="I677" s="52"/>
      <c r="J677" s="52"/>
      <c r="K677" s="53">
        <f t="shared" si="125"/>
        <v>0</v>
      </c>
    </row>
    <row r="678" spans="1:11" s="3" customFormat="1" ht="15" customHeight="1">
      <c r="A678" s="19">
        <v>12</v>
      </c>
      <c r="B678" s="20" t="s">
        <v>28</v>
      </c>
      <c r="C678" s="32">
        <v>2</v>
      </c>
      <c r="D678" s="22">
        <v>50600</v>
      </c>
      <c r="E678" s="23">
        <f t="shared" si="123"/>
        <v>101200</v>
      </c>
      <c r="F678" s="24">
        <v>0.09</v>
      </c>
      <c r="G678" s="25">
        <f t="shared" si="124"/>
        <v>92092</v>
      </c>
      <c r="H678" s="26">
        <f t="shared" si="119"/>
        <v>41859.999999999993</v>
      </c>
      <c r="I678" s="52"/>
      <c r="J678" s="52"/>
      <c r="K678" s="53">
        <f t="shared" si="125"/>
        <v>83719.999999999985</v>
      </c>
    </row>
    <row r="679" spans="1:11" s="3" customFormat="1" ht="15" customHeight="1">
      <c r="A679" s="19">
        <v>13</v>
      </c>
      <c r="B679" s="20" t="s">
        <v>29</v>
      </c>
      <c r="C679" s="32"/>
      <c r="D679" s="33">
        <v>65340</v>
      </c>
      <c r="E679" s="23">
        <f t="shared" si="123"/>
        <v>0</v>
      </c>
      <c r="F679" s="24">
        <v>0.09</v>
      </c>
      <c r="G679" s="25">
        <f t="shared" si="124"/>
        <v>0</v>
      </c>
      <c r="H679" s="26">
        <f t="shared" si="119"/>
        <v>54053.999999999993</v>
      </c>
      <c r="I679" s="52"/>
      <c r="J679" s="52"/>
      <c r="K679" s="53">
        <f t="shared" si="125"/>
        <v>0</v>
      </c>
    </row>
    <row r="680" spans="1:11" s="3" customFormat="1" ht="15" customHeight="1">
      <c r="A680" s="19">
        <v>14</v>
      </c>
      <c r="B680" s="20" t="s">
        <v>30</v>
      </c>
      <c r="C680" s="32"/>
      <c r="D680" s="33">
        <v>67155</v>
      </c>
      <c r="E680" s="23">
        <f t="shared" si="123"/>
        <v>0</v>
      </c>
      <c r="F680" s="24">
        <v>0.09</v>
      </c>
      <c r="G680" s="25">
        <f t="shared" si="124"/>
        <v>0</v>
      </c>
      <c r="H680" s="26">
        <f t="shared" si="119"/>
        <v>55555.499999999993</v>
      </c>
      <c r="I680" s="52"/>
      <c r="J680" s="52"/>
      <c r="K680" s="53">
        <f t="shared" si="125"/>
        <v>0</v>
      </c>
    </row>
    <row r="681" spans="1:11" s="3" customFormat="1" ht="15" customHeight="1">
      <c r="A681" s="19">
        <v>15</v>
      </c>
      <c r="B681" s="20" t="s">
        <v>31</v>
      </c>
      <c r="C681" s="32">
        <v>2</v>
      </c>
      <c r="D681" s="33">
        <v>78045</v>
      </c>
      <c r="E681" s="23">
        <f t="shared" si="123"/>
        <v>156090</v>
      </c>
      <c r="F681" s="24">
        <v>0.09</v>
      </c>
      <c r="G681" s="25">
        <f t="shared" si="124"/>
        <v>142041.9</v>
      </c>
      <c r="H681" s="26">
        <f t="shared" si="119"/>
        <v>64564.5</v>
      </c>
      <c r="I681" s="52"/>
      <c r="J681" s="52"/>
      <c r="K681" s="53">
        <f t="shared" si="125"/>
        <v>129129</v>
      </c>
    </row>
    <row r="682" spans="1:11" s="3" customFormat="1" ht="15" customHeight="1">
      <c r="A682" s="19">
        <v>16</v>
      </c>
      <c r="B682" s="20" t="s">
        <v>32</v>
      </c>
      <c r="C682" s="32"/>
      <c r="D682" s="33">
        <v>81675</v>
      </c>
      <c r="E682" s="23">
        <f t="shared" si="123"/>
        <v>0</v>
      </c>
      <c r="F682" s="24">
        <v>0.09</v>
      </c>
      <c r="G682" s="25">
        <f t="shared" si="124"/>
        <v>0</v>
      </c>
      <c r="H682" s="26">
        <f t="shared" si="119"/>
        <v>67567.5</v>
      </c>
      <c r="I682" s="52"/>
      <c r="J682" s="52"/>
      <c r="K682" s="53">
        <f t="shared" si="125"/>
        <v>0</v>
      </c>
    </row>
    <row r="683" spans="1:11" s="66" customFormat="1" ht="15" customHeight="1">
      <c r="A683" s="79">
        <v>17</v>
      </c>
      <c r="B683" s="20" t="s">
        <v>33</v>
      </c>
      <c r="C683" s="32"/>
      <c r="D683" s="34">
        <v>115940</v>
      </c>
      <c r="E683" s="80">
        <f t="shared" si="123"/>
        <v>0</v>
      </c>
      <c r="F683" s="81">
        <v>0.09</v>
      </c>
      <c r="G683" s="25">
        <f t="shared" si="124"/>
        <v>0</v>
      </c>
      <c r="H683" s="82">
        <f t="shared" si="119"/>
        <v>95913.999999999985</v>
      </c>
      <c r="I683" s="85"/>
      <c r="J683" s="85"/>
      <c r="K683" s="86">
        <f t="shared" si="125"/>
        <v>0</v>
      </c>
    </row>
    <row r="684" spans="1:11" s="65" customFormat="1" ht="15" customHeight="1">
      <c r="A684" s="72">
        <v>18</v>
      </c>
      <c r="B684" s="73" t="s">
        <v>34</v>
      </c>
      <c r="C684" s="87">
        <v>2</v>
      </c>
      <c r="D684" s="88">
        <v>99825</v>
      </c>
      <c r="E684" s="76">
        <f t="shared" si="123"/>
        <v>199650</v>
      </c>
      <c r="F684" s="77">
        <v>0.09</v>
      </c>
      <c r="G684" s="78">
        <f t="shared" si="124"/>
        <v>181681.5</v>
      </c>
      <c r="H684" s="63">
        <f t="shared" si="119"/>
        <v>82582.499999999985</v>
      </c>
      <c r="I684" s="83">
        <f>H684*0.85</f>
        <v>70195.124999999985</v>
      </c>
      <c r="J684" s="83"/>
      <c r="K684" s="84">
        <f>I684*C684</f>
        <v>140390.24999999997</v>
      </c>
    </row>
    <row r="685" spans="1:11" s="3" customFormat="1" ht="15" customHeight="1">
      <c r="A685" s="19">
        <v>1</v>
      </c>
      <c r="B685" s="20" t="s">
        <v>17</v>
      </c>
      <c r="C685" s="21">
        <v>3</v>
      </c>
      <c r="D685" s="22">
        <v>80775</v>
      </c>
      <c r="E685" s="23">
        <f>D685*C685</f>
        <v>242325</v>
      </c>
      <c r="F685" s="24">
        <v>0.09</v>
      </c>
      <c r="G685" s="25">
        <f>E685-E685*F685</f>
        <v>220515.75</v>
      </c>
      <c r="H685" s="26">
        <f t="shared" si="119"/>
        <v>66822.954545454544</v>
      </c>
      <c r="I685" s="52"/>
      <c r="J685" s="52"/>
      <c r="K685" s="53">
        <f>H685*C685</f>
        <v>200468.86363636365</v>
      </c>
    </row>
    <row r="686" spans="1:11" s="3" customFormat="1" ht="15" customHeight="1">
      <c r="A686" s="19">
        <v>2</v>
      </c>
      <c r="B686" s="20" t="s">
        <v>18</v>
      </c>
      <c r="C686" s="27">
        <v>2</v>
      </c>
      <c r="D686" s="22">
        <v>130973</v>
      </c>
      <c r="E686" s="23">
        <f t="shared" ref="E686:E702" si="126">D686*C686</f>
        <v>261946</v>
      </c>
      <c r="F686" s="24">
        <v>0.09</v>
      </c>
      <c r="G686" s="25">
        <f t="shared" ref="G686:G702" si="127">E686-E686*F686</f>
        <v>238370.86</v>
      </c>
      <c r="H686" s="26">
        <f t="shared" si="119"/>
        <v>108350.39090909091</v>
      </c>
      <c r="I686" s="52"/>
      <c r="J686" s="52"/>
      <c r="K686" s="53">
        <f>H686*C686</f>
        <v>216700.78181818183</v>
      </c>
    </row>
    <row r="687" spans="1:11" s="3" customFormat="1" ht="15" customHeight="1">
      <c r="A687" s="19">
        <v>3</v>
      </c>
      <c r="B687" s="20" t="s">
        <v>19</v>
      </c>
      <c r="C687" s="30"/>
      <c r="D687" s="22">
        <v>61155</v>
      </c>
      <c r="E687" s="23">
        <f t="shared" si="126"/>
        <v>0</v>
      </c>
      <c r="F687" s="24">
        <v>0.09</v>
      </c>
      <c r="G687" s="25">
        <f t="shared" si="127"/>
        <v>0</v>
      </c>
      <c r="H687" s="26">
        <f t="shared" si="119"/>
        <v>50591.86363636364</v>
      </c>
      <c r="I687" s="52"/>
      <c r="J687" s="52"/>
      <c r="K687" s="53">
        <f>H687*C687</f>
        <v>0</v>
      </c>
    </row>
    <row r="688" spans="1:11" s="65" customFormat="1" ht="15" customHeight="1">
      <c r="A688" s="72">
        <v>4</v>
      </c>
      <c r="B688" s="73" t="s">
        <v>20</v>
      </c>
      <c r="C688" s="90">
        <v>3</v>
      </c>
      <c r="D688" s="75">
        <v>117926</v>
      </c>
      <c r="E688" s="76">
        <f t="shared" si="126"/>
        <v>353778</v>
      </c>
      <c r="F688" s="77">
        <v>0.09</v>
      </c>
      <c r="G688" s="78">
        <f t="shared" si="127"/>
        <v>321937.98</v>
      </c>
      <c r="H688" s="63">
        <f t="shared" si="119"/>
        <v>97556.963636363624</v>
      </c>
      <c r="I688" s="83">
        <f>H688*0.85</f>
        <v>82923.419090909083</v>
      </c>
      <c r="J688" s="83"/>
      <c r="K688" s="84">
        <f>I688*C688</f>
        <v>248770.25727272726</v>
      </c>
    </row>
    <row r="689" spans="1:11" s="3" customFormat="1" ht="15" customHeight="1">
      <c r="A689" s="19">
        <v>5</v>
      </c>
      <c r="B689" s="20" t="s">
        <v>21</v>
      </c>
      <c r="C689" s="27">
        <v>5</v>
      </c>
      <c r="D689" s="22">
        <v>122163</v>
      </c>
      <c r="E689" s="23">
        <f t="shared" si="126"/>
        <v>610815</v>
      </c>
      <c r="F689" s="24">
        <v>0.09</v>
      </c>
      <c r="G689" s="25">
        <f t="shared" si="127"/>
        <v>555841.65</v>
      </c>
      <c r="H689" s="26">
        <f t="shared" si="119"/>
        <v>101062.11818181818</v>
      </c>
      <c r="I689" s="52"/>
      <c r="J689" s="52"/>
      <c r="K689" s="53">
        <f t="shared" ref="K689:K705" si="128">H689*C689</f>
        <v>505310.59090909088</v>
      </c>
    </row>
    <row r="690" spans="1:11" s="3" customFormat="1" ht="15" customHeight="1">
      <c r="A690" s="19">
        <v>6</v>
      </c>
      <c r="B690" s="20" t="s">
        <v>22</v>
      </c>
      <c r="C690" s="21"/>
      <c r="D690" s="22">
        <v>96566</v>
      </c>
      <c r="E690" s="23">
        <f t="shared" si="126"/>
        <v>0</v>
      </c>
      <c r="F690" s="24">
        <v>0.09</v>
      </c>
      <c r="G690" s="25">
        <f t="shared" si="127"/>
        <v>0</v>
      </c>
      <c r="H690" s="26">
        <f t="shared" si="119"/>
        <v>79886.418181818182</v>
      </c>
      <c r="I690" s="52"/>
      <c r="J690" s="52"/>
      <c r="K690" s="53">
        <f t="shared" si="128"/>
        <v>0</v>
      </c>
    </row>
    <row r="691" spans="1:11" s="3" customFormat="1" ht="15" customHeight="1">
      <c r="A691" s="19">
        <v>7</v>
      </c>
      <c r="B691" s="20" t="s">
        <v>23</v>
      </c>
      <c r="C691" s="30"/>
      <c r="D691" s="22">
        <v>144014</v>
      </c>
      <c r="E691" s="23">
        <f t="shared" si="126"/>
        <v>0</v>
      </c>
      <c r="F691" s="24">
        <v>0.09</v>
      </c>
      <c r="G691" s="25">
        <f t="shared" si="127"/>
        <v>0</v>
      </c>
      <c r="H691" s="26">
        <f t="shared" si="119"/>
        <v>119138.85454545454</v>
      </c>
      <c r="I691" s="52"/>
      <c r="J691" s="52"/>
      <c r="K691" s="53">
        <f t="shared" si="128"/>
        <v>0</v>
      </c>
    </row>
    <row r="692" spans="1:11" s="3" customFormat="1" ht="15" customHeight="1">
      <c r="A692" s="19">
        <v>8</v>
      </c>
      <c r="B692" s="20" t="s">
        <v>24</v>
      </c>
      <c r="C692" s="21"/>
      <c r="D692" s="22">
        <v>237245</v>
      </c>
      <c r="E692" s="23">
        <f t="shared" si="126"/>
        <v>0</v>
      </c>
      <c r="F692" s="24">
        <v>0.09</v>
      </c>
      <c r="G692" s="25">
        <f t="shared" si="127"/>
        <v>0</v>
      </c>
      <c r="H692" s="26">
        <f t="shared" si="119"/>
        <v>196266.31818181818</v>
      </c>
      <c r="I692" s="52"/>
      <c r="J692" s="52"/>
      <c r="K692" s="53">
        <f t="shared" si="128"/>
        <v>0</v>
      </c>
    </row>
    <row r="693" spans="1:11" s="3" customFormat="1" ht="15" customHeight="1">
      <c r="A693" s="19">
        <v>9</v>
      </c>
      <c r="B693" s="31" t="s">
        <v>25</v>
      </c>
      <c r="C693" s="21"/>
      <c r="D693" s="22">
        <v>103413.75</v>
      </c>
      <c r="E693" s="23">
        <f t="shared" si="126"/>
        <v>0</v>
      </c>
      <c r="F693" s="24">
        <v>0.09</v>
      </c>
      <c r="G693" s="25">
        <f t="shared" si="127"/>
        <v>0</v>
      </c>
      <c r="H693" s="26">
        <f t="shared" si="119"/>
        <v>85551.374999999985</v>
      </c>
      <c r="I693" s="52"/>
      <c r="J693" s="52"/>
      <c r="K693" s="53">
        <f t="shared" si="128"/>
        <v>0</v>
      </c>
    </row>
    <row r="694" spans="1:11" s="3" customFormat="1" ht="15" customHeight="1">
      <c r="A694" s="19">
        <v>10</v>
      </c>
      <c r="B694" s="31" t="s">
        <v>26</v>
      </c>
      <c r="C694" s="32"/>
      <c r="D694" s="22">
        <v>112188</v>
      </c>
      <c r="E694" s="23">
        <f t="shared" si="126"/>
        <v>0</v>
      </c>
      <c r="F694" s="24">
        <v>0.09</v>
      </c>
      <c r="G694" s="25">
        <f t="shared" si="127"/>
        <v>0</v>
      </c>
      <c r="H694" s="26">
        <f t="shared" si="119"/>
        <v>92810.072727272724</v>
      </c>
      <c r="I694" s="52"/>
      <c r="J694" s="52"/>
      <c r="K694" s="53">
        <f t="shared" si="128"/>
        <v>0</v>
      </c>
    </row>
    <row r="695" spans="1:11" s="3" customFormat="1" ht="15" customHeight="1">
      <c r="A695" s="19">
        <v>11</v>
      </c>
      <c r="B695" s="20" t="s">
        <v>27</v>
      </c>
      <c r="C695" s="32"/>
      <c r="D695" s="22">
        <v>55200</v>
      </c>
      <c r="E695" s="23">
        <f t="shared" si="126"/>
        <v>0</v>
      </c>
      <c r="F695" s="24">
        <v>0.09</v>
      </c>
      <c r="G695" s="25">
        <f t="shared" si="127"/>
        <v>0</v>
      </c>
      <c r="H695" s="26">
        <f t="shared" si="119"/>
        <v>45665.454545454544</v>
      </c>
      <c r="I695" s="52"/>
      <c r="J695" s="52"/>
      <c r="K695" s="53">
        <f t="shared" si="128"/>
        <v>0</v>
      </c>
    </row>
    <row r="696" spans="1:11" s="3" customFormat="1" ht="15" customHeight="1">
      <c r="A696" s="19">
        <v>12</v>
      </c>
      <c r="B696" s="20" t="s">
        <v>28</v>
      </c>
      <c r="C696" s="32"/>
      <c r="D696" s="22">
        <v>50600</v>
      </c>
      <c r="E696" s="23">
        <f t="shared" si="126"/>
        <v>0</v>
      </c>
      <c r="F696" s="24">
        <v>0.09</v>
      </c>
      <c r="G696" s="25">
        <f t="shared" si="127"/>
        <v>0</v>
      </c>
      <c r="H696" s="26">
        <f t="shared" si="119"/>
        <v>41859.999999999993</v>
      </c>
      <c r="I696" s="52"/>
      <c r="J696" s="52"/>
      <c r="K696" s="53">
        <f t="shared" si="128"/>
        <v>0</v>
      </c>
    </row>
    <row r="697" spans="1:11" s="3" customFormat="1" ht="15" customHeight="1">
      <c r="A697" s="19">
        <v>13</v>
      </c>
      <c r="B697" s="20" t="s">
        <v>29</v>
      </c>
      <c r="C697" s="32"/>
      <c r="D697" s="33">
        <v>65340</v>
      </c>
      <c r="E697" s="23">
        <f t="shared" si="126"/>
        <v>0</v>
      </c>
      <c r="F697" s="24">
        <v>0.09</v>
      </c>
      <c r="G697" s="25">
        <f t="shared" si="127"/>
        <v>0</v>
      </c>
      <c r="H697" s="26">
        <f t="shared" si="119"/>
        <v>54053.999999999993</v>
      </c>
      <c r="I697" s="52"/>
      <c r="J697" s="52"/>
      <c r="K697" s="53">
        <f t="shared" si="128"/>
        <v>0</v>
      </c>
    </row>
    <row r="698" spans="1:11" s="3" customFormat="1" ht="15" customHeight="1">
      <c r="A698" s="19">
        <v>14</v>
      </c>
      <c r="B698" s="20" t="s">
        <v>30</v>
      </c>
      <c r="C698" s="32"/>
      <c r="D698" s="33">
        <v>67155</v>
      </c>
      <c r="E698" s="23">
        <f t="shared" si="126"/>
        <v>0</v>
      </c>
      <c r="F698" s="24">
        <v>0.09</v>
      </c>
      <c r="G698" s="25">
        <f t="shared" si="127"/>
        <v>0</v>
      </c>
      <c r="H698" s="26">
        <f t="shared" si="119"/>
        <v>55555.499999999993</v>
      </c>
      <c r="I698" s="52"/>
      <c r="J698" s="52"/>
      <c r="K698" s="53">
        <f t="shared" si="128"/>
        <v>0</v>
      </c>
    </row>
    <row r="699" spans="1:11" s="3" customFormat="1" ht="15" customHeight="1">
      <c r="A699" s="19">
        <v>15</v>
      </c>
      <c r="B699" s="20" t="s">
        <v>31</v>
      </c>
      <c r="C699" s="32"/>
      <c r="D699" s="33">
        <v>78045</v>
      </c>
      <c r="E699" s="23">
        <f t="shared" si="126"/>
        <v>0</v>
      </c>
      <c r="F699" s="24">
        <v>0.09</v>
      </c>
      <c r="G699" s="25">
        <f t="shared" si="127"/>
        <v>0</v>
      </c>
      <c r="H699" s="26">
        <f t="shared" si="119"/>
        <v>64564.5</v>
      </c>
      <c r="I699" s="52"/>
      <c r="J699" s="52"/>
      <c r="K699" s="53">
        <f t="shared" si="128"/>
        <v>0</v>
      </c>
    </row>
    <row r="700" spans="1:11" s="3" customFormat="1" ht="15" customHeight="1">
      <c r="A700" s="19">
        <v>16</v>
      </c>
      <c r="B700" s="20" t="s">
        <v>32</v>
      </c>
      <c r="C700" s="32"/>
      <c r="D700" s="33">
        <v>81675</v>
      </c>
      <c r="E700" s="23">
        <f t="shared" si="126"/>
        <v>0</v>
      </c>
      <c r="F700" s="24">
        <v>0.09</v>
      </c>
      <c r="G700" s="25">
        <f t="shared" si="127"/>
        <v>0</v>
      </c>
      <c r="H700" s="26">
        <f t="shared" si="119"/>
        <v>67567.5</v>
      </c>
      <c r="I700" s="52"/>
      <c r="J700" s="52"/>
      <c r="K700" s="53">
        <f t="shared" si="128"/>
        <v>0</v>
      </c>
    </row>
    <row r="701" spans="1:11" s="66" customFormat="1" ht="15" customHeight="1">
      <c r="A701" s="79">
        <v>17</v>
      </c>
      <c r="B701" s="20" t="s">
        <v>33</v>
      </c>
      <c r="C701" s="32"/>
      <c r="D701" s="34">
        <v>115940</v>
      </c>
      <c r="E701" s="80">
        <f t="shared" si="126"/>
        <v>0</v>
      </c>
      <c r="F701" s="81">
        <v>0.09</v>
      </c>
      <c r="G701" s="25">
        <f t="shared" si="127"/>
        <v>0</v>
      </c>
      <c r="H701" s="82">
        <f t="shared" si="119"/>
        <v>95913.999999999985</v>
      </c>
      <c r="I701" s="85"/>
      <c r="J701" s="85"/>
      <c r="K701" s="86">
        <f t="shared" si="128"/>
        <v>0</v>
      </c>
    </row>
    <row r="702" spans="1:11" s="65" customFormat="1" ht="15" customHeight="1">
      <c r="A702" s="72">
        <v>18</v>
      </c>
      <c r="B702" s="73" t="s">
        <v>34</v>
      </c>
      <c r="C702" s="87"/>
      <c r="D702" s="88">
        <v>99825</v>
      </c>
      <c r="E702" s="76">
        <f t="shared" si="126"/>
        <v>0</v>
      </c>
      <c r="F702" s="77">
        <v>0.09</v>
      </c>
      <c r="G702" s="78">
        <f t="shared" si="127"/>
        <v>0</v>
      </c>
      <c r="H702" s="63">
        <f t="shared" si="119"/>
        <v>82582.499999999985</v>
      </c>
      <c r="I702" s="83">
        <f>H702*0.85</f>
        <v>70195.124999999985</v>
      </c>
      <c r="J702" s="83"/>
      <c r="K702" s="84">
        <f t="shared" si="128"/>
        <v>0</v>
      </c>
    </row>
    <row r="703" spans="1:11" s="3" customFormat="1" ht="15" customHeight="1">
      <c r="A703" s="19">
        <v>1</v>
      </c>
      <c r="B703" s="20" t="s">
        <v>17</v>
      </c>
      <c r="C703" s="21">
        <v>2</v>
      </c>
      <c r="D703" s="22">
        <v>80775</v>
      </c>
      <c r="E703" s="23">
        <f>D703*C703</f>
        <v>161550</v>
      </c>
      <c r="F703" s="24">
        <v>0.09</v>
      </c>
      <c r="G703" s="25">
        <f>E703-E703*F703</f>
        <v>147010.5</v>
      </c>
      <c r="H703" s="26">
        <f t="shared" si="119"/>
        <v>66822.954545454544</v>
      </c>
      <c r="I703" s="52"/>
      <c r="J703" s="52"/>
      <c r="K703" s="53">
        <f t="shared" si="128"/>
        <v>133645.90909090909</v>
      </c>
    </row>
    <row r="704" spans="1:11" s="3" customFormat="1" ht="15" customHeight="1">
      <c r="A704" s="19">
        <v>2</v>
      </c>
      <c r="B704" s="20" t="s">
        <v>18</v>
      </c>
      <c r="C704" s="27">
        <v>2</v>
      </c>
      <c r="D704" s="22">
        <v>130973</v>
      </c>
      <c r="E704" s="23">
        <f t="shared" ref="E704:E720" si="129">D704*C704</f>
        <v>261946</v>
      </c>
      <c r="F704" s="24">
        <v>0.09</v>
      </c>
      <c r="G704" s="25">
        <f t="shared" ref="G704:G720" si="130">E704-E704*F704</f>
        <v>238370.86</v>
      </c>
      <c r="H704" s="26">
        <f t="shared" si="119"/>
        <v>108350.39090909091</v>
      </c>
      <c r="I704" s="52"/>
      <c r="J704" s="52"/>
      <c r="K704" s="53">
        <f t="shared" si="128"/>
        <v>216700.78181818183</v>
      </c>
    </row>
    <row r="705" spans="1:11" s="3" customFormat="1" ht="15" customHeight="1">
      <c r="A705" s="19">
        <v>3</v>
      </c>
      <c r="B705" s="20" t="s">
        <v>19</v>
      </c>
      <c r="C705" s="30">
        <v>2</v>
      </c>
      <c r="D705" s="22">
        <v>61155</v>
      </c>
      <c r="E705" s="23">
        <f t="shared" si="129"/>
        <v>122310</v>
      </c>
      <c r="F705" s="24">
        <v>0.09</v>
      </c>
      <c r="G705" s="25">
        <f t="shared" si="130"/>
        <v>111302.1</v>
      </c>
      <c r="H705" s="26">
        <f t="shared" ref="H705:H768" si="131">D705/1.1*0.91</f>
        <v>50591.86363636364</v>
      </c>
      <c r="I705" s="52"/>
      <c r="J705" s="52"/>
      <c r="K705" s="53">
        <f t="shared" si="128"/>
        <v>101183.72727272728</v>
      </c>
    </row>
    <row r="706" spans="1:11" s="65" customFormat="1" ht="15" customHeight="1">
      <c r="A706" s="72">
        <v>4</v>
      </c>
      <c r="B706" s="73" t="s">
        <v>20</v>
      </c>
      <c r="C706" s="90">
        <v>2</v>
      </c>
      <c r="D706" s="75">
        <v>117926</v>
      </c>
      <c r="E706" s="76">
        <f t="shared" si="129"/>
        <v>235852</v>
      </c>
      <c r="F706" s="77">
        <v>0.09</v>
      </c>
      <c r="G706" s="78">
        <f t="shared" si="130"/>
        <v>214625.32</v>
      </c>
      <c r="H706" s="63">
        <f t="shared" si="131"/>
        <v>97556.963636363624</v>
      </c>
      <c r="I706" s="83">
        <f>H706*0.85</f>
        <v>82923.419090909083</v>
      </c>
      <c r="J706" s="83"/>
      <c r="K706" s="84">
        <f>I706*C706</f>
        <v>165846.83818181817</v>
      </c>
    </row>
    <row r="707" spans="1:11" s="3" customFormat="1" ht="15" customHeight="1">
      <c r="A707" s="19">
        <v>5</v>
      </c>
      <c r="B707" s="20" t="s">
        <v>21</v>
      </c>
      <c r="C707" s="27">
        <v>2</v>
      </c>
      <c r="D707" s="22">
        <v>122163</v>
      </c>
      <c r="E707" s="23">
        <f t="shared" si="129"/>
        <v>244326</v>
      </c>
      <c r="F707" s="24">
        <v>0.09</v>
      </c>
      <c r="G707" s="25">
        <f t="shared" si="130"/>
        <v>222336.66</v>
      </c>
      <c r="H707" s="26">
        <f t="shared" si="131"/>
        <v>101062.11818181818</v>
      </c>
      <c r="I707" s="52"/>
      <c r="J707" s="52"/>
      <c r="K707" s="53">
        <f t="shared" ref="K707:K718" si="132">H707*C707</f>
        <v>202124.23636363636</v>
      </c>
    </row>
    <row r="708" spans="1:11" s="3" customFormat="1" ht="15" customHeight="1">
      <c r="A708" s="19">
        <v>6</v>
      </c>
      <c r="B708" s="20" t="s">
        <v>22</v>
      </c>
      <c r="C708" s="21">
        <v>2</v>
      </c>
      <c r="D708" s="22">
        <v>96566</v>
      </c>
      <c r="E708" s="23">
        <f t="shared" si="129"/>
        <v>193132</v>
      </c>
      <c r="F708" s="24">
        <v>0.09</v>
      </c>
      <c r="G708" s="25">
        <f t="shared" si="130"/>
        <v>175750.12</v>
      </c>
      <c r="H708" s="26">
        <f t="shared" si="131"/>
        <v>79886.418181818182</v>
      </c>
      <c r="I708" s="52"/>
      <c r="J708" s="52"/>
      <c r="K708" s="53">
        <f t="shared" si="132"/>
        <v>159772.83636363636</v>
      </c>
    </row>
    <row r="709" spans="1:11" s="3" customFormat="1" ht="15" customHeight="1">
      <c r="A709" s="19">
        <v>7</v>
      </c>
      <c r="B709" s="20" t="s">
        <v>23</v>
      </c>
      <c r="C709" s="30"/>
      <c r="D709" s="22">
        <v>144014</v>
      </c>
      <c r="E709" s="23">
        <f t="shared" si="129"/>
        <v>0</v>
      </c>
      <c r="F709" s="24">
        <v>0.09</v>
      </c>
      <c r="G709" s="25">
        <f t="shared" si="130"/>
        <v>0</v>
      </c>
      <c r="H709" s="26">
        <f t="shared" si="131"/>
        <v>119138.85454545454</v>
      </c>
      <c r="I709" s="52"/>
      <c r="J709" s="52"/>
      <c r="K709" s="53">
        <f t="shared" si="132"/>
        <v>0</v>
      </c>
    </row>
    <row r="710" spans="1:11" s="3" customFormat="1" ht="15" customHeight="1">
      <c r="A710" s="19">
        <v>8</v>
      </c>
      <c r="B710" s="20" t="s">
        <v>24</v>
      </c>
      <c r="C710" s="21"/>
      <c r="D710" s="22">
        <v>237245</v>
      </c>
      <c r="E710" s="23">
        <f t="shared" si="129"/>
        <v>0</v>
      </c>
      <c r="F710" s="24">
        <v>0.09</v>
      </c>
      <c r="G710" s="25">
        <f t="shared" si="130"/>
        <v>0</v>
      </c>
      <c r="H710" s="26">
        <f t="shared" si="131"/>
        <v>196266.31818181818</v>
      </c>
      <c r="I710" s="52"/>
      <c r="J710" s="52"/>
      <c r="K710" s="53">
        <f t="shared" si="132"/>
        <v>0</v>
      </c>
    </row>
    <row r="711" spans="1:11" s="3" customFormat="1" ht="15" customHeight="1">
      <c r="A711" s="19">
        <v>9</v>
      </c>
      <c r="B711" s="31" t="s">
        <v>25</v>
      </c>
      <c r="C711" s="21"/>
      <c r="D711" s="22">
        <v>103413.75</v>
      </c>
      <c r="E711" s="23">
        <f t="shared" si="129"/>
        <v>0</v>
      </c>
      <c r="F711" s="24">
        <v>0.09</v>
      </c>
      <c r="G711" s="25">
        <f t="shared" si="130"/>
        <v>0</v>
      </c>
      <c r="H711" s="26">
        <f t="shared" si="131"/>
        <v>85551.374999999985</v>
      </c>
      <c r="I711" s="52"/>
      <c r="J711" s="52"/>
      <c r="K711" s="53">
        <f t="shared" si="132"/>
        <v>0</v>
      </c>
    </row>
    <row r="712" spans="1:11" s="3" customFormat="1" ht="15" customHeight="1">
      <c r="A712" s="19">
        <v>10</v>
      </c>
      <c r="B712" s="31" t="s">
        <v>26</v>
      </c>
      <c r="C712" s="32"/>
      <c r="D712" s="22">
        <v>112188</v>
      </c>
      <c r="E712" s="23">
        <f t="shared" si="129"/>
        <v>0</v>
      </c>
      <c r="F712" s="24">
        <v>0.09</v>
      </c>
      <c r="G712" s="25">
        <f t="shared" si="130"/>
        <v>0</v>
      </c>
      <c r="H712" s="26">
        <f t="shared" si="131"/>
        <v>92810.072727272724</v>
      </c>
      <c r="I712" s="52"/>
      <c r="J712" s="52"/>
      <c r="K712" s="53">
        <f t="shared" si="132"/>
        <v>0</v>
      </c>
    </row>
    <row r="713" spans="1:11" s="3" customFormat="1" ht="15" customHeight="1">
      <c r="A713" s="19">
        <v>11</v>
      </c>
      <c r="B713" s="20" t="s">
        <v>27</v>
      </c>
      <c r="C713" s="32">
        <v>2</v>
      </c>
      <c r="D713" s="22">
        <v>55200</v>
      </c>
      <c r="E713" s="23">
        <f t="shared" si="129"/>
        <v>110400</v>
      </c>
      <c r="F713" s="24">
        <v>0.09</v>
      </c>
      <c r="G713" s="25">
        <f t="shared" si="130"/>
        <v>100464</v>
      </c>
      <c r="H713" s="26">
        <f t="shared" si="131"/>
        <v>45665.454545454544</v>
      </c>
      <c r="I713" s="52"/>
      <c r="J713" s="52"/>
      <c r="K713" s="53">
        <f t="shared" si="132"/>
        <v>91330.909090909088</v>
      </c>
    </row>
    <row r="714" spans="1:11" s="3" customFormat="1" ht="15" customHeight="1">
      <c r="A714" s="19">
        <v>12</v>
      </c>
      <c r="B714" s="20" t="s">
        <v>28</v>
      </c>
      <c r="C714" s="32">
        <v>2</v>
      </c>
      <c r="D714" s="22">
        <v>50600</v>
      </c>
      <c r="E714" s="23">
        <f t="shared" si="129"/>
        <v>101200</v>
      </c>
      <c r="F714" s="24">
        <v>0.09</v>
      </c>
      <c r="G714" s="25">
        <f t="shared" si="130"/>
        <v>92092</v>
      </c>
      <c r="H714" s="26">
        <f t="shared" si="131"/>
        <v>41859.999999999993</v>
      </c>
      <c r="I714" s="52"/>
      <c r="J714" s="52"/>
      <c r="K714" s="53">
        <f t="shared" si="132"/>
        <v>83719.999999999985</v>
      </c>
    </row>
    <row r="715" spans="1:11" s="3" customFormat="1" ht="15" customHeight="1">
      <c r="A715" s="19">
        <v>13</v>
      </c>
      <c r="B715" s="20" t="s">
        <v>29</v>
      </c>
      <c r="C715" s="32">
        <v>3</v>
      </c>
      <c r="D715" s="33">
        <v>65340</v>
      </c>
      <c r="E715" s="23">
        <f t="shared" si="129"/>
        <v>196020</v>
      </c>
      <c r="F715" s="24">
        <v>0.09</v>
      </c>
      <c r="G715" s="25">
        <f t="shared" si="130"/>
        <v>178378.2</v>
      </c>
      <c r="H715" s="26">
        <f t="shared" si="131"/>
        <v>54053.999999999993</v>
      </c>
      <c r="I715" s="52"/>
      <c r="J715" s="52"/>
      <c r="K715" s="53">
        <f t="shared" si="132"/>
        <v>162161.99999999997</v>
      </c>
    </row>
    <row r="716" spans="1:11" s="3" customFormat="1" ht="15" customHeight="1">
      <c r="A716" s="19">
        <v>14</v>
      </c>
      <c r="B716" s="20" t="s">
        <v>30</v>
      </c>
      <c r="C716" s="32">
        <v>3</v>
      </c>
      <c r="D716" s="33">
        <v>67155</v>
      </c>
      <c r="E716" s="23">
        <f t="shared" si="129"/>
        <v>201465</v>
      </c>
      <c r="F716" s="24">
        <v>0.09</v>
      </c>
      <c r="G716" s="25">
        <f t="shared" si="130"/>
        <v>183333.15</v>
      </c>
      <c r="H716" s="26">
        <f t="shared" si="131"/>
        <v>55555.499999999993</v>
      </c>
      <c r="I716" s="52"/>
      <c r="J716" s="52"/>
      <c r="K716" s="53">
        <f t="shared" si="132"/>
        <v>166666.49999999997</v>
      </c>
    </row>
    <row r="717" spans="1:11" s="3" customFormat="1" ht="15" customHeight="1">
      <c r="A717" s="19">
        <v>15</v>
      </c>
      <c r="B717" s="20" t="s">
        <v>31</v>
      </c>
      <c r="C717" s="32">
        <v>3</v>
      </c>
      <c r="D717" s="33">
        <v>78045</v>
      </c>
      <c r="E717" s="23">
        <f t="shared" si="129"/>
        <v>234135</v>
      </c>
      <c r="F717" s="24">
        <v>0.09</v>
      </c>
      <c r="G717" s="25">
        <f t="shared" si="130"/>
        <v>213062.85</v>
      </c>
      <c r="H717" s="26">
        <f t="shared" si="131"/>
        <v>64564.5</v>
      </c>
      <c r="I717" s="52"/>
      <c r="J717" s="52"/>
      <c r="K717" s="53">
        <f t="shared" si="132"/>
        <v>193693.5</v>
      </c>
    </row>
    <row r="718" spans="1:11" s="3" customFormat="1" ht="15" customHeight="1">
      <c r="A718" s="19">
        <v>16</v>
      </c>
      <c r="B718" s="20" t="s">
        <v>32</v>
      </c>
      <c r="C718" s="32">
        <v>3</v>
      </c>
      <c r="D718" s="33">
        <v>81675</v>
      </c>
      <c r="E718" s="23">
        <f t="shared" si="129"/>
        <v>245025</v>
      </c>
      <c r="F718" s="24">
        <v>0.09</v>
      </c>
      <c r="G718" s="25">
        <f t="shared" si="130"/>
        <v>222972.75</v>
      </c>
      <c r="H718" s="26">
        <f t="shared" si="131"/>
        <v>67567.5</v>
      </c>
      <c r="I718" s="52"/>
      <c r="J718" s="52"/>
      <c r="K718" s="53">
        <f t="shared" si="132"/>
        <v>202702.5</v>
      </c>
    </row>
    <row r="719" spans="1:11" s="66" customFormat="1" ht="15" customHeight="1">
      <c r="A719" s="79">
        <v>17</v>
      </c>
      <c r="B719" s="20" t="s">
        <v>33</v>
      </c>
      <c r="C719" s="32"/>
      <c r="D719" s="34">
        <v>115940</v>
      </c>
      <c r="E719" s="80">
        <f t="shared" si="129"/>
        <v>0</v>
      </c>
      <c r="F719" s="81">
        <v>0.09</v>
      </c>
      <c r="G719" s="25">
        <f t="shared" si="130"/>
        <v>0</v>
      </c>
      <c r="H719" s="82">
        <f t="shared" si="131"/>
        <v>95913.999999999985</v>
      </c>
      <c r="I719" s="85"/>
      <c r="J719" s="85"/>
      <c r="K719" s="86"/>
    </row>
    <row r="720" spans="1:11" s="65" customFormat="1" ht="15" customHeight="1">
      <c r="A720" s="72">
        <v>18</v>
      </c>
      <c r="B720" s="73" t="s">
        <v>34</v>
      </c>
      <c r="C720" s="87"/>
      <c r="D720" s="88">
        <v>99825</v>
      </c>
      <c r="E720" s="76">
        <f t="shared" si="129"/>
        <v>0</v>
      </c>
      <c r="F720" s="77">
        <v>0.09</v>
      </c>
      <c r="G720" s="78">
        <f t="shared" si="130"/>
        <v>0</v>
      </c>
      <c r="H720" s="63">
        <f t="shared" si="131"/>
        <v>82582.499999999985</v>
      </c>
      <c r="I720" s="83">
        <f>H720*0.85</f>
        <v>70195.124999999985</v>
      </c>
      <c r="J720" s="83"/>
      <c r="K720" s="84"/>
    </row>
    <row r="721" spans="1:11" s="3" customFormat="1" ht="15" customHeight="1">
      <c r="A721" s="19">
        <v>1</v>
      </c>
      <c r="B721" s="20" t="s">
        <v>17</v>
      </c>
      <c r="C721" s="21">
        <v>5</v>
      </c>
      <c r="D721" s="22">
        <v>80775</v>
      </c>
      <c r="E721" s="23">
        <f>D721*C721</f>
        <v>403875</v>
      </c>
      <c r="F721" s="24">
        <v>0.09</v>
      </c>
      <c r="G721" s="25">
        <f>E721-E721*F721</f>
        <v>367526.25</v>
      </c>
      <c r="H721" s="26">
        <f t="shared" si="131"/>
        <v>66822.954545454544</v>
      </c>
      <c r="I721" s="52"/>
      <c r="J721" s="52"/>
      <c r="K721" s="53">
        <f>H721*C721</f>
        <v>334114.77272727271</v>
      </c>
    </row>
    <row r="722" spans="1:11" s="3" customFormat="1" ht="15" customHeight="1">
      <c r="A722" s="19">
        <v>2</v>
      </c>
      <c r="B722" s="20" t="s">
        <v>18</v>
      </c>
      <c r="C722" s="27">
        <v>5</v>
      </c>
      <c r="D722" s="22">
        <v>130973</v>
      </c>
      <c r="E722" s="23">
        <f t="shared" ref="E722:E738" si="133">D722*C722</f>
        <v>654865</v>
      </c>
      <c r="F722" s="24">
        <v>0.09</v>
      </c>
      <c r="G722" s="25">
        <f t="shared" ref="G722:G738" si="134">E722-E722*F722</f>
        <v>595927.15</v>
      </c>
      <c r="H722" s="26">
        <f t="shared" si="131"/>
        <v>108350.39090909091</v>
      </c>
      <c r="I722" s="52"/>
      <c r="J722" s="52"/>
      <c r="K722" s="53">
        <f>H722*C722</f>
        <v>541751.95454545459</v>
      </c>
    </row>
    <row r="723" spans="1:11" s="3" customFormat="1" ht="15" customHeight="1">
      <c r="A723" s="19">
        <v>3</v>
      </c>
      <c r="B723" s="20" t="s">
        <v>19</v>
      </c>
      <c r="C723" s="30">
        <v>5</v>
      </c>
      <c r="D723" s="22">
        <v>61155</v>
      </c>
      <c r="E723" s="23">
        <f t="shared" si="133"/>
        <v>305775</v>
      </c>
      <c r="F723" s="24">
        <v>0.09</v>
      </c>
      <c r="G723" s="25">
        <f t="shared" si="134"/>
        <v>278255.25</v>
      </c>
      <c r="H723" s="26">
        <f t="shared" si="131"/>
        <v>50591.86363636364</v>
      </c>
      <c r="I723" s="52"/>
      <c r="J723" s="52"/>
      <c r="K723" s="53">
        <f>H723*C723</f>
        <v>252959.31818181821</v>
      </c>
    </row>
    <row r="724" spans="1:11" s="65" customFormat="1" ht="15" customHeight="1">
      <c r="A724" s="72">
        <v>4</v>
      </c>
      <c r="B724" s="73" t="s">
        <v>20</v>
      </c>
      <c r="C724" s="90">
        <v>5</v>
      </c>
      <c r="D724" s="75">
        <v>117926</v>
      </c>
      <c r="E724" s="76">
        <f t="shared" si="133"/>
        <v>589630</v>
      </c>
      <c r="F724" s="77">
        <v>0.09</v>
      </c>
      <c r="G724" s="78">
        <f t="shared" si="134"/>
        <v>536563.30000000005</v>
      </c>
      <c r="H724" s="63">
        <f t="shared" si="131"/>
        <v>97556.963636363624</v>
      </c>
      <c r="I724" s="83">
        <f>H724*0.85</f>
        <v>82923.419090909083</v>
      </c>
      <c r="J724" s="83"/>
      <c r="K724" s="84">
        <f>I724*C724</f>
        <v>414617.0954545454</v>
      </c>
    </row>
    <row r="725" spans="1:11" s="3" customFormat="1" ht="15" customHeight="1">
      <c r="A725" s="19">
        <v>5</v>
      </c>
      <c r="B725" s="20" t="s">
        <v>21</v>
      </c>
      <c r="C725" s="27">
        <v>5</v>
      </c>
      <c r="D725" s="22">
        <v>122163</v>
      </c>
      <c r="E725" s="23">
        <f t="shared" si="133"/>
        <v>610815</v>
      </c>
      <c r="F725" s="24">
        <v>0.09</v>
      </c>
      <c r="G725" s="25">
        <f t="shared" si="134"/>
        <v>555841.65</v>
      </c>
      <c r="H725" s="26">
        <f t="shared" si="131"/>
        <v>101062.11818181818</v>
      </c>
      <c r="I725" s="52"/>
      <c r="J725" s="52"/>
      <c r="K725" s="53">
        <f t="shared" ref="K725:K732" si="135">H725*C725</f>
        <v>505310.59090909088</v>
      </c>
    </row>
    <row r="726" spans="1:11" s="3" customFormat="1" ht="15" customHeight="1">
      <c r="A726" s="19">
        <v>6</v>
      </c>
      <c r="B726" s="20" t="s">
        <v>22</v>
      </c>
      <c r="C726" s="21"/>
      <c r="D726" s="22">
        <v>96566</v>
      </c>
      <c r="E726" s="23">
        <f t="shared" si="133"/>
        <v>0</v>
      </c>
      <c r="F726" s="24">
        <v>0.09</v>
      </c>
      <c r="G726" s="25">
        <f t="shared" si="134"/>
        <v>0</v>
      </c>
      <c r="H726" s="26">
        <f t="shared" si="131"/>
        <v>79886.418181818182</v>
      </c>
      <c r="I726" s="52"/>
      <c r="J726" s="52"/>
      <c r="K726" s="53">
        <f t="shared" si="135"/>
        <v>0</v>
      </c>
    </row>
    <row r="727" spans="1:11" s="3" customFormat="1" ht="15" customHeight="1">
      <c r="A727" s="19">
        <v>7</v>
      </c>
      <c r="B727" s="20" t="s">
        <v>23</v>
      </c>
      <c r="C727" s="30"/>
      <c r="D727" s="22">
        <v>144014</v>
      </c>
      <c r="E727" s="23">
        <f t="shared" si="133"/>
        <v>0</v>
      </c>
      <c r="F727" s="24">
        <v>0.09</v>
      </c>
      <c r="G727" s="25">
        <f t="shared" si="134"/>
        <v>0</v>
      </c>
      <c r="H727" s="26">
        <f t="shared" si="131"/>
        <v>119138.85454545454</v>
      </c>
      <c r="I727" s="52"/>
      <c r="J727" s="52"/>
      <c r="K727" s="53">
        <f t="shared" si="135"/>
        <v>0</v>
      </c>
    </row>
    <row r="728" spans="1:11" s="3" customFormat="1" ht="15" customHeight="1">
      <c r="A728" s="19">
        <v>8</v>
      </c>
      <c r="B728" s="20" t="s">
        <v>24</v>
      </c>
      <c r="C728" s="21"/>
      <c r="D728" s="22">
        <v>237245</v>
      </c>
      <c r="E728" s="23">
        <f t="shared" si="133"/>
        <v>0</v>
      </c>
      <c r="F728" s="24">
        <v>0.09</v>
      </c>
      <c r="G728" s="25">
        <f t="shared" si="134"/>
        <v>0</v>
      </c>
      <c r="H728" s="26">
        <f t="shared" si="131"/>
        <v>196266.31818181818</v>
      </c>
      <c r="I728" s="52"/>
      <c r="J728" s="52"/>
      <c r="K728" s="53">
        <f t="shared" si="135"/>
        <v>0</v>
      </c>
    </row>
    <row r="729" spans="1:11" s="3" customFormat="1" ht="15" customHeight="1">
      <c r="A729" s="19">
        <v>9</v>
      </c>
      <c r="B729" s="31" t="s">
        <v>25</v>
      </c>
      <c r="C729" s="21"/>
      <c r="D729" s="22">
        <v>103413.75</v>
      </c>
      <c r="E729" s="23">
        <f t="shared" si="133"/>
        <v>0</v>
      </c>
      <c r="F729" s="24">
        <v>0.09</v>
      </c>
      <c r="G729" s="25">
        <f t="shared" si="134"/>
        <v>0</v>
      </c>
      <c r="H729" s="26">
        <f t="shared" si="131"/>
        <v>85551.374999999985</v>
      </c>
      <c r="I729" s="52"/>
      <c r="J729" s="52"/>
      <c r="K729" s="53">
        <f t="shared" si="135"/>
        <v>0</v>
      </c>
    </row>
    <row r="730" spans="1:11" s="3" customFormat="1" ht="15" customHeight="1">
      <c r="A730" s="19">
        <v>10</v>
      </c>
      <c r="B730" s="31" t="s">
        <v>26</v>
      </c>
      <c r="C730" s="32"/>
      <c r="D730" s="22">
        <v>112188</v>
      </c>
      <c r="E730" s="23">
        <f t="shared" si="133"/>
        <v>0</v>
      </c>
      <c r="F730" s="24">
        <v>0.09</v>
      </c>
      <c r="G730" s="25">
        <f t="shared" si="134"/>
        <v>0</v>
      </c>
      <c r="H730" s="26">
        <f t="shared" si="131"/>
        <v>92810.072727272724</v>
      </c>
      <c r="I730" s="52"/>
      <c r="J730" s="52"/>
      <c r="K730" s="53">
        <f t="shared" si="135"/>
        <v>0</v>
      </c>
    </row>
    <row r="731" spans="1:11" s="3" customFormat="1" ht="15" customHeight="1">
      <c r="A731" s="19">
        <v>11</v>
      </c>
      <c r="B731" s="20" t="s">
        <v>27</v>
      </c>
      <c r="C731" s="32">
        <v>5</v>
      </c>
      <c r="D731" s="22">
        <v>55200</v>
      </c>
      <c r="E731" s="23">
        <f t="shared" si="133"/>
        <v>276000</v>
      </c>
      <c r="F731" s="24">
        <v>0.09</v>
      </c>
      <c r="G731" s="25">
        <f t="shared" si="134"/>
        <v>251160</v>
      </c>
      <c r="H731" s="26">
        <f t="shared" si="131"/>
        <v>45665.454545454544</v>
      </c>
      <c r="I731" s="52"/>
      <c r="J731" s="52"/>
      <c r="K731" s="53">
        <f t="shared" si="135"/>
        <v>228327.27272727271</v>
      </c>
    </row>
    <row r="732" spans="1:11" s="3" customFormat="1" ht="15" customHeight="1">
      <c r="A732" s="19">
        <v>12</v>
      </c>
      <c r="B732" s="20" t="s">
        <v>28</v>
      </c>
      <c r="C732" s="32">
        <v>5</v>
      </c>
      <c r="D732" s="22">
        <v>50600</v>
      </c>
      <c r="E732" s="23">
        <f t="shared" si="133"/>
        <v>253000</v>
      </c>
      <c r="F732" s="24">
        <v>0.09</v>
      </c>
      <c r="G732" s="25">
        <f t="shared" si="134"/>
        <v>230230</v>
      </c>
      <c r="H732" s="26">
        <f t="shared" si="131"/>
        <v>41859.999999999993</v>
      </c>
      <c r="I732" s="52"/>
      <c r="J732" s="52"/>
      <c r="K732" s="53">
        <f t="shared" si="135"/>
        <v>209299.99999999997</v>
      </c>
    </row>
    <row r="733" spans="1:11" s="3" customFormat="1" ht="15" customHeight="1">
      <c r="A733" s="19">
        <v>13</v>
      </c>
      <c r="B733" s="20" t="s">
        <v>29</v>
      </c>
      <c r="C733" s="32"/>
      <c r="D733" s="33">
        <v>65340</v>
      </c>
      <c r="E733" s="23">
        <f t="shared" si="133"/>
        <v>0</v>
      </c>
      <c r="F733" s="24">
        <v>0.09</v>
      </c>
      <c r="G733" s="25">
        <f t="shared" si="134"/>
        <v>0</v>
      </c>
      <c r="H733" s="26">
        <f t="shared" si="131"/>
        <v>54053.999999999993</v>
      </c>
      <c r="I733" s="52"/>
      <c r="J733" s="52"/>
      <c r="K733" s="53"/>
    </row>
    <row r="734" spans="1:11" s="3" customFormat="1" ht="15" customHeight="1">
      <c r="A734" s="19">
        <v>14</v>
      </c>
      <c r="B734" s="20" t="s">
        <v>30</v>
      </c>
      <c r="C734" s="32"/>
      <c r="D734" s="33">
        <v>67155</v>
      </c>
      <c r="E734" s="23">
        <f t="shared" si="133"/>
        <v>0</v>
      </c>
      <c r="F734" s="24">
        <v>0.09</v>
      </c>
      <c r="G734" s="25">
        <f t="shared" si="134"/>
        <v>0</v>
      </c>
      <c r="H734" s="26">
        <f t="shared" si="131"/>
        <v>55555.499999999993</v>
      </c>
      <c r="I734" s="52"/>
      <c r="J734" s="52"/>
      <c r="K734" s="53"/>
    </row>
    <row r="735" spans="1:11" s="3" customFormat="1" ht="15" customHeight="1">
      <c r="A735" s="19">
        <v>15</v>
      </c>
      <c r="B735" s="20" t="s">
        <v>31</v>
      </c>
      <c r="C735" s="32"/>
      <c r="D735" s="33">
        <v>78045</v>
      </c>
      <c r="E735" s="23">
        <f t="shared" si="133"/>
        <v>0</v>
      </c>
      <c r="F735" s="24">
        <v>0.09</v>
      </c>
      <c r="G735" s="25">
        <f t="shared" si="134"/>
        <v>0</v>
      </c>
      <c r="H735" s="26">
        <f t="shared" si="131"/>
        <v>64564.5</v>
      </c>
      <c r="I735" s="52"/>
      <c r="J735" s="52"/>
      <c r="K735" s="53"/>
    </row>
    <row r="736" spans="1:11" s="3" customFormat="1" ht="15" customHeight="1">
      <c r="A736" s="19">
        <v>16</v>
      </c>
      <c r="B736" s="20" t="s">
        <v>32</v>
      </c>
      <c r="C736" s="32"/>
      <c r="D736" s="33">
        <v>81675</v>
      </c>
      <c r="E736" s="23">
        <f t="shared" si="133"/>
        <v>0</v>
      </c>
      <c r="F736" s="24">
        <v>0.09</v>
      </c>
      <c r="G736" s="25">
        <f t="shared" si="134"/>
        <v>0</v>
      </c>
      <c r="H736" s="26">
        <f t="shared" si="131"/>
        <v>67567.5</v>
      </c>
      <c r="I736" s="52"/>
      <c r="J736" s="52"/>
      <c r="K736" s="53"/>
    </row>
    <row r="737" spans="1:11" s="66" customFormat="1" ht="15" customHeight="1">
      <c r="A737" s="79">
        <v>17</v>
      </c>
      <c r="B737" s="20" t="s">
        <v>33</v>
      </c>
      <c r="C737" s="32"/>
      <c r="D737" s="34">
        <v>115940</v>
      </c>
      <c r="E737" s="80">
        <f t="shared" si="133"/>
        <v>0</v>
      </c>
      <c r="F737" s="81">
        <v>0.09</v>
      </c>
      <c r="G737" s="25">
        <f t="shared" si="134"/>
        <v>0</v>
      </c>
      <c r="H737" s="82">
        <f t="shared" si="131"/>
        <v>95913.999999999985</v>
      </c>
      <c r="I737" s="85"/>
      <c r="J737" s="85"/>
      <c r="K737" s="86"/>
    </row>
    <row r="738" spans="1:11" s="65" customFormat="1" ht="15" customHeight="1">
      <c r="A738" s="72">
        <v>18</v>
      </c>
      <c r="B738" s="73" t="s">
        <v>34</v>
      </c>
      <c r="C738" s="87"/>
      <c r="D738" s="88">
        <v>99825</v>
      </c>
      <c r="E738" s="76">
        <f t="shared" si="133"/>
        <v>0</v>
      </c>
      <c r="F738" s="77">
        <v>0.09</v>
      </c>
      <c r="G738" s="78">
        <f t="shared" si="134"/>
        <v>0</v>
      </c>
      <c r="H738" s="63">
        <f t="shared" si="131"/>
        <v>82582.499999999985</v>
      </c>
      <c r="I738" s="83">
        <f>H738*0.85</f>
        <v>70195.124999999985</v>
      </c>
      <c r="J738" s="83"/>
      <c r="K738" s="84"/>
    </row>
    <row r="739" spans="1:11" s="3" customFormat="1" ht="15" customHeight="1">
      <c r="A739" s="19">
        <v>1</v>
      </c>
      <c r="B739" s="20" t="s">
        <v>17</v>
      </c>
      <c r="C739" s="21">
        <v>3</v>
      </c>
      <c r="D739" s="22">
        <v>80775</v>
      </c>
      <c r="E739" s="23">
        <f>D739*C739</f>
        <v>242325</v>
      </c>
      <c r="F739" s="24">
        <v>0.09</v>
      </c>
      <c r="G739" s="25">
        <f>E739-E739*F739</f>
        <v>220515.75</v>
      </c>
      <c r="H739" s="26">
        <f t="shared" si="131"/>
        <v>66822.954545454544</v>
      </c>
      <c r="I739" s="52"/>
      <c r="J739" s="52"/>
      <c r="K739" s="53">
        <f>H739*C739</f>
        <v>200468.86363636365</v>
      </c>
    </row>
    <row r="740" spans="1:11" s="3" customFormat="1" ht="15" customHeight="1">
      <c r="A740" s="19">
        <v>2</v>
      </c>
      <c r="B740" s="20" t="s">
        <v>18</v>
      </c>
      <c r="C740" s="27">
        <v>2</v>
      </c>
      <c r="D740" s="22">
        <v>130973</v>
      </c>
      <c r="E740" s="23">
        <f t="shared" ref="E740:E756" si="136">D740*C740</f>
        <v>261946</v>
      </c>
      <c r="F740" s="24">
        <v>0.09</v>
      </c>
      <c r="G740" s="25">
        <f t="shared" ref="G740:G756" si="137">E740-E740*F740</f>
        <v>238370.86</v>
      </c>
      <c r="H740" s="26">
        <f t="shared" si="131"/>
        <v>108350.39090909091</v>
      </c>
      <c r="I740" s="52"/>
      <c r="J740" s="52"/>
      <c r="K740" s="53">
        <f>H740*C740</f>
        <v>216700.78181818183</v>
      </c>
    </row>
    <row r="741" spans="1:11" s="3" customFormat="1" ht="15" customHeight="1">
      <c r="A741" s="19">
        <v>3</v>
      </c>
      <c r="B741" s="20" t="s">
        <v>19</v>
      </c>
      <c r="C741" s="30">
        <v>2</v>
      </c>
      <c r="D741" s="22">
        <v>61155</v>
      </c>
      <c r="E741" s="23">
        <f t="shared" si="136"/>
        <v>122310</v>
      </c>
      <c r="F741" s="24">
        <v>0.09</v>
      </c>
      <c r="G741" s="25">
        <f t="shared" si="137"/>
        <v>111302.1</v>
      </c>
      <c r="H741" s="26">
        <f t="shared" si="131"/>
        <v>50591.86363636364</v>
      </c>
      <c r="I741" s="52"/>
      <c r="J741" s="52"/>
      <c r="K741" s="53">
        <f>H741*C741</f>
        <v>101183.72727272728</v>
      </c>
    </row>
    <row r="742" spans="1:11" s="65" customFormat="1" ht="15" customHeight="1">
      <c r="A742" s="72">
        <v>4</v>
      </c>
      <c r="B742" s="73" t="s">
        <v>20</v>
      </c>
      <c r="C742" s="90">
        <v>2</v>
      </c>
      <c r="D742" s="75">
        <v>117926</v>
      </c>
      <c r="E742" s="76">
        <f t="shared" si="136"/>
        <v>235852</v>
      </c>
      <c r="F742" s="77">
        <v>0.09</v>
      </c>
      <c r="G742" s="78">
        <f t="shared" si="137"/>
        <v>214625.32</v>
      </c>
      <c r="H742" s="63">
        <f t="shared" si="131"/>
        <v>97556.963636363624</v>
      </c>
      <c r="I742" s="83">
        <f>H742*0.85</f>
        <v>82923.419090909083</v>
      </c>
      <c r="J742" s="83"/>
      <c r="K742" s="84">
        <f>I742*C742</f>
        <v>165846.83818181817</v>
      </c>
    </row>
    <row r="743" spans="1:11" s="3" customFormat="1" ht="15" customHeight="1">
      <c r="A743" s="19">
        <v>5</v>
      </c>
      <c r="B743" s="20" t="s">
        <v>21</v>
      </c>
      <c r="C743" s="27">
        <v>3</v>
      </c>
      <c r="D743" s="22">
        <v>122163</v>
      </c>
      <c r="E743" s="23">
        <f t="shared" si="136"/>
        <v>366489</v>
      </c>
      <c r="F743" s="24">
        <v>0.09</v>
      </c>
      <c r="G743" s="25">
        <f t="shared" si="137"/>
        <v>333504.99</v>
      </c>
      <c r="H743" s="26">
        <f t="shared" si="131"/>
        <v>101062.11818181818</v>
      </c>
      <c r="I743" s="52"/>
      <c r="J743" s="52"/>
      <c r="K743" s="53">
        <f t="shared" ref="K743:K755" si="138">H743*C743</f>
        <v>303186.35454545455</v>
      </c>
    </row>
    <row r="744" spans="1:11" s="3" customFormat="1" ht="15" customHeight="1">
      <c r="A744" s="19">
        <v>6</v>
      </c>
      <c r="B744" s="20" t="s">
        <v>22</v>
      </c>
      <c r="C744" s="21">
        <v>2</v>
      </c>
      <c r="D744" s="22">
        <v>96566</v>
      </c>
      <c r="E744" s="23">
        <f t="shared" si="136"/>
        <v>193132</v>
      </c>
      <c r="F744" s="24">
        <v>0.09</v>
      </c>
      <c r="G744" s="25">
        <f t="shared" si="137"/>
        <v>175750.12</v>
      </c>
      <c r="H744" s="26">
        <f t="shared" si="131"/>
        <v>79886.418181818182</v>
      </c>
      <c r="I744" s="52"/>
      <c r="J744" s="52"/>
      <c r="K744" s="53">
        <f t="shared" si="138"/>
        <v>159772.83636363636</v>
      </c>
    </row>
    <row r="745" spans="1:11" s="3" customFormat="1" ht="15" customHeight="1">
      <c r="A745" s="19">
        <v>7</v>
      </c>
      <c r="B745" s="20" t="s">
        <v>23</v>
      </c>
      <c r="C745" s="30"/>
      <c r="D745" s="22">
        <v>144014</v>
      </c>
      <c r="E745" s="23">
        <f t="shared" si="136"/>
        <v>0</v>
      </c>
      <c r="F745" s="24">
        <v>0.09</v>
      </c>
      <c r="G745" s="25">
        <f t="shared" si="137"/>
        <v>0</v>
      </c>
      <c r="H745" s="26">
        <f t="shared" si="131"/>
        <v>119138.85454545454</v>
      </c>
      <c r="I745" s="52"/>
      <c r="J745" s="52"/>
      <c r="K745" s="53">
        <f t="shared" si="138"/>
        <v>0</v>
      </c>
    </row>
    <row r="746" spans="1:11" s="3" customFormat="1" ht="15" customHeight="1">
      <c r="A746" s="19">
        <v>8</v>
      </c>
      <c r="B746" s="20" t="s">
        <v>24</v>
      </c>
      <c r="C746" s="21"/>
      <c r="D746" s="22">
        <v>237245</v>
      </c>
      <c r="E746" s="23">
        <f t="shared" si="136"/>
        <v>0</v>
      </c>
      <c r="F746" s="24">
        <v>0.09</v>
      </c>
      <c r="G746" s="25">
        <f t="shared" si="137"/>
        <v>0</v>
      </c>
      <c r="H746" s="26">
        <f t="shared" si="131"/>
        <v>196266.31818181818</v>
      </c>
      <c r="I746" s="52"/>
      <c r="J746" s="52"/>
      <c r="K746" s="53">
        <f t="shared" si="138"/>
        <v>0</v>
      </c>
    </row>
    <row r="747" spans="1:11" s="3" customFormat="1" ht="15" customHeight="1">
      <c r="A747" s="19">
        <v>9</v>
      </c>
      <c r="B747" s="31" t="s">
        <v>25</v>
      </c>
      <c r="C747" s="21"/>
      <c r="D747" s="22">
        <v>103413.75</v>
      </c>
      <c r="E747" s="23">
        <f t="shared" si="136"/>
        <v>0</v>
      </c>
      <c r="F747" s="24">
        <v>0.09</v>
      </c>
      <c r="G747" s="25">
        <f t="shared" si="137"/>
        <v>0</v>
      </c>
      <c r="H747" s="26">
        <f t="shared" si="131"/>
        <v>85551.374999999985</v>
      </c>
      <c r="I747" s="52"/>
      <c r="J747" s="52"/>
      <c r="K747" s="53">
        <f t="shared" si="138"/>
        <v>0</v>
      </c>
    </row>
    <row r="748" spans="1:11" s="3" customFormat="1" ht="15" customHeight="1">
      <c r="A748" s="19">
        <v>10</v>
      </c>
      <c r="B748" s="31" t="s">
        <v>26</v>
      </c>
      <c r="C748" s="32"/>
      <c r="D748" s="22">
        <v>112188</v>
      </c>
      <c r="E748" s="23">
        <f t="shared" si="136"/>
        <v>0</v>
      </c>
      <c r="F748" s="24">
        <v>0.09</v>
      </c>
      <c r="G748" s="25">
        <f t="shared" si="137"/>
        <v>0</v>
      </c>
      <c r="H748" s="26">
        <f t="shared" si="131"/>
        <v>92810.072727272724</v>
      </c>
      <c r="I748" s="52"/>
      <c r="J748" s="52"/>
      <c r="K748" s="53">
        <f t="shared" si="138"/>
        <v>0</v>
      </c>
    </row>
    <row r="749" spans="1:11" s="3" customFormat="1" ht="15" customHeight="1">
      <c r="A749" s="19">
        <v>11</v>
      </c>
      <c r="B749" s="20" t="s">
        <v>27</v>
      </c>
      <c r="C749" s="32">
        <v>3</v>
      </c>
      <c r="D749" s="22">
        <v>55200</v>
      </c>
      <c r="E749" s="23">
        <f t="shared" si="136"/>
        <v>165600</v>
      </c>
      <c r="F749" s="24">
        <v>0.09</v>
      </c>
      <c r="G749" s="25">
        <f t="shared" si="137"/>
        <v>150696</v>
      </c>
      <c r="H749" s="26">
        <f t="shared" si="131"/>
        <v>45665.454545454544</v>
      </c>
      <c r="I749" s="52"/>
      <c r="J749" s="52"/>
      <c r="K749" s="53">
        <f t="shared" si="138"/>
        <v>136996.36363636365</v>
      </c>
    </row>
    <row r="750" spans="1:11" s="3" customFormat="1" ht="15" customHeight="1">
      <c r="A750" s="19">
        <v>12</v>
      </c>
      <c r="B750" s="20" t="s">
        <v>28</v>
      </c>
      <c r="C750" s="32">
        <v>2</v>
      </c>
      <c r="D750" s="22">
        <v>50600</v>
      </c>
      <c r="E750" s="23">
        <f t="shared" si="136"/>
        <v>101200</v>
      </c>
      <c r="F750" s="24">
        <v>0.09</v>
      </c>
      <c r="G750" s="25">
        <f t="shared" si="137"/>
        <v>92092</v>
      </c>
      <c r="H750" s="26">
        <f t="shared" si="131"/>
        <v>41859.999999999993</v>
      </c>
      <c r="I750" s="52"/>
      <c r="J750" s="52"/>
      <c r="K750" s="53">
        <f t="shared" si="138"/>
        <v>83719.999999999985</v>
      </c>
    </row>
    <row r="751" spans="1:11" s="3" customFormat="1" ht="15" customHeight="1">
      <c r="A751" s="19">
        <v>13</v>
      </c>
      <c r="B751" s="20" t="s">
        <v>29</v>
      </c>
      <c r="C751" s="32">
        <v>2</v>
      </c>
      <c r="D751" s="33">
        <v>65340</v>
      </c>
      <c r="E751" s="23">
        <f t="shared" si="136"/>
        <v>130680</v>
      </c>
      <c r="F751" s="24">
        <v>0.09</v>
      </c>
      <c r="G751" s="25">
        <f t="shared" si="137"/>
        <v>118918.8</v>
      </c>
      <c r="H751" s="26">
        <f t="shared" si="131"/>
        <v>54053.999999999993</v>
      </c>
      <c r="I751" s="52"/>
      <c r="J751" s="52"/>
      <c r="K751" s="53">
        <f t="shared" si="138"/>
        <v>108107.99999999999</v>
      </c>
    </row>
    <row r="752" spans="1:11" s="3" customFormat="1" ht="15" customHeight="1">
      <c r="A752" s="19">
        <v>14</v>
      </c>
      <c r="B752" s="20" t="s">
        <v>30</v>
      </c>
      <c r="C752" s="32">
        <v>3</v>
      </c>
      <c r="D752" s="33">
        <v>67155</v>
      </c>
      <c r="E752" s="23">
        <f t="shared" si="136"/>
        <v>201465</v>
      </c>
      <c r="F752" s="24">
        <v>0.09</v>
      </c>
      <c r="G752" s="25">
        <f t="shared" si="137"/>
        <v>183333.15</v>
      </c>
      <c r="H752" s="26">
        <f t="shared" si="131"/>
        <v>55555.499999999993</v>
      </c>
      <c r="I752" s="52"/>
      <c r="J752" s="52"/>
      <c r="K752" s="53">
        <f t="shared" si="138"/>
        <v>166666.49999999997</v>
      </c>
    </row>
    <row r="753" spans="1:11" s="3" customFormat="1" ht="15" customHeight="1">
      <c r="A753" s="19">
        <v>15</v>
      </c>
      <c r="B753" s="20" t="s">
        <v>31</v>
      </c>
      <c r="C753" s="32">
        <v>3</v>
      </c>
      <c r="D753" s="33">
        <v>78045</v>
      </c>
      <c r="E753" s="23">
        <f t="shared" si="136"/>
        <v>234135</v>
      </c>
      <c r="F753" s="24">
        <v>0.09</v>
      </c>
      <c r="G753" s="25">
        <f t="shared" si="137"/>
        <v>213062.85</v>
      </c>
      <c r="H753" s="26">
        <f t="shared" si="131"/>
        <v>64564.5</v>
      </c>
      <c r="I753" s="52"/>
      <c r="J753" s="52"/>
      <c r="K753" s="53">
        <f t="shared" si="138"/>
        <v>193693.5</v>
      </c>
    </row>
    <row r="754" spans="1:11" s="3" customFormat="1" ht="15" customHeight="1">
      <c r="A754" s="19">
        <v>16</v>
      </c>
      <c r="B754" s="20" t="s">
        <v>32</v>
      </c>
      <c r="C754" s="32">
        <v>3</v>
      </c>
      <c r="D754" s="33">
        <v>81675</v>
      </c>
      <c r="E754" s="23">
        <f t="shared" si="136"/>
        <v>245025</v>
      </c>
      <c r="F754" s="24">
        <v>0.09</v>
      </c>
      <c r="G754" s="25">
        <f t="shared" si="137"/>
        <v>222972.75</v>
      </c>
      <c r="H754" s="26">
        <f t="shared" si="131"/>
        <v>67567.5</v>
      </c>
      <c r="I754" s="52"/>
      <c r="J754" s="52"/>
      <c r="K754" s="53">
        <f t="shared" si="138"/>
        <v>202702.5</v>
      </c>
    </row>
    <row r="755" spans="1:11" s="66" customFormat="1" ht="15" customHeight="1">
      <c r="A755" s="79">
        <v>17</v>
      </c>
      <c r="B755" s="20" t="s">
        <v>33</v>
      </c>
      <c r="C755" s="32">
        <v>2</v>
      </c>
      <c r="D755" s="34">
        <v>115940</v>
      </c>
      <c r="E755" s="80">
        <f t="shared" si="136"/>
        <v>231880</v>
      </c>
      <c r="F755" s="81">
        <v>0.09</v>
      </c>
      <c r="G755" s="25">
        <f t="shared" si="137"/>
        <v>211010.8</v>
      </c>
      <c r="H755" s="82">
        <f t="shared" si="131"/>
        <v>95913.999999999985</v>
      </c>
      <c r="I755" s="85"/>
      <c r="J755" s="85"/>
      <c r="K755" s="86">
        <f t="shared" si="138"/>
        <v>191827.99999999997</v>
      </c>
    </row>
    <row r="756" spans="1:11" s="65" customFormat="1" ht="15" customHeight="1">
      <c r="A756" s="72">
        <v>18</v>
      </c>
      <c r="B756" s="73" t="s">
        <v>34</v>
      </c>
      <c r="C756" s="87">
        <v>3</v>
      </c>
      <c r="D756" s="88">
        <v>99825</v>
      </c>
      <c r="E756" s="76">
        <f t="shared" si="136"/>
        <v>299475</v>
      </c>
      <c r="F756" s="77">
        <v>0.09</v>
      </c>
      <c r="G756" s="78">
        <f t="shared" si="137"/>
        <v>272522.25</v>
      </c>
      <c r="H756" s="63">
        <f t="shared" si="131"/>
        <v>82582.499999999985</v>
      </c>
      <c r="I756" s="83">
        <f>H756*0.85</f>
        <v>70195.124999999985</v>
      </c>
      <c r="J756" s="83"/>
      <c r="K756" s="84">
        <f>I756*C756</f>
        <v>210585.37499999994</v>
      </c>
    </row>
    <row r="757" spans="1:11" s="3" customFormat="1" ht="15" customHeight="1">
      <c r="A757" s="19">
        <v>1</v>
      </c>
      <c r="B757" s="20" t="s">
        <v>17</v>
      </c>
      <c r="C757" s="21">
        <v>5</v>
      </c>
      <c r="D757" s="22">
        <v>80775</v>
      </c>
      <c r="E757" s="23">
        <f>D757*C757</f>
        <v>403875</v>
      </c>
      <c r="F757" s="24">
        <v>0.09</v>
      </c>
      <c r="G757" s="25">
        <f>E757-E757*F757</f>
        <v>367526.25</v>
      </c>
      <c r="H757" s="26">
        <f t="shared" si="131"/>
        <v>66822.954545454544</v>
      </c>
      <c r="I757" s="52"/>
      <c r="J757" s="52"/>
      <c r="K757" s="53">
        <f>H757*C757</f>
        <v>334114.77272727271</v>
      </c>
    </row>
    <row r="758" spans="1:11" s="3" customFormat="1" ht="15" customHeight="1">
      <c r="A758" s="19">
        <v>2</v>
      </c>
      <c r="B758" s="20" t="s">
        <v>18</v>
      </c>
      <c r="C758" s="27"/>
      <c r="D758" s="22">
        <v>130973</v>
      </c>
      <c r="E758" s="23">
        <f t="shared" ref="E758:E774" si="139">D758*C758</f>
        <v>0</v>
      </c>
      <c r="F758" s="24">
        <v>0.09</v>
      </c>
      <c r="G758" s="25">
        <f t="shared" ref="G758:G774" si="140">E758-E758*F758</f>
        <v>0</v>
      </c>
      <c r="H758" s="26">
        <f t="shared" si="131"/>
        <v>108350.39090909091</v>
      </c>
      <c r="I758" s="52"/>
      <c r="J758" s="52"/>
      <c r="K758" s="53">
        <f>H758*C758</f>
        <v>0</v>
      </c>
    </row>
    <row r="759" spans="1:11" s="3" customFormat="1" ht="15" customHeight="1">
      <c r="A759" s="19">
        <v>3</v>
      </c>
      <c r="B759" s="20" t="s">
        <v>19</v>
      </c>
      <c r="C759" s="30">
        <v>5</v>
      </c>
      <c r="D759" s="22">
        <v>61155</v>
      </c>
      <c r="E759" s="23">
        <f t="shared" si="139"/>
        <v>305775</v>
      </c>
      <c r="F759" s="24">
        <v>0.09</v>
      </c>
      <c r="G759" s="25">
        <f t="shared" si="140"/>
        <v>278255.25</v>
      </c>
      <c r="H759" s="26">
        <f t="shared" si="131"/>
        <v>50591.86363636364</v>
      </c>
      <c r="I759" s="52"/>
      <c r="J759" s="52"/>
      <c r="K759" s="53">
        <f>H759*C759</f>
        <v>252959.31818181821</v>
      </c>
    </row>
    <row r="760" spans="1:11" s="65" customFormat="1" ht="15" customHeight="1">
      <c r="A760" s="72">
        <v>4</v>
      </c>
      <c r="B760" s="73" t="s">
        <v>20</v>
      </c>
      <c r="C760" s="90">
        <v>5</v>
      </c>
      <c r="D760" s="75">
        <v>117926</v>
      </c>
      <c r="E760" s="76">
        <f t="shared" si="139"/>
        <v>589630</v>
      </c>
      <c r="F760" s="77">
        <v>0.09</v>
      </c>
      <c r="G760" s="78">
        <f t="shared" si="140"/>
        <v>536563.30000000005</v>
      </c>
      <c r="H760" s="63">
        <f t="shared" si="131"/>
        <v>97556.963636363624</v>
      </c>
      <c r="I760" s="83">
        <f>H760*0.85</f>
        <v>82923.419090909083</v>
      </c>
      <c r="J760" s="83"/>
      <c r="K760" s="84">
        <f>I760*C760</f>
        <v>414617.0954545454</v>
      </c>
    </row>
    <row r="761" spans="1:11" s="3" customFormat="1" ht="15" customHeight="1">
      <c r="A761" s="19">
        <v>5</v>
      </c>
      <c r="B761" s="20" t="s">
        <v>21</v>
      </c>
      <c r="C761" s="27">
        <v>5</v>
      </c>
      <c r="D761" s="22">
        <v>122163</v>
      </c>
      <c r="E761" s="23">
        <f t="shared" si="139"/>
        <v>610815</v>
      </c>
      <c r="F761" s="24">
        <v>0.09</v>
      </c>
      <c r="G761" s="25">
        <f t="shared" si="140"/>
        <v>555841.65</v>
      </c>
      <c r="H761" s="26">
        <f t="shared" si="131"/>
        <v>101062.11818181818</v>
      </c>
      <c r="I761" s="52"/>
      <c r="J761" s="52"/>
      <c r="K761" s="53">
        <f t="shared" ref="K761:K774" si="141">H761*C761</f>
        <v>505310.59090909088</v>
      </c>
    </row>
    <row r="762" spans="1:11" s="3" customFormat="1" ht="15" customHeight="1">
      <c r="A762" s="19">
        <v>6</v>
      </c>
      <c r="B762" s="20" t="s">
        <v>22</v>
      </c>
      <c r="C762" s="21"/>
      <c r="D762" s="22">
        <v>96566</v>
      </c>
      <c r="E762" s="23">
        <f t="shared" si="139"/>
        <v>0</v>
      </c>
      <c r="F762" s="24">
        <v>0.09</v>
      </c>
      <c r="G762" s="25">
        <f t="shared" si="140"/>
        <v>0</v>
      </c>
      <c r="H762" s="26">
        <f t="shared" si="131"/>
        <v>79886.418181818182</v>
      </c>
      <c r="I762" s="52"/>
      <c r="J762" s="52"/>
      <c r="K762" s="53">
        <f t="shared" si="141"/>
        <v>0</v>
      </c>
    </row>
    <row r="763" spans="1:11" s="3" customFormat="1" ht="15" customHeight="1">
      <c r="A763" s="19">
        <v>7</v>
      </c>
      <c r="B763" s="20" t="s">
        <v>23</v>
      </c>
      <c r="C763" s="30"/>
      <c r="D763" s="22">
        <v>144014</v>
      </c>
      <c r="E763" s="23">
        <f t="shared" si="139"/>
        <v>0</v>
      </c>
      <c r="F763" s="24">
        <v>0.09</v>
      </c>
      <c r="G763" s="25">
        <f t="shared" si="140"/>
        <v>0</v>
      </c>
      <c r="H763" s="26">
        <f t="shared" si="131"/>
        <v>119138.85454545454</v>
      </c>
      <c r="I763" s="52"/>
      <c r="J763" s="52"/>
      <c r="K763" s="53">
        <f t="shared" si="141"/>
        <v>0</v>
      </c>
    </row>
    <row r="764" spans="1:11" s="3" customFormat="1" ht="15" customHeight="1">
      <c r="A764" s="19">
        <v>8</v>
      </c>
      <c r="B764" s="20" t="s">
        <v>24</v>
      </c>
      <c r="C764" s="21"/>
      <c r="D764" s="22">
        <v>237245</v>
      </c>
      <c r="E764" s="23">
        <f t="shared" si="139"/>
        <v>0</v>
      </c>
      <c r="F764" s="24">
        <v>0.09</v>
      </c>
      <c r="G764" s="25">
        <f t="shared" si="140"/>
        <v>0</v>
      </c>
      <c r="H764" s="26">
        <f t="shared" si="131"/>
        <v>196266.31818181818</v>
      </c>
      <c r="I764" s="52"/>
      <c r="J764" s="52"/>
      <c r="K764" s="53">
        <f t="shared" si="141"/>
        <v>0</v>
      </c>
    </row>
    <row r="765" spans="1:11" s="3" customFormat="1" ht="15" customHeight="1">
      <c r="A765" s="19">
        <v>9</v>
      </c>
      <c r="B765" s="31" t="s">
        <v>25</v>
      </c>
      <c r="C765" s="21"/>
      <c r="D765" s="22">
        <v>103413.75</v>
      </c>
      <c r="E765" s="23">
        <f t="shared" si="139"/>
        <v>0</v>
      </c>
      <c r="F765" s="24">
        <v>0.09</v>
      </c>
      <c r="G765" s="25">
        <f t="shared" si="140"/>
        <v>0</v>
      </c>
      <c r="H765" s="26">
        <f t="shared" si="131"/>
        <v>85551.374999999985</v>
      </c>
      <c r="I765" s="52"/>
      <c r="J765" s="52"/>
      <c r="K765" s="53">
        <f t="shared" si="141"/>
        <v>0</v>
      </c>
    </row>
    <row r="766" spans="1:11" s="3" customFormat="1" ht="15" customHeight="1">
      <c r="A766" s="19">
        <v>10</v>
      </c>
      <c r="B766" s="31" t="s">
        <v>26</v>
      </c>
      <c r="C766" s="32"/>
      <c r="D766" s="22">
        <v>112188</v>
      </c>
      <c r="E766" s="23">
        <f t="shared" si="139"/>
        <v>0</v>
      </c>
      <c r="F766" s="24">
        <v>0.09</v>
      </c>
      <c r="G766" s="25">
        <f t="shared" si="140"/>
        <v>0</v>
      </c>
      <c r="H766" s="26">
        <f t="shared" si="131"/>
        <v>92810.072727272724</v>
      </c>
      <c r="I766" s="52"/>
      <c r="J766" s="52"/>
      <c r="K766" s="53">
        <f t="shared" si="141"/>
        <v>0</v>
      </c>
    </row>
    <row r="767" spans="1:11" s="3" customFormat="1" ht="15" customHeight="1">
      <c r="A767" s="19">
        <v>11</v>
      </c>
      <c r="B767" s="20" t="s">
        <v>27</v>
      </c>
      <c r="C767" s="32"/>
      <c r="D767" s="22">
        <v>55200</v>
      </c>
      <c r="E767" s="23">
        <f t="shared" si="139"/>
        <v>0</v>
      </c>
      <c r="F767" s="24">
        <v>0.09</v>
      </c>
      <c r="G767" s="25">
        <f t="shared" si="140"/>
        <v>0</v>
      </c>
      <c r="H767" s="26">
        <f t="shared" si="131"/>
        <v>45665.454545454544</v>
      </c>
      <c r="I767" s="52"/>
      <c r="J767" s="52"/>
      <c r="K767" s="53">
        <f t="shared" si="141"/>
        <v>0</v>
      </c>
    </row>
    <row r="768" spans="1:11" s="3" customFormat="1" ht="15" customHeight="1">
      <c r="A768" s="19">
        <v>12</v>
      </c>
      <c r="B768" s="20" t="s">
        <v>28</v>
      </c>
      <c r="C768" s="32"/>
      <c r="D768" s="22">
        <v>50600</v>
      </c>
      <c r="E768" s="23">
        <f t="shared" si="139"/>
        <v>0</v>
      </c>
      <c r="F768" s="24">
        <v>0.09</v>
      </c>
      <c r="G768" s="25">
        <f t="shared" si="140"/>
        <v>0</v>
      </c>
      <c r="H768" s="26">
        <f t="shared" si="131"/>
        <v>41859.999999999993</v>
      </c>
      <c r="I768" s="52"/>
      <c r="J768" s="52"/>
      <c r="K768" s="53">
        <f t="shared" si="141"/>
        <v>0</v>
      </c>
    </row>
    <row r="769" spans="1:11" s="3" customFormat="1" ht="15" customHeight="1">
      <c r="A769" s="19">
        <v>13</v>
      </c>
      <c r="B769" s="20" t="s">
        <v>29</v>
      </c>
      <c r="C769" s="32"/>
      <c r="D769" s="33">
        <v>65340</v>
      </c>
      <c r="E769" s="23">
        <f t="shared" si="139"/>
        <v>0</v>
      </c>
      <c r="F769" s="24">
        <v>0.09</v>
      </c>
      <c r="G769" s="25">
        <f t="shared" si="140"/>
        <v>0</v>
      </c>
      <c r="H769" s="26">
        <f t="shared" ref="H769:H832" si="142">D769/1.1*0.91</f>
        <v>54053.999999999993</v>
      </c>
      <c r="I769" s="52"/>
      <c r="J769" s="52"/>
      <c r="K769" s="53">
        <f t="shared" si="141"/>
        <v>0</v>
      </c>
    </row>
    <row r="770" spans="1:11" s="3" customFormat="1" ht="15" customHeight="1">
      <c r="A770" s="19">
        <v>14</v>
      </c>
      <c r="B770" s="20" t="s">
        <v>30</v>
      </c>
      <c r="C770" s="32"/>
      <c r="D770" s="33">
        <v>67155</v>
      </c>
      <c r="E770" s="23">
        <f t="shared" si="139"/>
        <v>0</v>
      </c>
      <c r="F770" s="24">
        <v>0.09</v>
      </c>
      <c r="G770" s="25">
        <f t="shared" si="140"/>
        <v>0</v>
      </c>
      <c r="H770" s="26">
        <f t="shared" si="142"/>
        <v>55555.499999999993</v>
      </c>
      <c r="I770" s="52"/>
      <c r="J770" s="52"/>
      <c r="K770" s="53">
        <f t="shared" si="141"/>
        <v>0</v>
      </c>
    </row>
    <row r="771" spans="1:11" s="3" customFormat="1" ht="15" customHeight="1">
      <c r="A771" s="19">
        <v>15</v>
      </c>
      <c r="B771" s="20" t="s">
        <v>31</v>
      </c>
      <c r="C771" s="32"/>
      <c r="D771" s="33">
        <v>78045</v>
      </c>
      <c r="E771" s="23">
        <f t="shared" si="139"/>
        <v>0</v>
      </c>
      <c r="F771" s="24">
        <v>0.09</v>
      </c>
      <c r="G771" s="25">
        <f t="shared" si="140"/>
        <v>0</v>
      </c>
      <c r="H771" s="26">
        <f t="shared" si="142"/>
        <v>64564.5</v>
      </c>
      <c r="I771" s="52"/>
      <c r="J771" s="52"/>
      <c r="K771" s="53">
        <f t="shared" si="141"/>
        <v>0</v>
      </c>
    </row>
    <row r="772" spans="1:11" s="3" customFormat="1" ht="15" customHeight="1">
      <c r="A772" s="19">
        <v>16</v>
      </c>
      <c r="B772" s="20" t="s">
        <v>32</v>
      </c>
      <c r="C772" s="32"/>
      <c r="D772" s="33">
        <v>81675</v>
      </c>
      <c r="E772" s="23">
        <f t="shared" si="139"/>
        <v>0</v>
      </c>
      <c r="F772" s="24">
        <v>0.09</v>
      </c>
      <c r="G772" s="25">
        <f t="shared" si="140"/>
        <v>0</v>
      </c>
      <c r="H772" s="26">
        <f t="shared" si="142"/>
        <v>67567.5</v>
      </c>
      <c r="I772" s="52"/>
      <c r="J772" s="52"/>
      <c r="K772" s="53">
        <f t="shared" si="141"/>
        <v>0</v>
      </c>
    </row>
    <row r="773" spans="1:11" s="66" customFormat="1" ht="15" customHeight="1">
      <c r="A773" s="79">
        <v>17</v>
      </c>
      <c r="B773" s="20" t="s">
        <v>33</v>
      </c>
      <c r="C773" s="32"/>
      <c r="D773" s="34">
        <v>115940</v>
      </c>
      <c r="E773" s="80">
        <f t="shared" si="139"/>
        <v>0</v>
      </c>
      <c r="F773" s="81">
        <v>0.09</v>
      </c>
      <c r="G773" s="25">
        <f t="shared" si="140"/>
        <v>0</v>
      </c>
      <c r="H773" s="82">
        <f t="shared" si="142"/>
        <v>95913.999999999985</v>
      </c>
      <c r="I773" s="85"/>
      <c r="J773" s="85"/>
      <c r="K773" s="86">
        <f t="shared" si="141"/>
        <v>0</v>
      </c>
    </row>
    <row r="774" spans="1:11" s="65" customFormat="1" ht="15" customHeight="1">
      <c r="A774" s="72">
        <v>18</v>
      </c>
      <c r="B774" s="73" t="s">
        <v>34</v>
      </c>
      <c r="C774" s="87"/>
      <c r="D774" s="88">
        <v>99825</v>
      </c>
      <c r="E774" s="76">
        <f t="shared" si="139"/>
        <v>0</v>
      </c>
      <c r="F774" s="77">
        <v>0.09</v>
      </c>
      <c r="G774" s="78">
        <f t="shared" si="140"/>
        <v>0</v>
      </c>
      <c r="H774" s="63">
        <f t="shared" si="142"/>
        <v>82582.499999999985</v>
      </c>
      <c r="I774" s="83">
        <f>H774*0.85</f>
        <v>70195.124999999985</v>
      </c>
      <c r="J774" s="83"/>
      <c r="K774" s="84">
        <f t="shared" si="141"/>
        <v>0</v>
      </c>
    </row>
    <row r="775" spans="1:11" s="3" customFormat="1" ht="15" customHeight="1">
      <c r="A775" s="19">
        <v>1</v>
      </c>
      <c r="B775" s="20" t="s">
        <v>17</v>
      </c>
      <c r="C775" s="21"/>
      <c r="D775" s="22">
        <v>80775</v>
      </c>
      <c r="E775" s="23">
        <f>D775*C775</f>
        <v>0</v>
      </c>
      <c r="F775" s="24">
        <v>0.09</v>
      </c>
      <c r="G775" s="25">
        <f>E775-E775*F775</f>
        <v>0</v>
      </c>
      <c r="H775" s="26">
        <f t="shared" si="142"/>
        <v>66822.954545454544</v>
      </c>
      <c r="I775" s="52">
        <f t="shared" ref="I775:I792" si="143">H775*0.9</f>
        <v>60140.659090909088</v>
      </c>
      <c r="J775" s="52"/>
      <c r="K775" s="53">
        <f t="shared" ref="K775:K810" si="144">I775*C775</f>
        <v>0</v>
      </c>
    </row>
    <row r="776" spans="1:11" s="3" customFormat="1" ht="15" customHeight="1">
      <c r="A776" s="19">
        <v>2</v>
      </c>
      <c r="B776" s="20" t="s">
        <v>18</v>
      </c>
      <c r="C776" s="27"/>
      <c r="D776" s="22">
        <v>130973</v>
      </c>
      <c r="E776" s="23">
        <f t="shared" ref="E776:E792" si="145">D776*C776</f>
        <v>0</v>
      </c>
      <c r="F776" s="24">
        <v>0.09</v>
      </c>
      <c r="G776" s="25">
        <f t="shared" ref="G776:G792" si="146">E776-E776*F776</f>
        <v>0</v>
      </c>
      <c r="H776" s="26">
        <f t="shared" si="142"/>
        <v>108350.39090909091</v>
      </c>
      <c r="I776" s="52">
        <f t="shared" si="143"/>
        <v>97515.351818181822</v>
      </c>
      <c r="J776" s="52"/>
      <c r="K776" s="53">
        <f t="shared" si="144"/>
        <v>0</v>
      </c>
    </row>
    <row r="777" spans="1:11" s="3" customFormat="1" ht="15" customHeight="1">
      <c r="A777" s="19">
        <v>3</v>
      </c>
      <c r="B777" s="20" t="s">
        <v>19</v>
      </c>
      <c r="C777" s="30"/>
      <c r="D777" s="22">
        <v>61155</v>
      </c>
      <c r="E777" s="23">
        <f t="shared" si="145"/>
        <v>0</v>
      </c>
      <c r="F777" s="24">
        <v>0.09</v>
      </c>
      <c r="G777" s="25">
        <f t="shared" si="146"/>
        <v>0</v>
      </c>
      <c r="H777" s="26">
        <f t="shared" si="142"/>
        <v>50591.86363636364</v>
      </c>
      <c r="I777" s="52">
        <f t="shared" si="143"/>
        <v>45532.677272727276</v>
      </c>
      <c r="J777" s="52"/>
      <c r="K777" s="53">
        <f t="shared" si="144"/>
        <v>0</v>
      </c>
    </row>
    <row r="778" spans="1:11" s="65" customFormat="1" ht="15" customHeight="1">
      <c r="A778" s="72">
        <v>4</v>
      </c>
      <c r="B778" s="73" t="s">
        <v>20</v>
      </c>
      <c r="C778" s="90"/>
      <c r="D778" s="75">
        <v>117926</v>
      </c>
      <c r="E778" s="76">
        <f t="shared" si="145"/>
        <v>0</v>
      </c>
      <c r="F778" s="77">
        <v>0.09</v>
      </c>
      <c r="G778" s="78">
        <f t="shared" si="146"/>
        <v>0</v>
      </c>
      <c r="H778" s="63">
        <f t="shared" si="142"/>
        <v>97556.963636363624</v>
      </c>
      <c r="I778" s="52">
        <f t="shared" si="143"/>
        <v>87801.267272727258</v>
      </c>
      <c r="J778" s="52"/>
      <c r="K778" s="53">
        <f t="shared" si="144"/>
        <v>0</v>
      </c>
    </row>
    <row r="779" spans="1:11" s="3" customFormat="1" ht="15" customHeight="1">
      <c r="A779" s="19">
        <v>5</v>
      </c>
      <c r="B779" s="20" t="s">
        <v>21</v>
      </c>
      <c r="C779" s="27">
        <v>2</v>
      </c>
      <c r="D779" s="22">
        <v>122163</v>
      </c>
      <c r="E779" s="23">
        <f t="shared" si="145"/>
        <v>244326</v>
      </c>
      <c r="F779" s="24">
        <v>0.09</v>
      </c>
      <c r="G779" s="25">
        <f t="shared" si="146"/>
        <v>222336.66</v>
      </c>
      <c r="H779" s="26">
        <f t="shared" si="142"/>
        <v>101062.11818181818</v>
      </c>
      <c r="I779" s="52">
        <f t="shared" si="143"/>
        <v>90955.906363636357</v>
      </c>
      <c r="J779" s="52"/>
      <c r="K779" s="53">
        <f t="shared" si="144"/>
        <v>181911.81272727271</v>
      </c>
    </row>
    <row r="780" spans="1:11" s="3" customFormat="1" ht="15" customHeight="1">
      <c r="A780" s="19">
        <v>6</v>
      </c>
      <c r="B780" s="20" t="s">
        <v>22</v>
      </c>
      <c r="C780" s="21">
        <v>2</v>
      </c>
      <c r="D780" s="22">
        <v>96566</v>
      </c>
      <c r="E780" s="23">
        <f t="shared" si="145"/>
        <v>193132</v>
      </c>
      <c r="F780" s="24">
        <v>0.09</v>
      </c>
      <c r="G780" s="25">
        <f t="shared" si="146"/>
        <v>175750.12</v>
      </c>
      <c r="H780" s="26">
        <f t="shared" si="142"/>
        <v>79886.418181818182</v>
      </c>
      <c r="I780" s="52">
        <f t="shared" si="143"/>
        <v>71897.776363636367</v>
      </c>
      <c r="J780" s="52"/>
      <c r="K780" s="53">
        <f t="shared" si="144"/>
        <v>143795.55272727273</v>
      </c>
    </row>
    <row r="781" spans="1:11" s="3" customFormat="1" ht="15" customHeight="1">
      <c r="A781" s="19">
        <v>7</v>
      </c>
      <c r="B781" s="20" t="s">
        <v>23</v>
      </c>
      <c r="C781" s="30"/>
      <c r="D781" s="22">
        <v>144014</v>
      </c>
      <c r="E781" s="23">
        <f t="shared" si="145"/>
        <v>0</v>
      </c>
      <c r="F781" s="24">
        <v>0.09</v>
      </c>
      <c r="G781" s="25">
        <f t="shared" si="146"/>
        <v>0</v>
      </c>
      <c r="H781" s="26">
        <f t="shared" si="142"/>
        <v>119138.85454545454</v>
      </c>
      <c r="I781" s="52">
        <f t="shared" si="143"/>
        <v>107224.96909090909</v>
      </c>
      <c r="J781" s="52"/>
      <c r="K781" s="53">
        <f t="shared" si="144"/>
        <v>0</v>
      </c>
    </row>
    <row r="782" spans="1:11" s="3" customFormat="1" ht="15" customHeight="1">
      <c r="A782" s="19">
        <v>8</v>
      </c>
      <c r="B782" s="20" t="s">
        <v>24</v>
      </c>
      <c r="C782" s="21"/>
      <c r="D782" s="22">
        <v>237245</v>
      </c>
      <c r="E782" s="23">
        <f t="shared" si="145"/>
        <v>0</v>
      </c>
      <c r="F782" s="24">
        <v>0.09</v>
      </c>
      <c r="G782" s="25">
        <f t="shared" si="146"/>
        <v>0</v>
      </c>
      <c r="H782" s="26">
        <f t="shared" si="142"/>
        <v>196266.31818181818</v>
      </c>
      <c r="I782" s="52">
        <f t="shared" si="143"/>
        <v>176639.68636363637</v>
      </c>
      <c r="J782" s="52"/>
      <c r="K782" s="53">
        <f t="shared" si="144"/>
        <v>0</v>
      </c>
    </row>
    <row r="783" spans="1:11" s="3" customFormat="1" ht="15" customHeight="1">
      <c r="A783" s="19">
        <v>9</v>
      </c>
      <c r="B783" s="31" t="s">
        <v>25</v>
      </c>
      <c r="C783" s="21"/>
      <c r="D783" s="22">
        <v>103413.75</v>
      </c>
      <c r="E783" s="23">
        <f t="shared" si="145"/>
        <v>0</v>
      </c>
      <c r="F783" s="24">
        <v>0.09</v>
      </c>
      <c r="G783" s="25">
        <f t="shared" si="146"/>
        <v>0</v>
      </c>
      <c r="H783" s="26">
        <f t="shared" si="142"/>
        <v>85551.374999999985</v>
      </c>
      <c r="I783" s="52">
        <f t="shared" si="143"/>
        <v>76996.237499999988</v>
      </c>
      <c r="J783" s="52"/>
      <c r="K783" s="53">
        <f t="shared" si="144"/>
        <v>0</v>
      </c>
    </row>
    <row r="784" spans="1:11" s="3" customFormat="1" ht="15" customHeight="1">
      <c r="A784" s="19">
        <v>10</v>
      </c>
      <c r="B784" s="31" t="s">
        <v>26</v>
      </c>
      <c r="C784" s="32"/>
      <c r="D784" s="22">
        <v>112188</v>
      </c>
      <c r="E784" s="23">
        <f t="shared" si="145"/>
        <v>0</v>
      </c>
      <c r="F784" s="24">
        <v>0.09</v>
      </c>
      <c r="G784" s="25">
        <f t="shared" si="146"/>
        <v>0</v>
      </c>
      <c r="H784" s="26">
        <f t="shared" si="142"/>
        <v>92810.072727272724</v>
      </c>
      <c r="I784" s="52">
        <f t="shared" si="143"/>
        <v>83529.06545454546</v>
      </c>
      <c r="J784" s="52"/>
      <c r="K784" s="53">
        <f t="shared" si="144"/>
        <v>0</v>
      </c>
    </row>
    <row r="785" spans="1:11" s="3" customFormat="1" ht="15" customHeight="1">
      <c r="A785" s="19">
        <v>11</v>
      </c>
      <c r="B785" s="20" t="s">
        <v>27</v>
      </c>
      <c r="C785" s="32">
        <v>2</v>
      </c>
      <c r="D785" s="22">
        <v>55200</v>
      </c>
      <c r="E785" s="23">
        <f t="shared" si="145"/>
        <v>110400</v>
      </c>
      <c r="F785" s="24">
        <v>0.09</v>
      </c>
      <c r="G785" s="25">
        <f t="shared" si="146"/>
        <v>100464</v>
      </c>
      <c r="H785" s="26">
        <f t="shared" si="142"/>
        <v>45665.454545454544</v>
      </c>
      <c r="I785" s="52">
        <f t="shared" si="143"/>
        <v>41098.909090909088</v>
      </c>
      <c r="J785" s="52"/>
      <c r="K785" s="53">
        <f t="shared" si="144"/>
        <v>82197.818181818177</v>
      </c>
    </row>
    <row r="786" spans="1:11" s="3" customFormat="1" ht="15" customHeight="1">
      <c r="A786" s="19">
        <v>12</v>
      </c>
      <c r="B786" s="20" t="s">
        <v>28</v>
      </c>
      <c r="C786" s="32">
        <v>2</v>
      </c>
      <c r="D786" s="22">
        <v>50600</v>
      </c>
      <c r="E786" s="23">
        <f t="shared" si="145"/>
        <v>101200</v>
      </c>
      <c r="F786" s="24">
        <v>0.09</v>
      </c>
      <c r="G786" s="25">
        <f t="shared" si="146"/>
        <v>92092</v>
      </c>
      <c r="H786" s="26">
        <f t="shared" si="142"/>
        <v>41859.999999999993</v>
      </c>
      <c r="I786" s="52">
        <f t="shared" si="143"/>
        <v>37673.999999999993</v>
      </c>
      <c r="J786" s="52"/>
      <c r="K786" s="53">
        <f t="shared" si="144"/>
        <v>75347.999999999985</v>
      </c>
    </row>
    <row r="787" spans="1:11" s="3" customFormat="1" ht="15" customHeight="1">
      <c r="A787" s="19">
        <v>13</v>
      </c>
      <c r="B787" s="20" t="s">
        <v>29</v>
      </c>
      <c r="C787" s="32"/>
      <c r="D787" s="33">
        <v>65340</v>
      </c>
      <c r="E787" s="23">
        <f t="shared" si="145"/>
        <v>0</v>
      </c>
      <c r="F787" s="24">
        <v>0.09</v>
      </c>
      <c r="G787" s="25">
        <f t="shared" si="146"/>
        <v>0</v>
      </c>
      <c r="H787" s="26">
        <f t="shared" si="142"/>
        <v>54053.999999999993</v>
      </c>
      <c r="I787" s="52">
        <f t="shared" si="143"/>
        <v>48648.599999999991</v>
      </c>
      <c r="J787" s="52"/>
      <c r="K787" s="53">
        <f t="shared" si="144"/>
        <v>0</v>
      </c>
    </row>
    <row r="788" spans="1:11" s="3" customFormat="1" ht="15" customHeight="1">
      <c r="A788" s="19">
        <v>14</v>
      </c>
      <c r="B788" s="20" t="s">
        <v>30</v>
      </c>
      <c r="C788" s="32"/>
      <c r="D788" s="33">
        <v>67155</v>
      </c>
      <c r="E788" s="23">
        <f t="shared" si="145"/>
        <v>0</v>
      </c>
      <c r="F788" s="24">
        <v>0.09</v>
      </c>
      <c r="G788" s="25">
        <f t="shared" si="146"/>
        <v>0</v>
      </c>
      <c r="H788" s="26">
        <f t="shared" si="142"/>
        <v>55555.499999999993</v>
      </c>
      <c r="I788" s="52">
        <f t="shared" si="143"/>
        <v>49999.95</v>
      </c>
      <c r="J788" s="52"/>
      <c r="K788" s="53">
        <f t="shared" si="144"/>
        <v>0</v>
      </c>
    </row>
    <row r="789" spans="1:11" s="3" customFormat="1" ht="15" customHeight="1">
      <c r="A789" s="19">
        <v>15</v>
      </c>
      <c r="B789" s="20" t="s">
        <v>31</v>
      </c>
      <c r="C789" s="32"/>
      <c r="D789" s="33">
        <v>78045</v>
      </c>
      <c r="E789" s="23">
        <f t="shared" si="145"/>
        <v>0</v>
      </c>
      <c r="F789" s="24">
        <v>0.09</v>
      </c>
      <c r="G789" s="25">
        <f t="shared" si="146"/>
        <v>0</v>
      </c>
      <c r="H789" s="26">
        <f t="shared" si="142"/>
        <v>64564.5</v>
      </c>
      <c r="I789" s="52">
        <f t="shared" si="143"/>
        <v>58108.05</v>
      </c>
      <c r="J789" s="52"/>
      <c r="K789" s="53">
        <f t="shared" si="144"/>
        <v>0</v>
      </c>
    </row>
    <row r="790" spans="1:11" s="3" customFormat="1" ht="15" customHeight="1">
      <c r="A790" s="19">
        <v>16</v>
      </c>
      <c r="B790" s="20" t="s">
        <v>32</v>
      </c>
      <c r="C790" s="32"/>
      <c r="D790" s="33">
        <v>81675</v>
      </c>
      <c r="E790" s="23">
        <f t="shared" si="145"/>
        <v>0</v>
      </c>
      <c r="F790" s="24">
        <v>0.09</v>
      </c>
      <c r="G790" s="25">
        <f t="shared" si="146"/>
        <v>0</v>
      </c>
      <c r="H790" s="26">
        <f t="shared" si="142"/>
        <v>67567.5</v>
      </c>
      <c r="I790" s="52">
        <f t="shared" si="143"/>
        <v>60810.75</v>
      </c>
      <c r="J790" s="52"/>
      <c r="K790" s="53">
        <f t="shared" si="144"/>
        <v>0</v>
      </c>
    </row>
    <row r="791" spans="1:11" s="66" customFormat="1" ht="15" customHeight="1">
      <c r="A791" s="79">
        <v>17</v>
      </c>
      <c r="B791" s="20" t="s">
        <v>33</v>
      </c>
      <c r="C791" s="32"/>
      <c r="D791" s="34">
        <v>115940</v>
      </c>
      <c r="E791" s="80">
        <f t="shared" si="145"/>
        <v>0</v>
      </c>
      <c r="F791" s="81">
        <v>0.09</v>
      </c>
      <c r="G791" s="25">
        <f t="shared" si="146"/>
        <v>0</v>
      </c>
      <c r="H791" s="82">
        <f t="shared" si="142"/>
        <v>95913.999999999985</v>
      </c>
      <c r="I791" s="52">
        <f t="shared" si="143"/>
        <v>86322.599999999991</v>
      </c>
      <c r="J791" s="52"/>
      <c r="K791" s="53">
        <f t="shared" si="144"/>
        <v>0</v>
      </c>
    </row>
    <row r="792" spans="1:11" s="65" customFormat="1" ht="15" customHeight="1">
      <c r="A792" s="72">
        <v>18</v>
      </c>
      <c r="B792" s="73" t="s">
        <v>34</v>
      </c>
      <c r="C792" s="87"/>
      <c r="D792" s="88">
        <v>99825</v>
      </c>
      <c r="E792" s="76">
        <f t="shared" si="145"/>
        <v>0</v>
      </c>
      <c r="F792" s="77">
        <v>0.09</v>
      </c>
      <c r="G792" s="78">
        <f t="shared" si="146"/>
        <v>0</v>
      </c>
      <c r="H792" s="63">
        <f t="shared" si="142"/>
        <v>82582.499999999985</v>
      </c>
      <c r="I792" s="52">
        <f t="shared" si="143"/>
        <v>74324.249999999985</v>
      </c>
      <c r="J792" s="52"/>
      <c r="K792" s="53">
        <f t="shared" si="144"/>
        <v>0</v>
      </c>
    </row>
    <row r="793" spans="1:11" s="3" customFormat="1" ht="14.25" customHeight="1">
      <c r="A793" s="19">
        <v>1</v>
      </c>
      <c r="B793" s="20" t="s">
        <v>17</v>
      </c>
      <c r="C793" s="21">
        <v>2</v>
      </c>
      <c r="D793" s="22">
        <v>80775</v>
      </c>
      <c r="E793" s="23">
        <f>D793*C793</f>
        <v>161550</v>
      </c>
      <c r="F793" s="24">
        <v>0.09</v>
      </c>
      <c r="G793" s="25">
        <f>E793-E793*F793</f>
        <v>147010.5</v>
      </c>
      <c r="H793" s="26">
        <f t="shared" si="142"/>
        <v>66822.954545454544</v>
      </c>
      <c r="I793" s="52">
        <f t="shared" ref="I793:I810" si="147">H793*0.9</f>
        <v>60140.659090909088</v>
      </c>
      <c r="J793" s="52"/>
      <c r="K793" s="53">
        <f t="shared" si="144"/>
        <v>120281.31818181818</v>
      </c>
    </row>
    <row r="794" spans="1:11" s="3" customFormat="1" ht="15" customHeight="1">
      <c r="A794" s="19">
        <v>2</v>
      </c>
      <c r="B794" s="20" t="s">
        <v>18</v>
      </c>
      <c r="C794" s="27">
        <v>2</v>
      </c>
      <c r="D794" s="22">
        <v>130973</v>
      </c>
      <c r="E794" s="23">
        <f t="shared" ref="E794:E810" si="148">D794*C794</f>
        <v>261946</v>
      </c>
      <c r="F794" s="24">
        <v>0.09</v>
      </c>
      <c r="G794" s="25">
        <f t="shared" ref="G794:G810" si="149">E794-E794*F794</f>
        <v>238370.86</v>
      </c>
      <c r="H794" s="26">
        <f t="shared" si="142"/>
        <v>108350.39090909091</v>
      </c>
      <c r="I794" s="52">
        <f t="shared" si="147"/>
        <v>97515.351818181822</v>
      </c>
      <c r="J794" s="52"/>
      <c r="K794" s="53">
        <f t="shared" si="144"/>
        <v>195030.70363636364</v>
      </c>
    </row>
    <row r="795" spans="1:11" s="3" customFormat="1" ht="15" customHeight="1">
      <c r="A795" s="19">
        <v>3</v>
      </c>
      <c r="B795" s="20" t="s">
        <v>19</v>
      </c>
      <c r="C795" s="30">
        <v>2</v>
      </c>
      <c r="D795" s="22">
        <v>61155</v>
      </c>
      <c r="E795" s="23">
        <f t="shared" si="148"/>
        <v>122310</v>
      </c>
      <c r="F795" s="24">
        <v>0.09</v>
      </c>
      <c r="G795" s="25">
        <f t="shared" si="149"/>
        <v>111302.1</v>
      </c>
      <c r="H795" s="26">
        <f t="shared" si="142"/>
        <v>50591.86363636364</v>
      </c>
      <c r="I795" s="52">
        <f t="shared" si="147"/>
        <v>45532.677272727276</v>
      </c>
      <c r="J795" s="52"/>
      <c r="K795" s="53">
        <f t="shared" si="144"/>
        <v>91065.354545454553</v>
      </c>
    </row>
    <row r="796" spans="1:11" s="65" customFormat="1" ht="15" customHeight="1">
      <c r="A796" s="72">
        <v>4</v>
      </c>
      <c r="B796" s="73" t="s">
        <v>20</v>
      </c>
      <c r="C796" s="90">
        <v>2</v>
      </c>
      <c r="D796" s="75">
        <v>117926</v>
      </c>
      <c r="E796" s="76">
        <f t="shared" si="148"/>
        <v>235852</v>
      </c>
      <c r="F796" s="77">
        <v>0.09</v>
      </c>
      <c r="G796" s="78">
        <f t="shared" si="149"/>
        <v>214625.32</v>
      </c>
      <c r="H796" s="63">
        <f t="shared" si="142"/>
        <v>97556.963636363624</v>
      </c>
      <c r="I796" s="52">
        <f t="shared" si="147"/>
        <v>87801.267272727258</v>
      </c>
      <c r="J796" s="52"/>
      <c r="K796" s="53">
        <f t="shared" si="144"/>
        <v>175602.53454545452</v>
      </c>
    </row>
    <row r="797" spans="1:11" s="3" customFormat="1" ht="15" customHeight="1">
      <c r="A797" s="19">
        <v>5</v>
      </c>
      <c r="B797" s="20" t="s">
        <v>21</v>
      </c>
      <c r="C797" s="27">
        <v>2</v>
      </c>
      <c r="D797" s="22">
        <v>122163</v>
      </c>
      <c r="E797" s="23">
        <f t="shared" si="148"/>
        <v>244326</v>
      </c>
      <c r="F797" s="24">
        <v>0.09</v>
      </c>
      <c r="G797" s="25">
        <f t="shared" si="149"/>
        <v>222336.66</v>
      </c>
      <c r="H797" s="26">
        <f t="shared" si="142"/>
        <v>101062.11818181818</v>
      </c>
      <c r="I797" s="52">
        <f t="shared" si="147"/>
        <v>90955.906363636357</v>
      </c>
      <c r="J797" s="52"/>
      <c r="K797" s="53">
        <f t="shared" si="144"/>
        <v>181911.81272727271</v>
      </c>
    </row>
    <row r="798" spans="1:11" s="3" customFormat="1" ht="15" customHeight="1">
      <c r="A798" s="19">
        <v>6</v>
      </c>
      <c r="B798" s="20" t="s">
        <v>22</v>
      </c>
      <c r="C798" s="21">
        <v>2</v>
      </c>
      <c r="D798" s="22">
        <v>96566</v>
      </c>
      <c r="E798" s="23">
        <f t="shared" si="148"/>
        <v>193132</v>
      </c>
      <c r="F798" s="24">
        <v>0.09</v>
      </c>
      <c r="G798" s="25">
        <f t="shared" si="149"/>
        <v>175750.12</v>
      </c>
      <c r="H798" s="26">
        <f t="shared" si="142"/>
        <v>79886.418181818182</v>
      </c>
      <c r="I798" s="52">
        <f t="shared" si="147"/>
        <v>71897.776363636367</v>
      </c>
      <c r="J798" s="52"/>
      <c r="K798" s="53">
        <f t="shared" si="144"/>
        <v>143795.55272727273</v>
      </c>
    </row>
    <row r="799" spans="1:11" s="3" customFormat="1" ht="15" customHeight="1">
      <c r="A799" s="19">
        <v>7</v>
      </c>
      <c r="B799" s="20" t="s">
        <v>23</v>
      </c>
      <c r="C799" s="30"/>
      <c r="D799" s="22">
        <v>144014</v>
      </c>
      <c r="E799" s="23">
        <f t="shared" si="148"/>
        <v>0</v>
      </c>
      <c r="F799" s="24">
        <v>0.09</v>
      </c>
      <c r="G799" s="25">
        <f t="shared" si="149"/>
        <v>0</v>
      </c>
      <c r="H799" s="26">
        <f t="shared" si="142"/>
        <v>119138.85454545454</v>
      </c>
      <c r="I799" s="52">
        <f t="shared" si="147"/>
        <v>107224.96909090909</v>
      </c>
      <c r="J799" s="52"/>
      <c r="K799" s="53">
        <f t="shared" si="144"/>
        <v>0</v>
      </c>
    </row>
    <row r="800" spans="1:11" s="3" customFormat="1" ht="15" customHeight="1">
      <c r="A800" s="19">
        <v>8</v>
      </c>
      <c r="B800" s="20" t="s">
        <v>24</v>
      </c>
      <c r="C800" s="21"/>
      <c r="D800" s="22">
        <v>237245</v>
      </c>
      <c r="E800" s="23">
        <f t="shared" si="148"/>
        <v>0</v>
      </c>
      <c r="F800" s="24">
        <v>0.09</v>
      </c>
      <c r="G800" s="25">
        <f t="shared" si="149"/>
        <v>0</v>
      </c>
      <c r="H800" s="26">
        <f t="shared" si="142"/>
        <v>196266.31818181818</v>
      </c>
      <c r="I800" s="52">
        <f t="shared" si="147"/>
        <v>176639.68636363637</v>
      </c>
      <c r="J800" s="52"/>
      <c r="K800" s="53">
        <f t="shared" si="144"/>
        <v>0</v>
      </c>
    </row>
    <row r="801" spans="1:12" s="3" customFormat="1" ht="15" customHeight="1">
      <c r="A801" s="19">
        <v>9</v>
      </c>
      <c r="B801" s="31" t="s">
        <v>25</v>
      </c>
      <c r="C801" s="21"/>
      <c r="D801" s="22">
        <v>103413.75</v>
      </c>
      <c r="E801" s="23">
        <f t="shared" si="148"/>
        <v>0</v>
      </c>
      <c r="F801" s="24">
        <v>0.09</v>
      </c>
      <c r="G801" s="25">
        <f t="shared" si="149"/>
        <v>0</v>
      </c>
      <c r="H801" s="26">
        <f t="shared" si="142"/>
        <v>85551.374999999985</v>
      </c>
      <c r="I801" s="52">
        <f t="shared" si="147"/>
        <v>76996.237499999988</v>
      </c>
      <c r="J801" s="52"/>
      <c r="K801" s="53">
        <f t="shared" si="144"/>
        <v>0</v>
      </c>
    </row>
    <row r="802" spans="1:12" s="3" customFormat="1" ht="15" customHeight="1">
      <c r="A802" s="19">
        <v>10</v>
      </c>
      <c r="B802" s="31" t="s">
        <v>26</v>
      </c>
      <c r="C802" s="32"/>
      <c r="D802" s="22">
        <v>112188</v>
      </c>
      <c r="E802" s="23">
        <f t="shared" si="148"/>
        <v>0</v>
      </c>
      <c r="F802" s="24">
        <v>0.09</v>
      </c>
      <c r="G802" s="25">
        <f t="shared" si="149"/>
        <v>0</v>
      </c>
      <c r="H802" s="26">
        <f t="shared" si="142"/>
        <v>92810.072727272724</v>
      </c>
      <c r="I802" s="52">
        <f t="shared" si="147"/>
        <v>83529.06545454546</v>
      </c>
      <c r="J802" s="52"/>
      <c r="K802" s="53">
        <f t="shared" si="144"/>
        <v>0</v>
      </c>
    </row>
    <row r="803" spans="1:12" s="3" customFormat="1" ht="15" customHeight="1">
      <c r="A803" s="19">
        <v>11</v>
      </c>
      <c r="B803" s="20" t="s">
        <v>27</v>
      </c>
      <c r="C803" s="32">
        <v>2</v>
      </c>
      <c r="D803" s="22">
        <v>55200</v>
      </c>
      <c r="E803" s="23">
        <f t="shared" si="148"/>
        <v>110400</v>
      </c>
      <c r="F803" s="24">
        <v>0.09</v>
      </c>
      <c r="G803" s="25">
        <f t="shared" si="149"/>
        <v>100464</v>
      </c>
      <c r="H803" s="26">
        <f t="shared" si="142"/>
        <v>45665.454545454544</v>
      </c>
      <c r="I803" s="52">
        <f t="shared" si="147"/>
        <v>41098.909090909088</v>
      </c>
      <c r="J803" s="52"/>
      <c r="K803" s="53">
        <f t="shared" si="144"/>
        <v>82197.818181818177</v>
      </c>
    </row>
    <row r="804" spans="1:12" s="3" customFormat="1" ht="15" customHeight="1">
      <c r="A804" s="19">
        <v>12</v>
      </c>
      <c r="B804" s="20" t="s">
        <v>28</v>
      </c>
      <c r="C804" s="32">
        <v>2</v>
      </c>
      <c r="D804" s="22">
        <v>50600</v>
      </c>
      <c r="E804" s="23">
        <f t="shared" si="148"/>
        <v>101200</v>
      </c>
      <c r="F804" s="24">
        <v>0.09</v>
      </c>
      <c r="G804" s="25">
        <f t="shared" si="149"/>
        <v>92092</v>
      </c>
      <c r="H804" s="26">
        <f t="shared" si="142"/>
        <v>41859.999999999993</v>
      </c>
      <c r="I804" s="52">
        <f t="shared" si="147"/>
        <v>37673.999999999993</v>
      </c>
      <c r="J804" s="52"/>
      <c r="K804" s="53">
        <f t="shared" si="144"/>
        <v>75347.999999999985</v>
      </c>
    </row>
    <row r="805" spans="1:12" s="3" customFormat="1" ht="15" customHeight="1">
      <c r="A805" s="19">
        <v>13</v>
      </c>
      <c r="B805" s="20" t="s">
        <v>29</v>
      </c>
      <c r="C805" s="32">
        <v>3</v>
      </c>
      <c r="D805" s="33">
        <v>65340</v>
      </c>
      <c r="E805" s="23">
        <f t="shared" si="148"/>
        <v>196020</v>
      </c>
      <c r="F805" s="24">
        <v>0.09</v>
      </c>
      <c r="G805" s="25">
        <f t="shared" si="149"/>
        <v>178378.2</v>
      </c>
      <c r="H805" s="26">
        <f t="shared" si="142"/>
        <v>54053.999999999993</v>
      </c>
      <c r="I805" s="52">
        <f t="shared" si="147"/>
        <v>48648.599999999991</v>
      </c>
      <c r="J805" s="52"/>
      <c r="K805" s="53">
        <f t="shared" si="144"/>
        <v>145945.79999999999</v>
      </c>
    </row>
    <row r="806" spans="1:12" s="3" customFormat="1" ht="15" customHeight="1">
      <c r="A806" s="19">
        <v>14</v>
      </c>
      <c r="B806" s="20" t="s">
        <v>30</v>
      </c>
      <c r="C806" s="32">
        <v>3</v>
      </c>
      <c r="D806" s="33">
        <v>67155</v>
      </c>
      <c r="E806" s="23">
        <f t="shared" si="148"/>
        <v>201465</v>
      </c>
      <c r="F806" s="24">
        <v>0.09</v>
      </c>
      <c r="G806" s="25">
        <f t="shared" si="149"/>
        <v>183333.15</v>
      </c>
      <c r="H806" s="26">
        <f t="shared" si="142"/>
        <v>55555.499999999993</v>
      </c>
      <c r="I806" s="52">
        <f t="shared" si="147"/>
        <v>49999.95</v>
      </c>
      <c r="J806" s="52"/>
      <c r="K806" s="53">
        <f t="shared" si="144"/>
        <v>149999.84999999998</v>
      </c>
    </row>
    <row r="807" spans="1:12" s="3" customFormat="1" ht="15" customHeight="1">
      <c r="A807" s="19">
        <v>15</v>
      </c>
      <c r="B807" s="20" t="s">
        <v>31</v>
      </c>
      <c r="C807" s="32">
        <v>0</v>
      </c>
      <c r="D807" s="33">
        <v>78045</v>
      </c>
      <c r="E807" s="23">
        <f t="shared" si="148"/>
        <v>0</v>
      </c>
      <c r="F807" s="24">
        <v>0.09</v>
      </c>
      <c r="G807" s="25">
        <f t="shared" si="149"/>
        <v>0</v>
      </c>
      <c r="H807" s="26">
        <f t="shared" si="142"/>
        <v>64564.5</v>
      </c>
      <c r="I807" s="52">
        <f t="shared" si="147"/>
        <v>58108.05</v>
      </c>
      <c r="J807" s="52"/>
      <c r="K807" s="53">
        <f t="shared" si="144"/>
        <v>0</v>
      </c>
    </row>
    <row r="808" spans="1:12" s="3" customFormat="1" ht="15" customHeight="1">
      <c r="A808" s="19">
        <v>16</v>
      </c>
      <c r="B808" s="20" t="s">
        <v>32</v>
      </c>
      <c r="C808" s="32">
        <v>3</v>
      </c>
      <c r="D808" s="33">
        <v>81675</v>
      </c>
      <c r="E808" s="93">
        <f t="shared" si="148"/>
        <v>245025</v>
      </c>
      <c r="F808" s="24">
        <v>0.09</v>
      </c>
      <c r="G808" s="25">
        <f t="shared" si="149"/>
        <v>222972.75</v>
      </c>
      <c r="H808" s="26">
        <f t="shared" si="142"/>
        <v>67567.5</v>
      </c>
      <c r="I808" s="52">
        <f t="shared" si="147"/>
        <v>60810.75</v>
      </c>
      <c r="J808" s="52"/>
      <c r="K808" s="53">
        <f t="shared" si="144"/>
        <v>182432.25</v>
      </c>
    </row>
    <row r="809" spans="1:12" s="66" customFormat="1" ht="15" customHeight="1">
      <c r="A809" s="79">
        <v>17</v>
      </c>
      <c r="B809" s="20" t="s">
        <v>33</v>
      </c>
      <c r="C809" s="32">
        <v>3</v>
      </c>
      <c r="D809" s="34">
        <v>115940</v>
      </c>
      <c r="E809" s="23">
        <f t="shared" si="148"/>
        <v>347820</v>
      </c>
      <c r="F809" s="81">
        <v>0.09</v>
      </c>
      <c r="G809" s="25">
        <f t="shared" si="149"/>
        <v>316516.2</v>
      </c>
      <c r="H809" s="82">
        <f t="shared" si="142"/>
        <v>95913.999999999985</v>
      </c>
      <c r="I809" s="52">
        <f t="shared" si="147"/>
        <v>86322.599999999991</v>
      </c>
      <c r="J809" s="52"/>
      <c r="K809" s="53">
        <f t="shared" si="144"/>
        <v>258967.8</v>
      </c>
    </row>
    <row r="810" spans="1:12" s="65" customFormat="1" ht="15" customHeight="1">
      <c r="A810" s="72">
        <v>18</v>
      </c>
      <c r="B810" s="73" t="s">
        <v>34</v>
      </c>
      <c r="C810" s="87">
        <v>3</v>
      </c>
      <c r="D810" s="88">
        <v>99825</v>
      </c>
      <c r="E810" s="76">
        <f t="shared" si="148"/>
        <v>299475</v>
      </c>
      <c r="F810" s="77">
        <v>0.09</v>
      </c>
      <c r="G810" s="78">
        <f t="shared" si="149"/>
        <v>272522.25</v>
      </c>
      <c r="H810" s="63">
        <f t="shared" si="142"/>
        <v>82582.499999999985</v>
      </c>
      <c r="I810" s="52">
        <f t="shared" si="147"/>
        <v>74324.249999999985</v>
      </c>
      <c r="J810" s="52"/>
      <c r="K810" s="53">
        <f t="shared" si="144"/>
        <v>222972.74999999994</v>
      </c>
    </row>
    <row r="811" spans="1:12" s="3" customFormat="1" ht="15" customHeight="1">
      <c r="A811" s="19">
        <v>1</v>
      </c>
      <c r="B811" s="20" t="s">
        <v>17</v>
      </c>
      <c r="C811" s="21"/>
      <c r="D811" s="22">
        <v>80775</v>
      </c>
      <c r="E811" s="23">
        <f>D811*C811</f>
        <v>0</v>
      </c>
      <c r="F811" s="24">
        <v>0.09</v>
      </c>
      <c r="G811" s="25">
        <f>E811-E811*F811</f>
        <v>0</v>
      </c>
      <c r="H811" s="26">
        <f t="shared" si="142"/>
        <v>66822.954545454544</v>
      </c>
      <c r="I811" s="26"/>
      <c r="J811" s="26"/>
      <c r="K811" s="52">
        <f>H811*C811</f>
        <v>0</v>
      </c>
      <c r="L811" s="53"/>
    </row>
    <row r="812" spans="1:12" s="3" customFormat="1" ht="15" customHeight="1">
      <c r="A812" s="19">
        <v>2</v>
      </c>
      <c r="B812" s="20" t="s">
        <v>18</v>
      </c>
      <c r="C812" s="27"/>
      <c r="D812" s="22">
        <v>130973</v>
      </c>
      <c r="E812" s="23">
        <f t="shared" ref="E812:E828" si="150">D812*C812</f>
        <v>0</v>
      </c>
      <c r="F812" s="24">
        <v>0.09</v>
      </c>
      <c r="G812" s="25">
        <f t="shared" ref="G812:G828" si="151">E812-E812*F812</f>
        <v>0</v>
      </c>
      <c r="H812" s="26">
        <f t="shared" si="142"/>
        <v>108350.39090909091</v>
      </c>
      <c r="I812" s="26"/>
      <c r="J812" s="26"/>
      <c r="K812" s="52">
        <f>H812*C812</f>
        <v>0</v>
      </c>
      <c r="L812" s="53"/>
    </row>
    <row r="813" spans="1:12" s="3" customFormat="1" ht="15" customHeight="1">
      <c r="A813" s="19">
        <v>3</v>
      </c>
      <c r="B813" s="20" t="s">
        <v>19</v>
      </c>
      <c r="C813" s="28"/>
      <c r="D813" s="22">
        <v>61155</v>
      </c>
      <c r="E813" s="23">
        <f t="shared" si="150"/>
        <v>0</v>
      </c>
      <c r="F813" s="24">
        <v>0.09</v>
      </c>
      <c r="G813" s="25">
        <f t="shared" si="151"/>
        <v>0</v>
      </c>
      <c r="H813" s="26">
        <f t="shared" si="142"/>
        <v>50591.86363636364</v>
      </c>
      <c r="I813" s="26"/>
      <c r="J813" s="26"/>
      <c r="K813" s="52">
        <f>H813*C813</f>
        <v>0</v>
      </c>
      <c r="L813" s="53"/>
    </row>
    <row r="814" spans="1:12" s="65" customFormat="1" ht="15" customHeight="1">
      <c r="A814" s="72">
        <v>4</v>
      </c>
      <c r="B814" s="73" t="s">
        <v>20</v>
      </c>
      <c r="C814" s="74"/>
      <c r="D814" s="75">
        <v>117926</v>
      </c>
      <c r="E814" s="76">
        <f t="shared" si="150"/>
        <v>0</v>
      </c>
      <c r="F814" s="77">
        <v>0.09</v>
      </c>
      <c r="G814" s="78">
        <f t="shared" si="151"/>
        <v>0</v>
      </c>
      <c r="H814" s="63">
        <f t="shared" si="142"/>
        <v>97556.963636363624</v>
      </c>
      <c r="I814" s="63"/>
      <c r="J814" s="63">
        <f>I814*0.9</f>
        <v>0</v>
      </c>
      <c r="K814" s="83">
        <f>H814*0.85</f>
        <v>82923.419090909083</v>
      </c>
      <c r="L814" s="84"/>
    </row>
    <row r="815" spans="1:12" s="3" customFormat="1" ht="15" customHeight="1">
      <c r="A815" s="19">
        <v>5</v>
      </c>
      <c r="B815" s="20" t="s">
        <v>21</v>
      </c>
      <c r="C815" s="27"/>
      <c r="D815" s="22">
        <v>122163</v>
      </c>
      <c r="E815" s="23">
        <f t="shared" si="150"/>
        <v>0</v>
      </c>
      <c r="F815" s="24">
        <v>0.09</v>
      </c>
      <c r="G815" s="25">
        <f t="shared" si="151"/>
        <v>0</v>
      </c>
      <c r="H815" s="26">
        <f t="shared" si="142"/>
        <v>101062.11818181818</v>
      </c>
      <c r="I815" s="26"/>
      <c r="J815" s="26"/>
      <c r="K815" s="52">
        <f t="shared" ref="K815:K827" si="152">H815*C815</f>
        <v>0</v>
      </c>
      <c r="L815" s="53"/>
    </row>
    <row r="816" spans="1:12" s="3" customFormat="1" ht="15" customHeight="1">
      <c r="A816" s="19">
        <v>6</v>
      </c>
      <c r="B816" s="20" t="s">
        <v>22</v>
      </c>
      <c r="C816" s="21"/>
      <c r="D816" s="22">
        <v>96566</v>
      </c>
      <c r="E816" s="23">
        <f t="shared" si="150"/>
        <v>0</v>
      </c>
      <c r="F816" s="24">
        <v>0.09</v>
      </c>
      <c r="G816" s="25">
        <f t="shared" si="151"/>
        <v>0</v>
      </c>
      <c r="H816" s="26">
        <f t="shared" si="142"/>
        <v>79886.418181818182</v>
      </c>
      <c r="I816" s="26"/>
      <c r="J816" s="26"/>
      <c r="K816" s="52">
        <f t="shared" si="152"/>
        <v>0</v>
      </c>
      <c r="L816" s="53"/>
    </row>
    <row r="817" spans="1:12" s="3" customFormat="1" ht="15" customHeight="1">
      <c r="A817" s="19">
        <v>7</v>
      </c>
      <c r="B817" s="20" t="s">
        <v>23</v>
      </c>
      <c r="C817" s="30"/>
      <c r="D817" s="22">
        <v>144014</v>
      </c>
      <c r="E817" s="23">
        <f t="shared" si="150"/>
        <v>0</v>
      </c>
      <c r="F817" s="24">
        <v>0.09</v>
      </c>
      <c r="G817" s="25">
        <f t="shared" si="151"/>
        <v>0</v>
      </c>
      <c r="H817" s="26">
        <f t="shared" si="142"/>
        <v>119138.85454545454</v>
      </c>
      <c r="I817" s="26"/>
      <c r="J817" s="26"/>
      <c r="K817" s="52">
        <f t="shared" si="152"/>
        <v>0</v>
      </c>
      <c r="L817" s="53"/>
    </row>
    <row r="818" spans="1:12" s="3" customFormat="1" ht="15" customHeight="1">
      <c r="A818" s="19">
        <v>8</v>
      </c>
      <c r="B818" s="20" t="s">
        <v>24</v>
      </c>
      <c r="C818" s="21"/>
      <c r="D818" s="22">
        <v>237245</v>
      </c>
      <c r="E818" s="23">
        <f t="shared" si="150"/>
        <v>0</v>
      </c>
      <c r="F818" s="24">
        <v>0.09</v>
      </c>
      <c r="G818" s="25">
        <f t="shared" si="151"/>
        <v>0</v>
      </c>
      <c r="H818" s="26">
        <f t="shared" si="142"/>
        <v>196266.31818181818</v>
      </c>
      <c r="I818" s="26"/>
      <c r="J818" s="26"/>
      <c r="K818" s="52">
        <f t="shared" si="152"/>
        <v>0</v>
      </c>
      <c r="L818" s="53"/>
    </row>
    <row r="819" spans="1:12" s="3" customFormat="1" ht="15" customHeight="1">
      <c r="A819" s="19">
        <v>9</v>
      </c>
      <c r="B819" s="31" t="s">
        <v>25</v>
      </c>
      <c r="C819" s="21"/>
      <c r="D819" s="22">
        <v>103413.75</v>
      </c>
      <c r="E819" s="23">
        <f t="shared" si="150"/>
        <v>0</v>
      </c>
      <c r="F819" s="24">
        <v>0.09</v>
      </c>
      <c r="G819" s="25">
        <f t="shared" si="151"/>
        <v>0</v>
      </c>
      <c r="H819" s="26">
        <f t="shared" si="142"/>
        <v>85551.374999999985</v>
      </c>
      <c r="I819" s="26"/>
      <c r="J819" s="26"/>
      <c r="K819" s="52">
        <f t="shared" si="152"/>
        <v>0</v>
      </c>
      <c r="L819" s="53"/>
    </row>
    <row r="820" spans="1:12" s="3" customFormat="1" ht="15" customHeight="1">
      <c r="A820" s="19">
        <v>10</v>
      </c>
      <c r="B820" s="31" t="s">
        <v>26</v>
      </c>
      <c r="C820" s="32"/>
      <c r="D820" s="22">
        <v>112188</v>
      </c>
      <c r="E820" s="23">
        <f t="shared" si="150"/>
        <v>0</v>
      </c>
      <c r="F820" s="24">
        <v>0.09</v>
      </c>
      <c r="G820" s="25">
        <f t="shared" si="151"/>
        <v>0</v>
      </c>
      <c r="H820" s="26">
        <f t="shared" si="142"/>
        <v>92810.072727272724</v>
      </c>
      <c r="I820" s="26"/>
      <c r="J820" s="26"/>
      <c r="K820" s="52">
        <f t="shared" si="152"/>
        <v>0</v>
      </c>
      <c r="L820" s="53"/>
    </row>
    <row r="821" spans="1:12" s="3" customFormat="1" ht="15" customHeight="1">
      <c r="A821" s="19">
        <v>11</v>
      </c>
      <c r="B821" s="20" t="s">
        <v>27</v>
      </c>
      <c r="C821" s="32"/>
      <c r="D821" s="22">
        <v>55200</v>
      </c>
      <c r="E821" s="23">
        <f t="shared" si="150"/>
        <v>0</v>
      </c>
      <c r="F821" s="24">
        <v>0.09</v>
      </c>
      <c r="G821" s="25">
        <f t="shared" si="151"/>
        <v>0</v>
      </c>
      <c r="H821" s="26">
        <f t="shared" si="142"/>
        <v>45665.454545454544</v>
      </c>
      <c r="I821" s="26"/>
      <c r="J821" s="26"/>
      <c r="K821" s="52">
        <f t="shared" si="152"/>
        <v>0</v>
      </c>
      <c r="L821" s="53"/>
    </row>
    <row r="822" spans="1:12" s="3" customFormat="1" ht="15" customHeight="1">
      <c r="A822" s="19">
        <v>12</v>
      </c>
      <c r="B822" s="20" t="s">
        <v>28</v>
      </c>
      <c r="C822" s="32"/>
      <c r="D822" s="22">
        <v>50600</v>
      </c>
      <c r="E822" s="23">
        <f t="shared" si="150"/>
        <v>0</v>
      </c>
      <c r="F822" s="24">
        <v>0.09</v>
      </c>
      <c r="G822" s="25">
        <f t="shared" si="151"/>
        <v>0</v>
      </c>
      <c r="H822" s="26">
        <f t="shared" si="142"/>
        <v>41859.999999999993</v>
      </c>
      <c r="I822" s="26"/>
      <c r="J822" s="26"/>
      <c r="K822" s="52">
        <f t="shared" si="152"/>
        <v>0</v>
      </c>
      <c r="L822" s="53"/>
    </row>
    <row r="823" spans="1:12" s="3" customFormat="1" ht="15" customHeight="1">
      <c r="A823" s="19">
        <v>13</v>
      </c>
      <c r="B823" s="20" t="s">
        <v>29</v>
      </c>
      <c r="C823" s="32">
        <v>5</v>
      </c>
      <c r="D823" s="33">
        <v>65340</v>
      </c>
      <c r="E823" s="23">
        <f t="shared" si="150"/>
        <v>326700</v>
      </c>
      <c r="F823" s="24">
        <v>0.09</v>
      </c>
      <c r="G823" s="25">
        <f t="shared" si="151"/>
        <v>297297</v>
      </c>
      <c r="H823" s="26">
        <f t="shared" si="142"/>
        <v>54053.999999999993</v>
      </c>
      <c r="I823" s="26"/>
      <c r="J823" s="26"/>
      <c r="K823" s="52">
        <f t="shared" si="152"/>
        <v>270269.99999999994</v>
      </c>
      <c r="L823" s="53"/>
    </row>
    <row r="824" spans="1:12" s="3" customFormat="1" ht="15" customHeight="1">
      <c r="A824" s="19">
        <v>14</v>
      </c>
      <c r="B824" s="20" t="s">
        <v>30</v>
      </c>
      <c r="C824" s="32">
        <v>5</v>
      </c>
      <c r="D824" s="33">
        <v>67155</v>
      </c>
      <c r="E824" s="23">
        <f t="shared" si="150"/>
        <v>335775</v>
      </c>
      <c r="F824" s="24">
        <v>0.09</v>
      </c>
      <c r="G824" s="25">
        <f t="shared" si="151"/>
        <v>305555.25</v>
      </c>
      <c r="H824" s="26">
        <f t="shared" si="142"/>
        <v>55555.499999999993</v>
      </c>
      <c r="I824" s="26"/>
      <c r="J824" s="26"/>
      <c r="K824" s="52">
        <f t="shared" si="152"/>
        <v>277777.49999999994</v>
      </c>
      <c r="L824" s="53"/>
    </row>
    <row r="825" spans="1:12" s="3" customFormat="1" ht="15" customHeight="1">
      <c r="A825" s="19">
        <v>15</v>
      </c>
      <c r="B825" s="20" t="s">
        <v>31</v>
      </c>
      <c r="C825" s="32">
        <v>5</v>
      </c>
      <c r="D825" s="33">
        <v>78045</v>
      </c>
      <c r="E825" s="23">
        <f t="shared" si="150"/>
        <v>390225</v>
      </c>
      <c r="F825" s="24">
        <v>0.09</v>
      </c>
      <c r="G825" s="25">
        <f t="shared" si="151"/>
        <v>355104.75</v>
      </c>
      <c r="H825" s="26">
        <f t="shared" si="142"/>
        <v>64564.5</v>
      </c>
      <c r="I825" s="26"/>
      <c r="J825" s="26"/>
      <c r="K825" s="52">
        <f t="shared" si="152"/>
        <v>322822.5</v>
      </c>
      <c r="L825" s="53"/>
    </row>
    <row r="826" spans="1:12" s="3" customFormat="1" ht="15" customHeight="1">
      <c r="A826" s="19">
        <v>16</v>
      </c>
      <c r="B826" s="20" t="s">
        <v>32</v>
      </c>
      <c r="C826" s="32">
        <v>5</v>
      </c>
      <c r="D826" s="33">
        <v>81675</v>
      </c>
      <c r="E826" s="23">
        <f t="shared" si="150"/>
        <v>408375</v>
      </c>
      <c r="F826" s="24">
        <v>0.09</v>
      </c>
      <c r="G826" s="25">
        <f t="shared" si="151"/>
        <v>371621.25</v>
      </c>
      <c r="H826" s="26">
        <f t="shared" si="142"/>
        <v>67567.5</v>
      </c>
      <c r="I826" s="26"/>
      <c r="J826" s="26"/>
      <c r="K826" s="52">
        <f t="shared" si="152"/>
        <v>337837.5</v>
      </c>
      <c r="L826" s="53"/>
    </row>
    <row r="827" spans="1:12" s="3" customFormat="1" ht="15" customHeight="1">
      <c r="A827" s="19">
        <v>17</v>
      </c>
      <c r="B827" s="20" t="s">
        <v>33</v>
      </c>
      <c r="C827" s="32">
        <v>5</v>
      </c>
      <c r="D827" s="34">
        <v>115940</v>
      </c>
      <c r="E827" s="23">
        <f t="shared" si="150"/>
        <v>579700</v>
      </c>
      <c r="F827" s="24">
        <v>0.09</v>
      </c>
      <c r="G827" s="25">
        <f t="shared" si="151"/>
        <v>527527</v>
      </c>
      <c r="H827" s="26">
        <f t="shared" si="142"/>
        <v>95913.999999999985</v>
      </c>
      <c r="I827" s="26"/>
      <c r="J827" s="26"/>
      <c r="K827" s="52">
        <f t="shared" si="152"/>
        <v>479569.99999999994</v>
      </c>
      <c r="L827" s="53"/>
    </row>
    <row r="828" spans="1:12" s="65" customFormat="1" ht="15" customHeight="1">
      <c r="A828" s="72">
        <v>18</v>
      </c>
      <c r="B828" s="73" t="s">
        <v>34</v>
      </c>
      <c r="C828" s="87">
        <v>5</v>
      </c>
      <c r="D828" s="88">
        <v>99825</v>
      </c>
      <c r="E828" s="76">
        <f t="shared" si="150"/>
        <v>499125</v>
      </c>
      <c r="F828" s="77">
        <v>0.09</v>
      </c>
      <c r="G828" s="78">
        <f t="shared" si="151"/>
        <v>454203.75</v>
      </c>
      <c r="H828" s="63">
        <f t="shared" si="142"/>
        <v>82582.499999999985</v>
      </c>
      <c r="I828" s="63">
        <f>H828*0.85</f>
        <v>70195.124999999985</v>
      </c>
      <c r="J828" s="63"/>
      <c r="K828" s="83">
        <f>I828*C828</f>
        <v>350975.62499999994</v>
      </c>
      <c r="L828" s="84"/>
    </row>
    <row r="829" spans="1:12" s="3" customFormat="1" ht="15" customHeight="1">
      <c r="A829" s="19">
        <v>1</v>
      </c>
      <c r="B829" s="20" t="s">
        <v>17</v>
      </c>
      <c r="C829" s="21"/>
      <c r="D829" s="22">
        <v>80775</v>
      </c>
      <c r="E829" s="23">
        <f>D829*C829</f>
        <v>0</v>
      </c>
      <c r="F829" s="24">
        <v>0.09</v>
      </c>
      <c r="G829" s="25">
        <f>E829-E829*F829</f>
        <v>0</v>
      </c>
      <c r="H829" s="26">
        <f t="shared" si="142"/>
        <v>66822.954545454544</v>
      </c>
      <c r="I829" s="26"/>
      <c r="J829" s="26"/>
      <c r="K829" s="52">
        <f>H829*C829</f>
        <v>0</v>
      </c>
      <c r="L829" s="53"/>
    </row>
    <row r="830" spans="1:12" s="3" customFormat="1" ht="15" customHeight="1">
      <c r="A830" s="19">
        <v>2</v>
      </c>
      <c r="B830" s="20" t="s">
        <v>18</v>
      </c>
      <c r="C830" s="27"/>
      <c r="D830" s="22">
        <v>130973</v>
      </c>
      <c r="E830" s="23">
        <f t="shared" ref="E830:E846" si="153">D830*C830</f>
        <v>0</v>
      </c>
      <c r="F830" s="24">
        <v>0.09</v>
      </c>
      <c r="G830" s="25">
        <f t="shared" ref="G830:G846" si="154">E830-E830*F830</f>
        <v>0</v>
      </c>
      <c r="H830" s="26">
        <f t="shared" si="142"/>
        <v>108350.39090909091</v>
      </c>
      <c r="I830" s="26"/>
      <c r="J830" s="26"/>
      <c r="K830" s="52">
        <f>H830*C830</f>
        <v>0</v>
      </c>
      <c r="L830" s="53"/>
    </row>
    <row r="831" spans="1:12" s="3" customFormat="1" ht="15" customHeight="1">
      <c r="A831" s="19">
        <v>3</v>
      </c>
      <c r="B831" s="20" t="s">
        <v>19</v>
      </c>
      <c r="C831" s="28"/>
      <c r="D831" s="22">
        <v>61155</v>
      </c>
      <c r="E831" s="23">
        <f t="shared" si="153"/>
        <v>0</v>
      </c>
      <c r="F831" s="24">
        <v>0.09</v>
      </c>
      <c r="G831" s="25">
        <f t="shared" si="154"/>
        <v>0</v>
      </c>
      <c r="H831" s="26">
        <f t="shared" si="142"/>
        <v>50591.86363636364</v>
      </c>
      <c r="I831" s="26"/>
      <c r="J831" s="26"/>
      <c r="K831" s="52">
        <f>H831*C831</f>
        <v>0</v>
      </c>
      <c r="L831" s="53"/>
    </row>
    <row r="832" spans="1:12" s="65" customFormat="1" ht="15" customHeight="1">
      <c r="A832" s="72">
        <v>4</v>
      </c>
      <c r="B832" s="73" t="s">
        <v>20</v>
      </c>
      <c r="C832" s="74"/>
      <c r="D832" s="75">
        <v>117926</v>
      </c>
      <c r="E832" s="76">
        <f t="shared" si="153"/>
        <v>0</v>
      </c>
      <c r="F832" s="77">
        <v>0.09</v>
      </c>
      <c r="G832" s="78">
        <f t="shared" si="154"/>
        <v>0</v>
      </c>
      <c r="H832" s="63">
        <f t="shared" si="142"/>
        <v>97556.963636363624</v>
      </c>
      <c r="I832" s="63"/>
      <c r="J832" s="63"/>
      <c r="K832" s="83">
        <f>H832*0.85</f>
        <v>82923.419090909083</v>
      </c>
      <c r="L832" s="84"/>
    </row>
    <row r="833" spans="1:12" s="3" customFormat="1" ht="15" customHeight="1">
      <c r="A833" s="19">
        <v>5</v>
      </c>
      <c r="B833" s="20" t="s">
        <v>21</v>
      </c>
      <c r="C833" s="27"/>
      <c r="D833" s="22">
        <v>122163</v>
      </c>
      <c r="E833" s="23">
        <f t="shared" si="153"/>
        <v>0</v>
      </c>
      <c r="F833" s="24">
        <v>0.09</v>
      </c>
      <c r="G833" s="25">
        <f t="shared" si="154"/>
        <v>0</v>
      </c>
      <c r="H833" s="26">
        <f t="shared" ref="H833:H864" si="155">D833/1.1*0.91</f>
        <v>101062.11818181818</v>
      </c>
      <c r="I833" s="26"/>
      <c r="J833" s="26"/>
      <c r="K833" s="52">
        <f t="shared" ref="K833:K845" si="156">H833*C833</f>
        <v>0</v>
      </c>
      <c r="L833" s="53"/>
    </row>
    <row r="834" spans="1:12" s="3" customFormat="1" ht="15" customHeight="1">
      <c r="A834" s="19">
        <v>6</v>
      </c>
      <c r="B834" s="20" t="s">
        <v>22</v>
      </c>
      <c r="C834" s="21"/>
      <c r="D834" s="22">
        <v>96566</v>
      </c>
      <c r="E834" s="23">
        <f t="shared" si="153"/>
        <v>0</v>
      </c>
      <c r="F834" s="24">
        <v>0.09</v>
      </c>
      <c r="G834" s="25">
        <f t="shared" si="154"/>
        <v>0</v>
      </c>
      <c r="H834" s="26">
        <f t="shared" si="155"/>
        <v>79886.418181818182</v>
      </c>
      <c r="I834" s="26"/>
      <c r="J834" s="26"/>
      <c r="K834" s="52">
        <f t="shared" si="156"/>
        <v>0</v>
      </c>
      <c r="L834" s="53"/>
    </row>
    <row r="835" spans="1:12" s="3" customFormat="1" ht="15" customHeight="1">
      <c r="A835" s="19">
        <v>7</v>
      </c>
      <c r="B835" s="20" t="s">
        <v>23</v>
      </c>
      <c r="C835" s="30"/>
      <c r="D835" s="22">
        <v>144014</v>
      </c>
      <c r="E835" s="23">
        <f t="shared" si="153"/>
        <v>0</v>
      </c>
      <c r="F835" s="24">
        <v>0.09</v>
      </c>
      <c r="G835" s="25">
        <f t="shared" si="154"/>
        <v>0</v>
      </c>
      <c r="H835" s="26">
        <f t="shared" si="155"/>
        <v>119138.85454545454</v>
      </c>
      <c r="I835" s="26"/>
      <c r="J835" s="26"/>
      <c r="K835" s="52">
        <f t="shared" si="156"/>
        <v>0</v>
      </c>
      <c r="L835" s="53"/>
    </row>
    <row r="836" spans="1:12" s="3" customFormat="1" ht="15" customHeight="1">
      <c r="A836" s="19">
        <v>8</v>
      </c>
      <c r="B836" s="20" t="s">
        <v>24</v>
      </c>
      <c r="C836" s="21"/>
      <c r="D836" s="22">
        <v>237245</v>
      </c>
      <c r="E836" s="23">
        <f t="shared" si="153"/>
        <v>0</v>
      </c>
      <c r="F836" s="24">
        <v>0.09</v>
      </c>
      <c r="G836" s="25">
        <f t="shared" si="154"/>
        <v>0</v>
      </c>
      <c r="H836" s="26">
        <f t="shared" si="155"/>
        <v>196266.31818181818</v>
      </c>
      <c r="I836" s="26"/>
      <c r="J836" s="26"/>
      <c r="K836" s="52">
        <f t="shared" si="156"/>
        <v>0</v>
      </c>
      <c r="L836" s="53"/>
    </row>
    <row r="837" spans="1:12" s="3" customFormat="1" ht="15" customHeight="1">
      <c r="A837" s="19">
        <v>9</v>
      </c>
      <c r="B837" s="31" t="s">
        <v>25</v>
      </c>
      <c r="C837" s="21"/>
      <c r="D837" s="22">
        <v>103413.75</v>
      </c>
      <c r="E837" s="23">
        <f t="shared" si="153"/>
        <v>0</v>
      </c>
      <c r="F837" s="24">
        <v>0.09</v>
      </c>
      <c r="G837" s="25">
        <f t="shared" si="154"/>
        <v>0</v>
      </c>
      <c r="H837" s="26">
        <f t="shared" si="155"/>
        <v>85551.374999999985</v>
      </c>
      <c r="I837" s="26"/>
      <c r="J837" s="26"/>
      <c r="K837" s="52">
        <f t="shared" si="156"/>
        <v>0</v>
      </c>
      <c r="L837" s="53"/>
    </row>
    <row r="838" spans="1:12" s="3" customFormat="1" ht="15" customHeight="1">
      <c r="A838" s="19">
        <v>10</v>
      </c>
      <c r="B838" s="31" t="s">
        <v>26</v>
      </c>
      <c r="C838" s="32"/>
      <c r="D838" s="22">
        <v>112188</v>
      </c>
      <c r="E838" s="23">
        <f t="shared" si="153"/>
        <v>0</v>
      </c>
      <c r="F838" s="24">
        <v>0.09</v>
      </c>
      <c r="G838" s="25">
        <f t="shared" si="154"/>
        <v>0</v>
      </c>
      <c r="H838" s="26">
        <f t="shared" si="155"/>
        <v>92810.072727272724</v>
      </c>
      <c r="I838" s="26"/>
      <c r="J838" s="26"/>
      <c r="K838" s="52">
        <f t="shared" si="156"/>
        <v>0</v>
      </c>
      <c r="L838" s="53"/>
    </row>
    <row r="839" spans="1:12" s="3" customFormat="1" ht="15" customHeight="1">
      <c r="A839" s="19">
        <v>11</v>
      </c>
      <c r="B839" s="20" t="s">
        <v>27</v>
      </c>
      <c r="C839" s="32"/>
      <c r="D839" s="22">
        <v>55200</v>
      </c>
      <c r="E839" s="23">
        <f t="shared" si="153"/>
        <v>0</v>
      </c>
      <c r="F839" s="24">
        <v>0.09</v>
      </c>
      <c r="G839" s="25">
        <f t="shared" si="154"/>
        <v>0</v>
      </c>
      <c r="H839" s="26">
        <f t="shared" si="155"/>
        <v>45665.454545454544</v>
      </c>
      <c r="I839" s="26"/>
      <c r="J839" s="26"/>
      <c r="K839" s="52">
        <f t="shared" si="156"/>
        <v>0</v>
      </c>
      <c r="L839" s="53"/>
    </row>
    <row r="840" spans="1:12" s="3" customFormat="1" ht="15" customHeight="1">
      <c r="A840" s="19">
        <v>12</v>
      </c>
      <c r="B840" s="20" t="s">
        <v>28</v>
      </c>
      <c r="C840" s="32"/>
      <c r="D840" s="22">
        <v>50600</v>
      </c>
      <c r="E840" s="23">
        <f t="shared" si="153"/>
        <v>0</v>
      </c>
      <c r="F840" s="24">
        <v>0.09</v>
      </c>
      <c r="G840" s="25">
        <f t="shared" si="154"/>
        <v>0</v>
      </c>
      <c r="H840" s="26">
        <f t="shared" si="155"/>
        <v>41859.999999999993</v>
      </c>
      <c r="I840" s="26"/>
      <c r="J840" s="26"/>
      <c r="K840" s="52">
        <f t="shared" si="156"/>
        <v>0</v>
      </c>
      <c r="L840" s="53"/>
    </row>
    <row r="841" spans="1:12" s="3" customFormat="1" ht="15" customHeight="1">
      <c r="A841" s="19">
        <v>13</v>
      </c>
      <c r="B841" s="20" t="s">
        <v>29</v>
      </c>
      <c r="C841" s="32">
        <v>5</v>
      </c>
      <c r="D841" s="33">
        <v>65340</v>
      </c>
      <c r="E841" s="23">
        <f t="shared" si="153"/>
        <v>326700</v>
      </c>
      <c r="F841" s="24">
        <v>0.09</v>
      </c>
      <c r="G841" s="25">
        <f t="shared" si="154"/>
        <v>297297</v>
      </c>
      <c r="H841" s="26">
        <f t="shared" si="155"/>
        <v>54053.999999999993</v>
      </c>
      <c r="I841" s="26"/>
      <c r="J841" s="26"/>
      <c r="K841" s="52">
        <f t="shared" si="156"/>
        <v>270269.99999999994</v>
      </c>
      <c r="L841" s="53"/>
    </row>
    <row r="842" spans="1:12" s="3" customFormat="1" ht="15" customHeight="1">
      <c r="A842" s="19">
        <v>14</v>
      </c>
      <c r="B842" s="20" t="s">
        <v>30</v>
      </c>
      <c r="C842" s="32">
        <v>5</v>
      </c>
      <c r="D842" s="33">
        <v>67155</v>
      </c>
      <c r="E842" s="23">
        <f t="shared" si="153"/>
        <v>335775</v>
      </c>
      <c r="F842" s="24">
        <v>0.09</v>
      </c>
      <c r="G842" s="25">
        <f t="shared" si="154"/>
        <v>305555.25</v>
      </c>
      <c r="H842" s="26">
        <f t="shared" si="155"/>
        <v>55555.499999999993</v>
      </c>
      <c r="I842" s="26"/>
      <c r="J842" s="26"/>
      <c r="K842" s="52">
        <f t="shared" si="156"/>
        <v>277777.49999999994</v>
      </c>
      <c r="L842" s="53"/>
    </row>
    <row r="843" spans="1:12" s="3" customFormat="1" ht="15" customHeight="1">
      <c r="A843" s="19">
        <v>15</v>
      </c>
      <c r="B843" s="20" t="s">
        <v>31</v>
      </c>
      <c r="C843" s="32">
        <v>5</v>
      </c>
      <c r="D843" s="33">
        <v>78045</v>
      </c>
      <c r="E843" s="23">
        <f t="shared" si="153"/>
        <v>390225</v>
      </c>
      <c r="F843" s="24">
        <v>0.09</v>
      </c>
      <c r="G843" s="25">
        <f t="shared" si="154"/>
        <v>355104.75</v>
      </c>
      <c r="H843" s="26">
        <f t="shared" si="155"/>
        <v>64564.5</v>
      </c>
      <c r="I843" s="26"/>
      <c r="J843" s="26"/>
      <c r="K843" s="52">
        <f t="shared" si="156"/>
        <v>322822.5</v>
      </c>
      <c r="L843" s="53"/>
    </row>
    <row r="844" spans="1:12" s="3" customFormat="1" ht="15" customHeight="1">
      <c r="A844" s="19">
        <v>16</v>
      </c>
      <c r="B844" s="20" t="s">
        <v>32</v>
      </c>
      <c r="C844" s="32">
        <v>5</v>
      </c>
      <c r="D844" s="33">
        <v>81675</v>
      </c>
      <c r="E844" s="23">
        <f t="shared" si="153"/>
        <v>408375</v>
      </c>
      <c r="F844" s="24">
        <v>0.09</v>
      </c>
      <c r="G844" s="25">
        <f t="shared" si="154"/>
        <v>371621.25</v>
      </c>
      <c r="H844" s="26">
        <f t="shared" si="155"/>
        <v>67567.5</v>
      </c>
      <c r="I844" s="26"/>
      <c r="J844" s="26"/>
      <c r="K844" s="52">
        <f t="shared" si="156"/>
        <v>337837.5</v>
      </c>
      <c r="L844" s="53"/>
    </row>
    <row r="845" spans="1:12" s="3" customFormat="1" ht="15" customHeight="1">
      <c r="A845" s="19">
        <v>17</v>
      </c>
      <c r="B845" s="20" t="s">
        <v>33</v>
      </c>
      <c r="C845" s="32">
        <v>5</v>
      </c>
      <c r="D845" s="34">
        <v>115940</v>
      </c>
      <c r="E845" s="23">
        <f t="shared" si="153"/>
        <v>579700</v>
      </c>
      <c r="F845" s="24">
        <v>0.09</v>
      </c>
      <c r="G845" s="25">
        <f t="shared" si="154"/>
        <v>527527</v>
      </c>
      <c r="H845" s="26">
        <f t="shared" si="155"/>
        <v>95913.999999999985</v>
      </c>
      <c r="I845" s="26"/>
      <c r="J845" s="26"/>
      <c r="K845" s="52">
        <f t="shared" si="156"/>
        <v>479569.99999999994</v>
      </c>
      <c r="L845" s="53"/>
    </row>
    <row r="846" spans="1:12" s="65" customFormat="1" ht="15" customHeight="1">
      <c r="A846" s="72">
        <v>18</v>
      </c>
      <c r="B846" s="73" t="s">
        <v>34</v>
      </c>
      <c r="C846" s="87">
        <v>5</v>
      </c>
      <c r="D846" s="88">
        <v>99825</v>
      </c>
      <c r="E846" s="76">
        <f t="shared" si="153"/>
        <v>499125</v>
      </c>
      <c r="F846" s="77">
        <v>0.09</v>
      </c>
      <c r="G846" s="78">
        <f t="shared" si="154"/>
        <v>454203.75</v>
      </c>
      <c r="H846" s="63">
        <f t="shared" si="155"/>
        <v>82582.499999999985</v>
      </c>
      <c r="I846" s="63">
        <f>H846*0.85</f>
        <v>70195.124999999985</v>
      </c>
      <c r="J846" s="63"/>
      <c r="K846" s="83">
        <f>I846*C846</f>
        <v>350975.62499999994</v>
      </c>
      <c r="L846" s="84"/>
    </row>
    <row r="847" spans="1:12" s="3" customFormat="1" ht="15" customHeight="1">
      <c r="A847" s="19">
        <v>1</v>
      </c>
      <c r="B847" s="20" t="s">
        <v>17</v>
      </c>
      <c r="C847" s="21">
        <v>5</v>
      </c>
      <c r="D847" s="22">
        <v>80775</v>
      </c>
      <c r="E847" s="23">
        <f>D847*C847</f>
        <v>403875</v>
      </c>
      <c r="F847" s="24">
        <v>0.09</v>
      </c>
      <c r="G847" s="25">
        <f>E847-E847*F847</f>
        <v>367526.25</v>
      </c>
      <c r="H847" s="26">
        <f t="shared" si="155"/>
        <v>66822.954545454544</v>
      </c>
      <c r="I847" s="26"/>
      <c r="J847" s="26"/>
      <c r="K847" s="52">
        <f>H847*C847</f>
        <v>334114.77272727271</v>
      </c>
      <c r="L847" s="53"/>
    </row>
    <row r="848" spans="1:12" s="3" customFormat="1" ht="15" customHeight="1">
      <c r="A848" s="19">
        <v>2</v>
      </c>
      <c r="B848" s="20" t="s">
        <v>18</v>
      </c>
      <c r="C848" s="27"/>
      <c r="D848" s="22">
        <v>130973</v>
      </c>
      <c r="E848" s="23">
        <f t="shared" ref="E848:E864" si="157">D848*C848</f>
        <v>0</v>
      </c>
      <c r="F848" s="24">
        <v>0.09</v>
      </c>
      <c r="G848" s="25">
        <f t="shared" ref="G848:G864" si="158">E848-E848*F848</f>
        <v>0</v>
      </c>
      <c r="H848" s="26">
        <f t="shared" si="155"/>
        <v>108350.39090909091</v>
      </c>
      <c r="I848" s="26"/>
      <c r="J848" s="26"/>
      <c r="K848" s="52">
        <f>H848*C848</f>
        <v>0</v>
      </c>
      <c r="L848" s="53"/>
    </row>
    <row r="849" spans="1:12" s="3" customFormat="1" ht="15" customHeight="1">
      <c r="A849" s="19">
        <v>3</v>
      </c>
      <c r="B849" s="20" t="s">
        <v>19</v>
      </c>
      <c r="C849" s="28"/>
      <c r="D849" s="22">
        <v>61155</v>
      </c>
      <c r="E849" s="23">
        <f t="shared" si="157"/>
        <v>0</v>
      </c>
      <c r="F849" s="24">
        <v>0.09</v>
      </c>
      <c r="G849" s="25">
        <f t="shared" si="158"/>
        <v>0</v>
      </c>
      <c r="H849" s="26">
        <f t="shared" si="155"/>
        <v>50591.86363636364</v>
      </c>
      <c r="I849" s="26"/>
      <c r="J849" s="26"/>
      <c r="K849" s="52">
        <f>H849*C849</f>
        <v>0</v>
      </c>
      <c r="L849" s="53"/>
    </row>
    <row r="850" spans="1:12" s="65" customFormat="1" ht="15" customHeight="1">
      <c r="A850" s="72">
        <v>4</v>
      </c>
      <c r="B850" s="73" t="s">
        <v>20</v>
      </c>
      <c r="C850" s="74"/>
      <c r="D850" s="75">
        <v>117926</v>
      </c>
      <c r="E850" s="76">
        <f t="shared" si="157"/>
        <v>0</v>
      </c>
      <c r="F850" s="77">
        <v>0.09</v>
      </c>
      <c r="G850" s="78">
        <f t="shared" si="158"/>
        <v>0</v>
      </c>
      <c r="H850" s="63">
        <f t="shared" si="155"/>
        <v>97556.963636363624</v>
      </c>
      <c r="I850" s="63"/>
      <c r="J850" s="63"/>
      <c r="K850" s="83">
        <f>H850*0.85</f>
        <v>82923.419090909083</v>
      </c>
      <c r="L850" s="84"/>
    </row>
    <row r="851" spans="1:12" s="3" customFormat="1" ht="15" customHeight="1">
      <c r="A851" s="19">
        <v>5</v>
      </c>
      <c r="B851" s="20" t="s">
        <v>21</v>
      </c>
      <c r="C851" s="27"/>
      <c r="D851" s="22">
        <v>122163</v>
      </c>
      <c r="E851" s="23">
        <f t="shared" si="157"/>
        <v>0</v>
      </c>
      <c r="F851" s="24">
        <v>0.09</v>
      </c>
      <c r="G851" s="25">
        <f t="shared" si="158"/>
        <v>0</v>
      </c>
      <c r="H851" s="26">
        <f t="shared" si="155"/>
        <v>101062.11818181818</v>
      </c>
      <c r="I851" s="26"/>
      <c r="J851" s="26"/>
      <c r="K851" s="52">
        <f t="shared" ref="K851:K863" si="159">H851*C851</f>
        <v>0</v>
      </c>
      <c r="L851" s="53"/>
    </row>
    <row r="852" spans="1:12" s="3" customFormat="1" ht="15" customHeight="1">
      <c r="A852" s="19">
        <v>6</v>
      </c>
      <c r="B852" s="20" t="s">
        <v>22</v>
      </c>
      <c r="C852" s="21"/>
      <c r="D852" s="22">
        <v>96566</v>
      </c>
      <c r="E852" s="23">
        <f t="shared" si="157"/>
        <v>0</v>
      </c>
      <c r="F852" s="24">
        <v>0.09</v>
      </c>
      <c r="G852" s="25">
        <f t="shared" si="158"/>
        <v>0</v>
      </c>
      <c r="H852" s="26">
        <f t="shared" si="155"/>
        <v>79886.418181818182</v>
      </c>
      <c r="I852" s="26"/>
      <c r="J852" s="26"/>
      <c r="K852" s="52">
        <f t="shared" si="159"/>
        <v>0</v>
      </c>
      <c r="L852" s="53"/>
    </row>
    <row r="853" spans="1:12" s="3" customFormat="1" ht="15" customHeight="1">
      <c r="A853" s="19">
        <v>7</v>
      </c>
      <c r="B853" s="20" t="s">
        <v>23</v>
      </c>
      <c r="C853" s="30"/>
      <c r="D853" s="22">
        <v>144014</v>
      </c>
      <c r="E853" s="23">
        <f t="shared" si="157"/>
        <v>0</v>
      </c>
      <c r="F853" s="24">
        <v>0.09</v>
      </c>
      <c r="G853" s="25">
        <f t="shared" si="158"/>
        <v>0</v>
      </c>
      <c r="H853" s="26">
        <f t="shared" si="155"/>
        <v>119138.85454545454</v>
      </c>
      <c r="I853" s="26"/>
      <c r="J853" s="26"/>
      <c r="K853" s="52">
        <f t="shared" si="159"/>
        <v>0</v>
      </c>
      <c r="L853" s="53"/>
    </row>
    <row r="854" spans="1:12" s="3" customFormat="1" ht="15" customHeight="1">
      <c r="A854" s="19">
        <v>8</v>
      </c>
      <c r="B854" s="20" t="s">
        <v>24</v>
      </c>
      <c r="C854" s="21"/>
      <c r="D854" s="22">
        <v>237245</v>
      </c>
      <c r="E854" s="23">
        <f t="shared" si="157"/>
        <v>0</v>
      </c>
      <c r="F854" s="24">
        <v>0.09</v>
      </c>
      <c r="G854" s="25">
        <f t="shared" si="158"/>
        <v>0</v>
      </c>
      <c r="H854" s="26">
        <f t="shared" si="155"/>
        <v>196266.31818181818</v>
      </c>
      <c r="I854" s="26"/>
      <c r="J854" s="26"/>
      <c r="K854" s="52">
        <f t="shared" si="159"/>
        <v>0</v>
      </c>
      <c r="L854" s="53"/>
    </row>
    <row r="855" spans="1:12" s="3" customFormat="1" ht="15" customHeight="1">
      <c r="A855" s="19">
        <v>9</v>
      </c>
      <c r="B855" s="31" t="s">
        <v>25</v>
      </c>
      <c r="C855" s="21"/>
      <c r="D855" s="22">
        <v>103413.75</v>
      </c>
      <c r="E855" s="23">
        <f t="shared" si="157"/>
        <v>0</v>
      </c>
      <c r="F855" s="24">
        <v>0.09</v>
      </c>
      <c r="G855" s="25">
        <f t="shared" si="158"/>
        <v>0</v>
      </c>
      <c r="H855" s="26">
        <f t="shared" si="155"/>
        <v>85551.374999999985</v>
      </c>
      <c r="I855" s="26"/>
      <c r="J855" s="26"/>
      <c r="K855" s="52">
        <f t="shared" si="159"/>
        <v>0</v>
      </c>
      <c r="L855" s="53"/>
    </row>
    <row r="856" spans="1:12" s="3" customFormat="1" ht="15" customHeight="1">
      <c r="A856" s="19">
        <v>10</v>
      </c>
      <c r="B856" s="31" t="s">
        <v>26</v>
      </c>
      <c r="C856" s="32"/>
      <c r="D856" s="22">
        <v>112188</v>
      </c>
      <c r="E856" s="23">
        <f t="shared" si="157"/>
        <v>0</v>
      </c>
      <c r="F856" s="24">
        <v>0.09</v>
      </c>
      <c r="G856" s="25">
        <f t="shared" si="158"/>
        <v>0</v>
      </c>
      <c r="H856" s="26">
        <f t="shared" si="155"/>
        <v>92810.072727272724</v>
      </c>
      <c r="I856" s="26"/>
      <c r="J856" s="26"/>
      <c r="K856" s="52">
        <f t="shared" si="159"/>
        <v>0</v>
      </c>
      <c r="L856" s="53"/>
    </row>
    <row r="857" spans="1:12" s="3" customFormat="1" ht="15" customHeight="1">
      <c r="A857" s="19">
        <v>11</v>
      </c>
      <c r="B857" s="20" t="s">
        <v>27</v>
      </c>
      <c r="C857" s="32"/>
      <c r="D857" s="22">
        <v>55200</v>
      </c>
      <c r="E857" s="23">
        <f t="shared" si="157"/>
        <v>0</v>
      </c>
      <c r="F857" s="24">
        <v>0.09</v>
      </c>
      <c r="G857" s="25">
        <f t="shared" si="158"/>
        <v>0</v>
      </c>
      <c r="H857" s="26">
        <f t="shared" si="155"/>
        <v>45665.454545454544</v>
      </c>
      <c r="I857" s="26"/>
      <c r="J857" s="26"/>
      <c r="K857" s="52">
        <f t="shared" si="159"/>
        <v>0</v>
      </c>
      <c r="L857" s="53"/>
    </row>
    <row r="858" spans="1:12" s="3" customFormat="1" ht="15" customHeight="1">
      <c r="A858" s="19">
        <v>12</v>
      </c>
      <c r="B858" s="20" t="s">
        <v>28</v>
      </c>
      <c r="C858" s="32"/>
      <c r="D858" s="22">
        <v>50600</v>
      </c>
      <c r="E858" s="23">
        <f t="shared" si="157"/>
        <v>0</v>
      </c>
      <c r="F858" s="24">
        <v>0.09</v>
      </c>
      <c r="G858" s="25">
        <f t="shared" si="158"/>
        <v>0</v>
      </c>
      <c r="H858" s="26">
        <f t="shared" si="155"/>
        <v>41859.999999999993</v>
      </c>
      <c r="I858" s="26"/>
      <c r="J858" s="26"/>
      <c r="K858" s="52">
        <f t="shared" si="159"/>
        <v>0</v>
      </c>
      <c r="L858" s="53"/>
    </row>
    <row r="859" spans="1:12" s="3" customFormat="1" ht="15" customHeight="1">
      <c r="A859" s="19">
        <v>13</v>
      </c>
      <c r="B859" s="20" t="s">
        <v>29</v>
      </c>
      <c r="C859" s="32"/>
      <c r="D859" s="33">
        <v>65340</v>
      </c>
      <c r="E859" s="23">
        <f t="shared" si="157"/>
        <v>0</v>
      </c>
      <c r="F859" s="24">
        <v>0.09</v>
      </c>
      <c r="G859" s="25">
        <f t="shared" si="158"/>
        <v>0</v>
      </c>
      <c r="H859" s="26">
        <f t="shared" si="155"/>
        <v>54053.999999999993</v>
      </c>
      <c r="I859" s="26"/>
      <c r="J859" s="26"/>
      <c r="K859" s="52">
        <f t="shared" si="159"/>
        <v>0</v>
      </c>
      <c r="L859" s="53"/>
    </row>
    <row r="860" spans="1:12" s="3" customFormat="1" ht="15" customHeight="1">
      <c r="A860" s="19">
        <v>14</v>
      </c>
      <c r="B860" s="20" t="s">
        <v>30</v>
      </c>
      <c r="C860" s="32">
        <v>2</v>
      </c>
      <c r="D860" s="33">
        <v>67155</v>
      </c>
      <c r="E860" s="23">
        <f t="shared" si="157"/>
        <v>134310</v>
      </c>
      <c r="F860" s="24">
        <v>0.09</v>
      </c>
      <c r="G860" s="25">
        <f t="shared" si="158"/>
        <v>122222.1</v>
      </c>
      <c r="H860" s="26">
        <f t="shared" si="155"/>
        <v>55555.499999999993</v>
      </c>
      <c r="I860" s="26"/>
      <c r="J860" s="26"/>
      <c r="K860" s="52">
        <f t="shared" si="159"/>
        <v>111110.99999999999</v>
      </c>
      <c r="L860" s="53"/>
    </row>
    <row r="861" spans="1:12" s="3" customFormat="1" ht="15" customHeight="1">
      <c r="A861" s="19">
        <v>15</v>
      </c>
      <c r="B861" s="20" t="s">
        <v>31</v>
      </c>
      <c r="C861" s="32"/>
      <c r="D861" s="33">
        <v>78045</v>
      </c>
      <c r="E861" s="23">
        <f t="shared" si="157"/>
        <v>0</v>
      </c>
      <c r="F861" s="24">
        <v>0.09</v>
      </c>
      <c r="G861" s="25">
        <f t="shared" si="158"/>
        <v>0</v>
      </c>
      <c r="H861" s="26">
        <f t="shared" si="155"/>
        <v>64564.5</v>
      </c>
      <c r="I861" s="26"/>
      <c r="J861" s="26"/>
      <c r="K861" s="52">
        <f t="shared" si="159"/>
        <v>0</v>
      </c>
      <c r="L861" s="53"/>
    </row>
    <row r="862" spans="1:12" s="3" customFormat="1" ht="15" customHeight="1">
      <c r="A862" s="19">
        <v>16</v>
      </c>
      <c r="B862" s="20" t="s">
        <v>32</v>
      </c>
      <c r="C862" s="32">
        <v>5</v>
      </c>
      <c r="D862" s="33">
        <v>81675</v>
      </c>
      <c r="E862" s="23">
        <f t="shared" si="157"/>
        <v>408375</v>
      </c>
      <c r="F862" s="24">
        <v>0.09</v>
      </c>
      <c r="G862" s="25">
        <f t="shared" si="158"/>
        <v>371621.25</v>
      </c>
      <c r="H862" s="26">
        <f t="shared" si="155"/>
        <v>67567.5</v>
      </c>
      <c r="I862" s="26"/>
      <c r="J862" s="26"/>
      <c r="K862" s="52">
        <f t="shared" si="159"/>
        <v>337837.5</v>
      </c>
      <c r="L862" s="53"/>
    </row>
    <row r="863" spans="1:12" s="3" customFormat="1" ht="15" customHeight="1">
      <c r="A863" s="19">
        <v>17</v>
      </c>
      <c r="B863" s="20" t="s">
        <v>33</v>
      </c>
      <c r="C863" s="32">
        <v>2</v>
      </c>
      <c r="D863" s="34">
        <v>115940</v>
      </c>
      <c r="E863" s="23">
        <f t="shared" si="157"/>
        <v>231880</v>
      </c>
      <c r="F863" s="24">
        <v>0.09</v>
      </c>
      <c r="G863" s="25">
        <f t="shared" si="158"/>
        <v>211010.8</v>
      </c>
      <c r="H863" s="26">
        <f t="shared" si="155"/>
        <v>95913.999999999985</v>
      </c>
      <c r="I863" s="26"/>
      <c r="J863" s="26"/>
      <c r="K863" s="52">
        <f t="shared" si="159"/>
        <v>191827.99999999997</v>
      </c>
      <c r="L863" s="53"/>
    </row>
    <row r="864" spans="1:12" s="65" customFormat="1" ht="15" customHeight="1">
      <c r="A864" s="72">
        <v>18</v>
      </c>
      <c r="B864" s="73" t="s">
        <v>34</v>
      </c>
      <c r="C864" s="87">
        <v>3</v>
      </c>
      <c r="D864" s="88">
        <v>99825</v>
      </c>
      <c r="E864" s="76">
        <f t="shared" si="157"/>
        <v>299475</v>
      </c>
      <c r="F864" s="77">
        <v>0.09</v>
      </c>
      <c r="G864" s="78">
        <f t="shared" si="158"/>
        <v>272522.25</v>
      </c>
      <c r="H864" s="63">
        <f t="shared" si="155"/>
        <v>82582.499999999985</v>
      </c>
      <c r="I864" s="63">
        <f>H864*0.85</f>
        <v>70195.124999999985</v>
      </c>
      <c r="J864" s="63"/>
      <c r="K864" s="83">
        <f>I864*C864</f>
        <v>210585.37499999994</v>
      </c>
      <c r="L864" s="84"/>
    </row>
    <row r="865" spans="3:3">
      <c r="C865">
        <f>SUM(C1:C864)</f>
        <v>1558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topLeftCell="A99" zoomScale="110" zoomScaleNormal="110" workbookViewId="0">
      <selection activeCell="B125" sqref="B125"/>
    </sheetView>
  </sheetViews>
  <sheetFormatPr defaultRowHeight="15"/>
  <cols>
    <col min="1" max="1" width="7.85546875" style="229" customWidth="1"/>
    <col min="2" max="2" width="24.7109375" style="229" customWidth="1"/>
    <col min="3" max="3" width="10.42578125" style="230" customWidth="1"/>
    <col min="4" max="48" width="13" style="230" customWidth="1"/>
    <col min="49" max="49" width="9.140625" style="229" customWidth="1"/>
    <col min="50" max="50" width="14.7109375" style="231" customWidth="1"/>
    <col min="51" max="51" width="13.42578125" style="231" customWidth="1"/>
    <col min="52" max="53" width="14.28515625" style="231" customWidth="1"/>
    <col min="54" max="54" width="23" style="229" customWidth="1"/>
    <col min="55" max="55" width="17" style="229" bestFit="1" customWidth="1"/>
    <col min="56" max="56" width="16.28515625" style="229" bestFit="1" customWidth="1"/>
    <col min="57" max="57" width="16" style="229" bestFit="1" customWidth="1"/>
    <col min="58" max="16384" width="9.140625" style="229"/>
  </cols>
  <sheetData>
    <row r="1" spans="1:54" ht="10.5" hidden="1" customHeight="1"/>
    <row r="2" spans="1:54" s="232" customFormat="1" ht="30" hidden="1" customHeight="1">
      <c r="B2" s="332" t="s">
        <v>172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233"/>
    </row>
    <row r="3" spans="1:54" s="232" customFormat="1" ht="29.25" hidden="1" customHeight="1">
      <c r="A3" s="331" t="s">
        <v>10</v>
      </c>
      <c r="B3" s="331" t="s">
        <v>173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X3" s="235"/>
      <c r="AY3" s="235"/>
      <c r="AZ3" s="235"/>
      <c r="BA3" s="235"/>
    </row>
    <row r="4" spans="1:54" s="232" customFormat="1" ht="43.5" hidden="1" customHeight="1">
      <c r="A4" s="331"/>
      <c r="B4" s="331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7" t="s">
        <v>148</v>
      </c>
      <c r="AX4" s="238" t="s">
        <v>174</v>
      </c>
      <c r="AY4" s="239" t="s">
        <v>175</v>
      </c>
      <c r="AZ4" s="240" t="s">
        <v>176</v>
      </c>
      <c r="BA4" s="240"/>
      <c r="BB4" s="241" t="s">
        <v>14</v>
      </c>
    </row>
    <row r="5" spans="1:54" s="232" customFormat="1" ht="25.5" hidden="1" customHeight="1">
      <c r="A5" s="242">
        <v>1</v>
      </c>
      <c r="B5" s="243" t="s">
        <v>177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5" t="e">
        <f>SUM(#REF!)</f>
        <v>#REF!</v>
      </c>
      <c r="AX5" s="235">
        <v>96566</v>
      </c>
      <c r="AY5" s="235">
        <f>AX5/1.1</f>
        <v>87787.272727272721</v>
      </c>
      <c r="AZ5" s="235">
        <f t="shared" ref="AZ5:AZ16" si="0">AX5/1.1*0.91</f>
        <v>79886.418181818182</v>
      </c>
      <c r="BA5" s="235"/>
      <c r="BB5" s="246" t="e">
        <f t="shared" ref="BB5:BB16" si="1">AZ5*AW5</f>
        <v>#REF!</v>
      </c>
    </row>
    <row r="6" spans="1:54" s="232" customFormat="1" ht="24" hidden="1" customHeight="1">
      <c r="A6" s="242">
        <v>2</v>
      </c>
      <c r="B6" s="243" t="s">
        <v>20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5" t="e">
        <f>SUM(#REF!)</f>
        <v>#REF!</v>
      </c>
      <c r="AX6" s="235">
        <v>104359</v>
      </c>
      <c r="AY6" s="235">
        <f t="shared" ref="AY6:AY16" si="2">AX6/1.1</f>
        <v>94871.818181818177</v>
      </c>
      <c r="AZ6" s="235">
        <f t="shared" si="0"/>
        <v>86333.354545454538</v>
      </c>
      <c r="BA6" s="235"/>
      <c r="BB6" s="246" t="e">
        <f t="shared" si="1"/>
        <v>#REF!</v>
      </c>
    </row>
    <row r="7" spans="1:54" s="232" customFormat="1" ht="25.5" hidden="1" customHeight="1">
      <c r="A7" s="242">
        <v>3</v>
      </c>
      <c r="B7" s="243" t="s">
        <v>178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5" t="e">
        <f>SUM(#REF!)</f>
        <v>#REF!</v>
      </c>
      <c r="AX7" s="235">
        <v>122163</v>
      </c>
      <c r="AY7" s="235">
        <f t="shared" si="2"/>
        <v>111057.27272727272</v>
      </c>
      <c r="AZ7" s="235">
        <f t="shared" si="0"/>
        <v>101062.11818181818</v>
      </c>
      <c r="BA7" s="235"/>
      <c r="BB7" s="246" t="e">
        <f t="shared" si="1"/>
        <v>#REF!</v>
      </c>
    </row>
    <row r="8" spans="1:54" s="232" customFormat="1" ht="22.5" hidden="1" customHeight="1">
      <c r="A8" s="242">
        <v>4</v>
      </c>
      <c r="B8" s="243" t="s">
        <v>179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5" t="e">
        <f>SUM(#REF!)</f>
        <v>#REF!</v>
      </c>
      <c r="AX8" s="235">
        <v>71482</v>
      </c>
      <c r="AY8" s="235">
        <f t="shared" si="2"/>
        <v>64983.63636363636</v>
      </c>
      <c r="AZ8" s="235">
        <f t="shared" si="0"/>
        <v>59135.109090909093</v>
      </c>
      <c r="BA8" s="235"/>
      <c r="BB8" s="246" t="e">
        <f t="shared" si="1"/>
        <v>#REF!</v>
      </c>
    </row>
    <row r="9" spans="1:54" s="232" customFormat="1" ht="24" hidden="1" customHeight="1">
      <c r="A9" s="242">
        <v>5</v>
      </c>
      <c r="B9" s="243" t="s">
        <v>180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 t="e">
        <f>SUM(#REF!)</f>
        <v>#REF!</v>
      </c>
      <c r="AX9" s="235">
        <v>115905</v>
      </c>
      <c r="AY9" s="235">
        <f t="shared" si="2"/>
        <v>105368.18181818181</v>
      </c>
      <c r="AZ9" s="235">
        <f t="shared" si="0"/>
        <v>95885.045454545456</v>
      </c>
      <c r="BA9" s="235"/>
      <c r="BB9" s="246" t="e">
        <f t="shared" si="1"/>
        <v>#REF!</v>
      </c>
    </row>
    <row r="10" spans="1:54" s="232" customFormat="1" ht="21.75" hidden="1" customHeight="1">
      <c r="A10" s="242">
        <v>6</v>
      </c>
      <c r="B10" s="243" t="s">
        <v>19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5" t="e">
        <f>SUM(#REF!)</f>
        <v>#REF!</v>
      </c>
      <c r="AX10" s="235">
        <v>54119</v>
      </c>
      <c r="AY10" s="235">
        <f t="shared" si="2"/>
        <v>49199.090909090904</v>
      </c>
      <c r="AZ10" s="235">
        <f t="shared" si="0"/>
        <v>44771.172727272722</v>
      </c>
      <c r="BA10" s="235"/>
      <c r="BB10" s="246" t="e">
        <f t="shared" si="1"/>
        <v>#REF!</v>
      </c>
    </row>
    <row r="11" spans="1:54" s="232" customFormat="1" ht="21.75" hidden="1" customHeight="1">
      <c r="A11" s="242">
        <v>7</v>
      </c>
      <c r="B11" s="243" t="s">
        <v>181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5" t="e">
        <f>SUM(#REF!)</f>
        <v>#REF!</v>
      </c>
      <c r="AX11" s="235">
        <v>48000</v>
      </c>
      <c r="AY11" s="235">
        <f t="shared" si="2"/>
        <v>43636.363636363632</v>
      </c>
      <c r="AZ11" s="235">
        <f t="shared" si="0"/>
        <v>39709.090909090904</v>
      </c>
      <c r="BA11" s="235"/>
      <c r="BB11" s="246" t="e">
        <f t="shared" si="1"/>
        <v>#REF!</v>
      </c>
    </row>
    <row r="12" spans="1:54" s="232" customFormat="1" ht="22.5" hidden="1" customHeight="1">
      <c r="A12" s="242">
        <v>8</v>
      </c>
      <c r="B12" s="243" t="s">
        <v>182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5" t="e">
        <f>SUM(#REF!)</f>
        <v>#REF!</v>
      </c>
      <c r="AX12" s="235">
        <v>44000</v>
      </c>
      <c r="AY12" s="235">
        <f t="shared" si="2"/>
        <v>40000</v>
      </c>
      <c r="AZ12" s="235">
        <f t="shared" si="0"/>
        <v>36400</v>
      </c>
      <c r="BA12" s="235"/>
      <c r="BB12" s="246" t="e">
        <f t="shared" si="1"/>
        <v>#REF!</v>
      </c>
    </row>
    <row r="13" spans="1:54" s="232" customFormat="1" ht="22.5" hidden="1" customHeight="1">
      <c r="A13" s="242">
        <v>9</v>
      </c>
      <c r="B13" s="243" t="s">
        <v>143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5" t="e">
        <f>SUM(#REF!)</f>
        <v>#REF!</v>
      </c>
      <c r="AX13" s="235">
        <v>82500</v>
      </c>
      <c r="AY13" s="235">
        <f t="shared" si="2"/>
        <v>75000</v>
      </c>
      <c r="AZ13" s="235">
        <f t="shared" si="0"/>
        <v>68250</v>
      </c>
      <c r="BA13" s="235"/>
      <c r="BB13" s="246" t="e">
        <f t="shared" si="1"/>
        <v>#REF!</v>
      </c>
    </row>
    <row r="14" spans="1:54" s="232" customFormat="1" ht="21" hidden="1" customHeight="1">
      <c r="A14" s="242">
        <v>10</v>
      </c>
      <c r="B14" s="243" t="s">
        <v>183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5" t="e">
        <f>SUM(#REF!)</f>
        <v>#REF!</v>
      </c>
      <c r="AX14" s="235">
        <v>89500</v>
      </c>
      <c r="AY14" s="235">
        <f t="shared" si="2"/>
        <v>81363.636363636353</v>
      </c>
      <c r="AZ14" s="235">
        <f t="shared" si="0"/>
        <v>74040.909090909088</v>
      </c>
      <c r="BA14" s="235"/>
      <c r="BB14" s="246" t="e">
        <f t="shared" si="1"/>
        <v>#REF!</v>
      </c>
    </row>
    <row r="15" spans="1:54" s="247" customFormat="1" ht="21" hidden="1" customHeight="1">
      <c r="A15" s="242">
        <v>11</v>
      </c>
      <c r="B15" s="243" t="s">
        <v>184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5" t="e">
        <f>SUM(#REF!)</f>
        <v>#REF!</v>
      </c>
      <c r="AX15" s="235">
        <v>144014</v>
      </c>
      <c r="AY15" s="235">
        <f t="shared" si="2"/>
        <v>130921.81818181818</v>
      </c>
      <c r="AZ15" s="235">
        <f t="shared" si="0"/>
        <v>119138.85454545454</v>
      </c>
      <c r="BA15" s="235"/>
      <c r="BB15" s="246" t="e">
        <f t="shared" si="1"/>
        <v>#REF!</v>
      </c>
    </row>
    <row r="16" spans="1:54" s="247" customFormat="1" ht="21" hidden="1" customHeight="1">
      <c r="A16" s="242">
        <v>12</v>
      </c>
      <c r="B16" s="243" t="s">
        <v>185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5" t="e">
        <f>SUM(#REF!)</f>
        <v>#REF!</v>
      </c>
      <c r="AX16" s="235">
        <v>237245</v>
      </c>
      <c r="AY16" s="235">
        <f t="shared" si="2"/>
        <v>215677.27272727271</v>
      </c>
      <c r="AZ16" s="235">
        <f t="shared" si="0"/>
        <v>196266.31818181818</v>
      </c>
      <c r="BA16" s="235"/>
      <c r="BB16" s="246" t="e">
        <f t="shared" si="1"/>
        <v>#REF!</v>
      </c>
    </row>
    <row r="17" spans="1:54" hidden="1">
      <c r="A17" s="248"/>
      <c r="AZ17" s="249"/>
      <c r="BA17" s="249"/>
      <c r="BB17" s="250" t="e">
        <f>SUM(BB5:BB16)</f>
        <v>#REF!</v>
      </c>
    </row>
    <row r="18" spans="1:54" hidden="1">
      <c r="AZ18" s="251" t="s">
        <v>186</v>
      </c>
      <c r="BA18" s="251"/>
      <c r="BB18" s="252" t="e">
        <f>BB17*0.1</f>
        <v>#REF!</v>
      </c>
    </row>
    <row r="19" spans="1:54" hidden="1">
      <c r="AW19" s="230"/>
      <c r="AX19" s="253"/>
      <c r="AY19" s="253"/>
      <c r="AZ19" s="254" t="s">
        <v>187</v>
      </c>
      <c r="BA19" s="254"/>
      <c r="BB19" s="252" t="e">
        <f>SUM(BB17:BB18)</f>
        <v>#REF!</v>
      </c>
    </row>
    <row r="20" spans="1:54" hidden="1"/>
    <row r="21" spans="1:54" ht="6.75" hidden="1" customHeight="1"/>
    <row r="22" spans="1:54" ht="8.25" hidden="1" customHeight="1"/>
    <row r="23" spans="1:54" ht="8.25" hidden="1" customHeight="1"/>
    <row r="24" spans="1:54" ht="8.25" hidden="1" customHeight="1"/>
    <row r="25" spans="1:54" hidden="1"/>
    <row r="26" spans="1:54" s="232" customFormat="1" ht="30" hidden="1" customHeight="1">
      <c r="B26" s="332" t="s">
        <v>172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233"/>
    </row>
    <row r="27" spans="1:54" s="232" customFormat="1" ht="29.25" hidden="1" customHeight="1">
      <c r="A27" s="331" t="s">
        <v>10</v>
      </c>
      <c r="B27" s="331" t="s">
        <v>173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X27" s="235"/>
      <c r="AY27" s="235"/>
      <c r="AZ27" s="235"/>
      <c r="BA27" s="235"/>
    </row>
    <row r="28" spans="1:54" s="232" customFormat="1" ht="43.5" hidden="1" customHeight="1">
      <c r="A28" s="331"/>
      <c r="B28" s="331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7" t="s">
        <v>148</v>
      </c>
      <c r="AX28" s="238" t="s">
        <v>174</v>
      </c>
      <c r="AY28" s="239" t="s">
        <v>175</v>
      </c>
      <c r="AZ28" s="240" t="s">
        <v>176</v>
      </c>
      <c r="BA28" s="240"/>
      <c r="BB28" s="241" t="s">
        <v>14</v>
      </c>
    </row>
    <row r="29" spans="1:54" s="232" customFormat="1" ht="25.5" hidden="1" customHeight="1">
      <c r="A29" s="242">
        <v>1</v>
      </c>
      <c r="B29" s="243" t="s">
        <v>177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5" t="e">
        <f>SUM(#REF!)</f>
        <v>#REF!</v>
      </c>
      <c r="AX29" s="235">
        <v>96566</v>
      </c>
      <c r="AY29" s="235">
        <f>AX29/1.1</f>
        <v>87787.272727272721</v>
      </c>
      <c r="AZ29" s="235">
        <f t="shared" ref="AZ29:AZ40" si="3">AX29/1.1*0.91</f>
        <v>79886.418181818182</v>
      </c>
      <c r="BA29" s="235"/>
      <c r="BB29" s="246" t="e">
        <f t="shared" ref="BB29:BB40" si="4">AZ29*AW29</f>
        <v>#REF!</v>
      </c>
    </row>
    <row r="30" spans="1:54" s="232" customFormat="1" ht="24" hidden="1" customHeight="1">
      <c r="A30" s="242">
        <v>2</v>
      </c>
      <c r="B30" s="243" t="s">
        <v>20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5" t="e">
        <f>SUM(#REF!)</f>
        <v>#REF!</v>
      </c>
      <c r="AX30" s="235">
        <v>104359</v>
      </c>
      <c r="AY30" s="235">
        <f t="shared" ref="AY30:AY40" si="5">AX30/1.1</f>
        <v>94871.818181818177</v>
      </c>
      <c r="AZ30" s="235">
        <f t="shared" si="3"/>
        <v>86333.354545454538</v>
      </c>
      <c r="BA30" s="235"/>
      <c r="BB30" s="246" t="e">
        <f t="shared" si="4"/>
        <v>#REF!</v>
      </c>
    </row>
    <row r="31" spans="1:54" s="232" customFormat="1" ht="25.5" hidden="1" customHeight="1">
      <c r="A31" s="242">
        <v>3</v>
      </c>
      <c r="B31" s="243" t="s">
        <v>178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5" t="e">
        <f>SUM(#REF!)</f>
        <v>#REF!</v>
      </c>
      <c r="AX31" s="235">
        <v>122163</v>
      </c>
      <c r="AY31" s="235">
        <f t="shared" si="5"/>
        <v>111057.27272727272</v>
      </c>
      <c r="AZ31" s="235">
        <f t="shared" si="3"/>
        <v>101062.11818181818</v>
      </c>
      <c r="BA31" s="235"/>
      <c r="BB31" s="246" t="e">
        <f t="shared" si="4"/>
        <v>#REF!</v>
      </c>
    </row>
    <row r="32" spans="1:54" s="232" customFormat="1" ht="22.5" hidden="1" customHeight="1">
      <c r="A32" s="242">
        <v>4</v>
      </c>
      <c r="B32" s="243" t="s">
        <v>179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5" t="e">
        <f>SUM(#REF!)</f>
        <v>#REF!</v>
      </c>
      <c r="AX32" s="235">
        <v>71482</v>
      </c>
      <c r="AY32" s="235">
        <f t="shared" si="5"/>
        <v>64983.63636363636</v>
      </c>
      <c r="AZ32" s="235">
        <f t="shared" si="3"/>
        <v>59135.109090909093</v>
      </c>
      <c r="BA32" s="235"/>
      <c r="BB32" s="246" t="e">
        <f t="shared" si="4"/>
        <v>#REF!</v>
      </c>
    </row>
    <row r="33" spans="1:54" s="232" customFormat="1" ht="24" hidden="1" customHeight="1">
      <c r="A33" s="242">
        <v>5</v>
      </c>
      <c r="B33" s="243" t="s">
        <v>180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5" t="e">
        <f>SUM(#REF!)</f>
        <v>#REF!</v>
      </c>
      <c r="AX33" s="235">
        <v>115905</v>
      </c>
      <c r="AY33" s="235">
        <f t="shared" si="5"/>
        <v>105368.18181818181</v>
      </c>
      <c r="AZ33" s="235">
        <f t="shared" si="3"/>
        <v>95885.045454545456</v>
      </c>
      <c r="BA33" s="235"/>
      <c r="BB33" s="246" t="e">
        <f t="shared" si="4"/>
        <v>#REF!</v>
      </c>
    </row>
    <row r="34" spans="1:54" s="232" customFormat="1" ht="21.75" hidden="1" customHeight="1">
      <c r="A34" s="242">
        <v>6</v>
      </c>
      <c r="B34" s="243" t="s">
        <v>19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5" t="e">
        <f>SUM(#REF!)</f>
        <v>#REF!</v>
      </c>
      <c r="AX34" s="235">
        <v>54119</v>
      </c>
      <c r="AY34" s="235">
        <f t="shared" si="5"/>
        <v>49199.090909090904</v>
      </c>
      <c r="AZ34" s="235">
        <f t="shared" si="3"/>
        <v>44771.172727272722</v>
      </c>
      <c r="BA34" s="235"/>
      <c r="BB34" s="246" t="e">
        <f t="shared" si="4"/>
        <v>#REF!</v>
      </c>
    </row>
    <row r="35" spans="1:54" s="232" customFormat="1" ht="21.75" hidden="1" customHeight="1">
      <c r="A35" s="242">
        <v>7</v>
      </c>
      <c r="B35" s="243" t="s">
        <v>181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5" t="e">
        <f>SUM(#REF!)</f>
        <v>#REF!</v>
      </c>
      <c r="AX35" s="235">
        <v>48000</v>
      </c>
      <c r="AY35" s="235">
        <f t="shared" si="5"/>
        <v>43636.363636363632</v>
      </c>
      <c r="AZ35" s="235">
        <f t="shared" si="3"/>
        <v>39709.090909090904</v>
      </c>
      <c r="BA35" s="235"/>
      <c r="BB35" s="246" t="e">
        <f t="shared" si="4"/>
        <v>#REF!</v>
      </c>
    </row>
    <row r="36" spans="1:54" s="232" customFormat="1" ht="22.5" hidden="1" customHeight="1">
      <c r="A36" s="242">
        <v>8</v>
      </c>
      <c r="B36" s="243" t="s">
        <v>182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 t="e">
        <f>SUM(#REF!)</f>
        <v>#REF!</v>
      </c>
      <c r="AX36" s="235">
        <v>44000</v>
      </c>
      <c r="AY36" s="235">
        <f t="shared" si="5"/>
        <v>40000</v>
      </c>
      <c r="AZ36" s="235">
        <f t="shared" si="3"/>
        <v>36400</v>
      </c>
      <c r="BA36" s="235"/>
      <c r="BB36" s="246" t="e">
        <f t="shared" si="4"/>
        <v>#REF!</v>
      </c>
    </row>
    <row r="37" spans="1:54" s="232" customFormat="1" ht="22.5" hidden="1" customHeight="1">
      <c r="A37" s="242">
        <v>9</v>
      </c>
      <c r="B37" s="243" t="s">
        <v>143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5" t="e">
        <f>SUM(#REF!)</f>
        <v>#REF!</v>
      </c>
      <c r="AX37" s="235">
        <v>82500</v>
      </c>
      <c r="AY37" s="235">
        <f t="shared" si="5"/>
        <v>75000</v>
      </c>
      <c r="AZ37" s="235">
        <f t="shared" si="3"/>
        <v>68250</v>
      </c>
      <c r="BA37" s="235"/>
      <c r="BB37" s="246" t="e">
        <f t="shared" si="4"/>
        <v>#REF!</v>
      </c>
    </row>
    <row r="38" spans="1:54" s="232" customFormat="1" ht="21" hidden="1" customHeight="1">
      <c r="A38" s="242">
        <v>10</v>
      </c>
      <c r="B38" s="243" t="s">
        <v>183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5" t="e">
        <f>SUM(#REF!)</f>
        <v>#REF!</v>
      </c>
      <c r="AX38" s="235">
        <v>89500</v>
      </c>
      <c r="AY38" s="235">
        <f t="shared" si="5"/>
        <v>81363.636363636353</v>
      </c>
      <c r="AZ38" s="235">
        <f t="shared" si="3"/>
        <v>74040.909090909088</v>
      </c>
      <c r="BA38" s="235"/>
      <c r="BB38" s="246" t="e">
        <f t="shared" si="4"/>
        <v>#REF!</v>
      </c>
    </row>
    <row r="39" spans="1:54" s="247" customFormat="1" ht="21" hidden="1" customHeight="1">
      <c r="A39" s="242">
        <v>11</v>
      </c>
      <c r="B39" s="243" t="s">
        <v>184</v>
      </c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5" t="e">
        <f>SUM(#REF!)</f>
        <v>#REF!</v>
      </c>
      <c r="AX39" s="235">
        <v>144014</v>
      </c>
      <c r="AY39" s="235">
        <f t="shared" si="5"/>
        <v>130921.81818181818</v>
      </c>
      <c r="AZ39" s="235">
        <f t="shared" si="3"/>
        <v>119138.85454545454</v>
      </c>
      <c r="BA39" s="235"/>
      <c r="BB39" s="246" t="e">
        <f t="shared" si="4"/>
        <v>#REF!</v>
      </c>
    </row>
    <row r="40" spans="1:54" s="247" customFormat="1" ht="21" hidden="1" customHeight="1">
      <c r="A40" s="242">
        <v>12</v>
      </c>
      <c r="B40" s="243" t="s">
        <v>185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5" t="e">
        <f>SUM(#REF!)</f>
        <v>#REF!</v>
      </c>
      <c r="AX40" s="235">
        <v>237245</v>
      </c>
      <c r="AY40" s="235">
        <f t="shared" si="5"/>
        <v>215677.27272727271</v>
      </c>
      <c r="AZ40" s="235">
        <f t="shared" si="3"/>
        <v>196266.31818181818</v>
      </c>
      <c r="BA40" s="235"/>
      <c r="BB40" s="246" t="e">
        <f t="shared" si="4"/>
        <v>#REF!</v>
      </c>
    </row>
    <row r="41" spans="1:54" hidden="1">
      <c r="A41" s="248"/>
      <c r="AZ41" s="249"/>
      <c r="BA41" s="249"/>
      <c r="BB41" s="250" t="e">
        <f>SUM(BB29:BB40)</f>
        <v>#REF!</v>
      </c>
    </row>
    <row r="42" spans="1:54" hidden="1">
      <c r="AZ42" s="251" t="s">
        <v>186</v>
      </c>
      <c r="BA42" s="251"/>
      <c r="BB42" s="252" t="e">
        <f>BB41*0.1</f>
        <v>#REF!</v>
      </c>
    </row>
    <row r="43" spans="1:54" ht="18" hidden="1" customHeight="1">
      <c r="AW43" s="230"/>
      <c r="AX43" s="253"/>
      <c r="AY43" s="253"/>
      <c r="AZ43" s="254" t="s">
        <v>187</v>
      </c>
      <c r="BA43" s="254"/>
      <c r="BB43" s="252" t="e">
        <f>SUM(BB41:BB42)</f>
        <v>#REF!</v>
      </c>
    </row>
    <row r="44" spans="1:54" ht="9" hidden="1" customHeight="1"/>
    <row r="45" spans="1:54" ht="9" hidden="1" customHeight="1"/>
    <row r="46" spans="1:54" s="232" customFormat="1" ht="30" hidden="1" customHeight="1">
      <c r="B46" s="332" t="s">
        <v>172</v>
      </c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233"/>
    </row>
    <row r="47" spans="1:54" s="232" customFormat="1" ht="29.25" hidden="1" customHeight="1">
      <c r="A47" s="331" t="s">
        <v>10</v>
      </c>
      <c r="B47" s="331" t="s">
        <v>173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X47" s="235"/>
      <c r="AY47" s="235"/>
      <c r="AZ47" s="235"/>
      <c r="BA47" s="235"/>
    </row>
    <row r="48" spans="1:54" s="232" customFormat="1" ht="29.25" hidden="1" customHeight="1">
      <c r="A48" s="331"/>
      <c r="B48" s="331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37" t="s">
        <v>148</v>
      </c>
      <c r="AX48" s="238" t="s">
        <v>174</v>
      </c>
      <c r="AY48" s="239" t="s">
        <v>175</v>
      </c>
      <c r="AZ48" s="240" t="s">
        <v>176</v>
      </c>
      <c r="BA48" s="240"/>
      <c r="BB48" s="241" t="s">
        <v>14</v>
      </c>
    </row>
    <row r="49" spans="1:54" s="232" customFormat="1" ht="25.5" hidden="1" customHeight="1">
      <c r="A49" s="242">
        <v>1</v>
      </c>
      <c r="B49" s="243" t="s">
        <v>177</v>
      </c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45"/>
      <c r="AX49" s="235">
        <v>96566</v>
      </c>
      <c r="AY49" s="235">
        <f>AX49/1.1</f>
        <v>87787.272727272721</v>
      </c>
      <c r="AZ49" s="235">
        <f t="shared" ref="AZ49:AZ60" si="6">AX49/1.1*0.91</f>
        <v>79886.418181818182</v>
      </c>
      <c r="BA49" s="235"/>
      <c r="BB49" s="246">
        <f t="shared" ref="BB49:BB60" si="7">AZ49*AW49</f>
        <v>0</v>
      </c>
    </row>
    <row r="50" spans="1:54" s="232" customFormat="1" ht="24" hidden="1" customHeight="1">
      <c r="A50" s="242">
        <v>2</v>
      </c>
      <c r="B50" s="243" t="s">
        <v>20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45"/>
      <c r="AX50" s="235">
        <v>117926</v>
      </c>
      <c r="AY50" s="235">
        <f t="shared" ref="AY50:AY60" si="8">AX50/1.1</f>
        <v>107205.45454545453</v>
      </c>
      <c r="AZ50" s="235">
        <f t="shared" si="6"/>
        <v>97556.963636363624</v>
      </c>
      <c r="BA50" s="235"/>
      <c r="BB50" s="246">
        <f t="shared" si="7"/>
        <v>0</v>
      </c>
    </row>
    <row r="51" spans="1:54" s="232" customFormat="1" ht="25.5" hidden="1" customHeight="1">
      <c r="A51" s="242">
        <v>3</v>
      </c>
      <c r="B51" s="243" t="s">
        <v>178</v>
      </c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45"/>
      <c r="AX51" s="235">
        <v>122163</v>
      </c>
      <c r="AY51" s="235">
        <f t="shared" si="8"/>
        <v>111057.27272727272</v>
      </c>
      <c r="AZ51" s="235">
        <f t="shared" si="6"/>
        <v>101062.11818181818</v>
      </c>
      <c r="BA51" s="235"/>
      <c r="BB51" s="246">
        <f t="shared" si="7"/>
        <v>0</v>
      </c>
    </row>
    <row r="52" spans="1:54" s="232" customFormat="1" ht="22.5" hidden="1" customHeight="1">
      <c r="A52" s="242">
        <v>4</v>
      </c>
      <c r="B52" s="243" t="s">
        <v>179</v>
      </c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45"/>
      <c r="AX52" s="235">
        <v>80775</v>
      </c>
      <c r="AY52" s="235">
        <f t="shared" si="8"/>
        <v>73431.818181818177</v>
      </c>
      <c r="AZ52" s="235">
        <f t="shared" si="6"/>
        <v>66822.954545454544</v>
      </c>
      <c r="BA52" s="235"/>
      <c r="BB52" s="246">
        <f t="shared" si="7"/>
        <v>0</v>
      </c>
    </row>
    <row r="53" spans="1:54" s="232" customFormat="1" ht="24" hidden="1" customHeight="1">
      <c r="A53" s="242">
        <v>5</v>
      </c>
      <c r="B53" s="243" t="s">
        <v>180</v>
      </c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45"/>
      <c r="AX53" s="235">
        <v>130973</v>
      </c>
      <c r="AY53" s="235">
        <f t="shared" si="8"/>
        <v>119066.36363636363</v>
      </c>
      <c r="AZ53" s="235">
        <f t="shared" si="6"/>
        <v>108350.39090909091</v>
      </c>
      <c r="BA53" s="235"/>
      <c r="BB53" s="246">
        <f t="shared" si="7"/>
        <v>0</v>
      </c>
    </row>
    <row r="54" spans="1:54" s="232" customFormat="1" ht="21.75" hidden="1" customHeight="1">
      <c r="A54" s="242">
        <v>6</v>
      </c>
      <c r="B54" s="243" t="s">
        <v>19</v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45"/>
      <c r="AX54" s="235">
        <v>61155</v>
      </c>
      <c r="AY54" s="235">
        <f t="shared" si="8"/>
        <v>55595.454545454544</v>
      </c>
      <c r="AZ54" s="235">
        <f t="shared" si="6"/>
        <v>50591.86363636364</v>
      </c>
      <c r="BA54" s="235"/>
      <c r="BB54" s="246">
        <f t="shared" si="7"/>
        <v>0</v>
      </c>
    </row>
    <row r="55" spans="1:54" s="232" customFormat="1" ht="21.75" hidden="1" customHeight="1">
      <c r="A55" s="242">
        <v>7</v>
      </c>
      <c r="B55" s="243" t="s">
        <v>181</v>
      </c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45"/>
      <c r="AX55" s="235">
        <v>55200</v>
      </c>
      <c r="AY55" s="235">
        <f t="shared" si="8"/>
        <v>50181.818181818177</v>
      </c>
      <c r="AZ55" s="235">
        <f t="shared" si="6"/>
        <v>45665.454545454544</v>
      </c>
      <c r="BA55" s="235"/>
      <c r="BB55" s="246">
        <f t="shared" si="7"/>
        <v>0</v>
      </c>
    </row>
    <row r="56" spans="1:54" s="232" customFormat="1" ht="22.5" hidden="1" customHeight="1">
      <c r="A56" s="242">
        <v>8</v>
      </c>
      <c r="B56" s="243" t="s">
        <v>182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5"/>
      <c r="AX56" s="235">
        <v>50600</v>
      </c>
      <c r="AY56" s="235">
        <f t="shared" si="8"/>
        <v>45999.999999999993</v>
      </c>
      <c r="AZ56" s="235">
        <f t="shared" si="6"/>
        <v>41859.999999999993</v>
      </c>
      <c r="BA56" s="235"/>
      <c r="BB56" s="246">
        <f t="shared" si="7"/>
        <v>0</v>
      </c>
    </row>
    <row r="57" spans="1:54" s="232" customFormat="1" ht="22.5" hidden="1" customHeight="1">
      <c r="A57" s="242">
        <v>9</v>
      </c>
      <c r="B57" s="243" t="s">
        <v>143</v>
      </c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5"/>
      <c r="AX57" s="235">
        <v>94875</v>
      </c>
      <c r="AY57" s="235">
        <f t="shared" si="8"/>
        <v>86250</v>
      </c>
      <c r="AZ57" s="235">
        <f t="shared" si="6"/>
        <v>78487.5</v>
      </c>
      <c r="BA57" s="235"/>
      <c r="BB57" s="246">
        <f t="shared" si="7"/>
        <v>0</v>
      </c>
    </row>
    <row r="58" spans="1:54" s="232" customFormat="1" ht="21" hidden="1" customHeight="1">
      <c r="A58" s="242">
        <v>10</v>
      </c>
      <c r="B58" s="243" t="s">
        <v>183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5"/>
      <c r="AX58" s="235">
        <v>102925</v>
      </c>
      <c r="AY58" s="235">
        <f t="shared" si="8"/>
        <v>93568.181818181809</v>
      </c>
      <c r="AZ58" s="235">
        <f t="shared" si="6"/>
        <v>85147.045454545456</v>
      </c>
      <c r="BA58" s="235"/>
      <c r="BB58" s="246">
        <f t="shared" si="7"/>
        <v>0</v>
      </c>
    </row>
    <row r="59" spans="1:54" s="247" customFormat="1" ht="21" hidden="1" customHeight="1">
      <c r="A59" s="242">
        <v>11</v>
      </c>
      <c r="B59" s="243" t="s">
        <v>184</v>
      </c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5"/>
      <c r="AX59" s="235">
        <v>144014</v>
      </c>
      <c r="AY59" s="235">
        <f t="shared" si="8"/>
        <v>130921.81818181818</v>
      </c>
      <c r="AZ59" s="235">
        <f t="shared" si="6"/>
        <v>119138.85454545454</v>
      </c>
      <c r="BA59" s="235"/>
      <c r="BB59" s="246">
        <f t="shared" si="7"/>
        <v>0</v>
      </c>
    </row>
    <row r="60" spans="1:54" s="247" customFormat="1" ht="21" hidden="1" customHeight="1">
      <c r="A60" s="242">
        <v>12</v>
      </c>
      <c r="B60" s="243" t="s">
        <v>185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5"/>
      <c r="AX60" s="235">
        <v>237245</v>
      </c>
      <c r="AY60" s="235">
        <f t="shared" si="8"/>
        <v>215677.27272727271</v>
      </c>
      <c r="AZ60" s="235">
        <f t="shared" si="6"/>
        <v>196266.31818181818</v>
      </c>
      <c r="BA60" s="235"/>
      <c r="BB60" s="246">
        <f t="shared" si="7"/>
        <v>0</v>
      </c>
    </row>
    <row r="61" spans="1:54" ht="18" hidden="1" customHeight="1">
      <c r="A61" s="248"/>
      <c r="AZ61" s="249"/>
      <c r="BA61" s="249"/>
      <c r="BB61" s="257">
        <f>SUM(BB49:BB60)</f>
        <v>0</v>
      </c>
    </row>
    <row r="62" spans="1:54" ht="15.75" hidden="1" customHeight="1">
      <c r="AZ62" s="251" t="s">
        <v>186</v>
      </c>
      <c r="BA62" s="251"/>
      <c r="BB62" s="258">
        <f>BB61*0.1</f>
        <v>0</v>
      </c>
    </row>
    <row r="63" spans="1:54" ht="15.75" hidden="1" customHeight="1">
      <c r="AW63" s="230"/>
      <c r="AX63" s="253"/>
      <c r="AY63" s="253"/>
      <c r="AZ63" s="259" t="s">
        <v>187</v>
      </c>
      <c r="BA63" s="259"/>
      <c r="BB63" s="258">
        <f>SUM(BB61:BB62)</f>
        <v>0</v>
      </c>
    </row>
    <row r="65" spans="1:54" s="232" customFormat="1" ht="30" customHeight="1">
      <c r="B65" s="328" t="s">
        <v>188</v>
      </c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30"/>
      <c r="BA65" s="260"/>
    </row>
    <row r="66" spans="1:54" s="232" customFormat="1" ht="29.25" customHeight="1">
      <c r="A66" s="331" t="s">
        <v>10</v>
      </c>
      <c r="B66" s="331" t="s">
        <v>173</v>
      </c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X66" s="235"/>
      <c r="AY66" s="235"/>
      <c r="AZ66" s="235"/>
      <c r="BA66" s="235"/>
    </row>
    <row r="67" spans="1:54" s="232" customFormat="1" ht="28.5" customHeight="1">
      <c r="A67" s="331"/>
      <c r="B67" s="33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37" t="s">
        <v>148</v>
      </c>
      <c r="AX67" s="238" t="s">
        <v>174</v>
      </c>
      <c r="AY67" s="239" t="s">
        <v>175</v>
      </c>
      <c r="AZ67" s="240" t="s">
        <v>176</v>
      </c>
      <c r="BA67" s="240"/>
      <c r="BB67" s="241" t="s">
        <v>14</v>
      </c>
    </row>
    <row r="68" spans="1:54" s="232" customFormat="1" ht="21.75" customHeight="1">
      <c r="A68" s="242">
        <v>1</v>
      </c>
      <c r="B68" s="243" t="s">
        <v>177</v>
      </c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>
        <v>2</v>
      </c>
      <c r="T68" s="256"/>
      <c r="U68" s="256"/>
      <c r="V68" s="256"/>
      <c r="W68" s="256"/>
      <c r="X68" s="256">
        <v>2</v>
      </c>
      <c r="Y68" s="256"/>
      <c r="Z68" s="256"/>
      <c r="AA68" s="256"/>
      <c r="AB68" s="256"/>
      <c r="AC68" s="256"/>
      <c r="AD68" s="256"/>
      <c r="AE68" s="256">
        <v>2</v>
      </c>
      <c r="AF68" s="256">
        <v>2</v>
      </c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>
        <v>2</v>
      </c>
      <c r="AS68" s="256"/>
      <c r="AT68" s="256">
        <v>2</v>
      </c>
      <c r="AU68" s="256"/>
      <c r="AV68" s="256"/>
      <c r="AW68" s="261">
        <f>SUM(C68:AV68)</f>
        <v>12</v>
      </c>
      <c r="AX68" s="262">
        <v>96566</v>
      </c>
      <c r="AY68" s="262">
        <f>AX68/1.1</f>
        <v>87787.272727272721</v>
      </c>
      <c r="AZ68" s="259">
        <f>AX68/1.1*0.91</f>
        <v>79886.418181818182</v>
      </c>
      <c r="BA68" s="259"/>
      <c r="BB68" s="263">
        <f>AZ68*AW68</f>
        <v>958637.01818181819</v>
      </c>
    </row>
    <row r="69" spans="1:54" s="232" customFormat="1" ht="24" customHeight="1">
      <c r="A69" s="242">
        <v>2</v>
      </c>
      <c r="B69" s="243" t="s">
        <v>20</v>
      </c>
      <c r="C69" s="256">
        <v>2</v>
      </c>
      <c r="D69" s="256"/>
      <c r="E69" s="256"/>
      <c r="F69" s="256">
        <v>2</v>
      </c>
      <c r="G69" s="256"/>
      <c r="H69" s="256"/>
      <c r="I69" s="256"/>
      <c r="J69" s="256"/>
      <c r="K69" s="256"/>
      <c r="L69" s="256"/>
      <c r="M69" s="256"/>
      <c r="N69" s="256"/>
      <c r="O69" s="256"/>
      <c r="P69" s="256">
        <v>5</v>
      </c>
      <c r="Q69" s="256"/>
      <c r="R69" s="256"/>
      <c r="S69" s="256">
        <v>2</v>
      </c>
      <c r="T69" s="256">
        <v>5</v>
      </c>
      <c r="U69" s="256">
        <v>5</v>
      </c>
      <c r="V69" s="256">
        <v>2</v>
      </c>
      <c r="W69" s="256">
        <v>2</v>
      </c>
      <c r="X69" s="256">
        <v>2</v>
      </c>
      <c r="Y69" s="256"/>
      <c r="Z69" s="256"/>
      <c r="AA69" s="256"/>
      <c r="AB69" s="256">
        <v>3</v>
      </c>
      <c r="AC69" s="256"/>
      <c r="AD69" s="256"/>
      <c r="AE69" s="256"/>
      <c r="AF69" s="256">
        <v>3</v>
      </c>
      <c r="AG69" s="256">
        <v>5</v>
      </c>
      <c r="AH69" s="256">
        <v>3</v>
      </c>
      <c r="AI69" s="256"/>
      <c r="AJ69" s="256">
        <v>3</v>
      </c>
      <c r="AK69" s="256"/>
      <c r="AL69" s="256">
        <v>3</v>
      </c>
      <c r="AM69" s="256">
        <v>3</v>
      </c>
      <c r="AN69" s="256"/>
      <c r="AO69" s="256"/>
      <c r="AP69" s="256"/>
      <c r="AQ69" s="256">
        <v>2</v>
      </c>
      <c r="AR69" s="256"/>
      <c r="AS69" s="256"/>
      <c r="AT69" s="256">
        <v>1</v>
      </c>
      <c r="AU69" s="256"/>
      <c r="AV69" s="256"/>
      <c r="AW69" s="261">
        <f t="shared" ref="AW69:AW86" si="9">SUM(C69:AV69)</f>
        <v>53</v>
      </c>
      <c r="AX69" s="262">
        <v>117926</v>
      </c>
      <c r="AY69" s="262">
        <f>AX69/1.1</f>
        <v>107205.45454545453</v>
      </c>
      <c r="AZ69" s="259">
        <f>AX69/1.1*0.91</f>
        <v>97556.963636363624</v>
      </c>
      <c r="BA69" s="264">
        <f>AZ69*0.85</f>
        <v>82923.419090909083</v>
      </c>
      <c r="BB69" s="263">
        <f>BA69*AW69</f>
        <v>4394941.211818181</v>
      </c>
    </row>
    <row r="70" spans="1:54" s="232" customFormat="1" ht="25.5" customHeight="1">
      <c r="A70" s="242">
        <v>3</v>
      </c>
      <c r="B70" s="243" t="s">
        <v>178</v>
      </c>
      <c r="C70" s="256">
        <v>4</v>
      </c>
      <c r="D70" s="256">
        <v>2</v>
      </c>
      <c r="E70" s="256"/>
      <c r="F70" s="256"/>
      <c r="G70" s="256"/>
      <c r="H70" s="256"/>
      <c r="I70" s="256"/>
      <c r="J70" s="256"/>
      <c r="K70" s="256"/>
      <c r="L70" s="256"/>
      <c r="M70" s="256">
        <v>3</v>
      </c>
      <c r="N70" s="256"/>
      <c r="O70" s="256">
        <v>10</v>
      </c>
      <c r="P70" s="256">
        <v>5</v>
      </c>
      <c r="Q70" s="256">
        <v>3</v>
      </c>
      <c r="R70" s="256">
        <v>2</v>
      </c>
      <c r="S70" s="256">
        <v>2</v>
      </c>
      <c r="T70" s="256">
        <v>5</v>
      </c>
      <c r="U70" s="256">
        <v>5</v>
      </c>
      <c r="V70" s="256">
        <v>2</v>
      </c>
      <c r="W70" s="256">
        <v>2</v>
      </c>
      <c r="X70" s="256">
        <v>3</v>
      </c>
      <c r="Y70" s="256"/>
      <c r="Z70" s="256"/>
      <c r="AA70" s="256">
        <v>4</v>
      </c>
      <c r="AB70" s="256">
        <v>3</v>
      </c>
      <c r="AC70" s="256"/>
      <c r="AD70" s="256">
        <v>3</v>
      </c>
      <c r="AE70" s="256">
        <v>5</v>
      </c>
      <c r="AF70" s="256">
        <v>5</v>
      </c>
      <c r="AG70" s="256">
        <v>8</v>
      </c>
      <c r="AH70" s="256">
        <v>5</v>
      </c>
      <c r="AI70" s="256">
        <v>5</v>
      </c>
      <c r="AJ70" s="256">
        <v>4</v>
      </c>
      <c r="AK70" s="256"/>
      <c r="AL70" s="256"/>
      <c r="AM70" s="256"/>
      <c r="AN70" s="256">
        <v>2</v>
      </c>
      <c r="AO70" s="256"/>
      <c r="AP70" s="256">
        <v>8</v>
      </c>
      <c r="AQ70" s="256">
        <v>7</v>
      </c>
      <c r="AR70" s="256">
        <v>3</v>
      </c>
      <c r="AS70" s="256">
        <v>5</v>
      </c>
      <c r="AT70" s="256">
        <v>2</v>
      </c>
      <c r="AU70" s="256"/>
      <c r="AV70" s="256"/>
      <c r="AW70" s="261">
        <f t="shared" si="9"/>
        <v>117</v>
      </c>
      <c r="AX70" s="262">
        <v>122163</v>
      </c>
      <c r="AY70" s="262">
        <f t="shared" ref="AY70:AY86" si="10">AX70/1.1</f>
        <v>111057.27272727272</v>
      </c>
      <c r="AZ70" s="259">
        <f t="shared" ref="AZ70:AZ84" si="11">AX70/1.1*0.91</f>
        <v>101062.11818181818</v>
      </c>
      <c r="BA70" s="259"/>
      <c r="BB70" s="263">
        <f t="shared" ref="BB70:BB84" si="12">AZ70*AW70</f>
        <v>11824267.827272726</v>
      </c>
    </row>
    <row r="71" spans="1:54" s="232" customFormat="1" ht="22.5" customHeight="1">
      <c r="A71" s="242">
        <v>4</v>
      </c>
      <c r="B71" s="243" t="s">
        <v>179</v>
      </c>
      <c r="C71" s="256">
        <v>5</v>
      </c>
      <c r="D71" s="256"/>
      <c r="E71" s="256"/>
      <c r="F71" s="256">
        <v>3</v>
      </c>
      <c r="G71" s="256"/>
      <c r="H71" s="256"/>
      <c r="I71" s="256">
        <v>3</v>
      </c>
      <c r="J71" s="256"/>
      <c r="K71" s="256"/>
      <c r="L71" s="256">
        <v>2</v>
      </c>
      <c r="M71" s="256">
        <v>3</v>
      </c>
      <c r="N71" s="256">
        <v>3</v>
      </c>
      <c r="O71" s="256">
        <v>10</v>
      </c>
      <c r="P71" s="256">
        <v>5</v>
      </c>
      <c r="Q71" s="256">
        <v>4</v>
      </c>
      <c r="R71" s="256"/>
      <c r="S71" s="256">
        <v>2</v>
      </c>
      <c r="T71" s="256">
        <v>5</v>
      </c>
      <c r="U71" s="256">
        <v>5</v>
      </c>
      <c r="V71" s="256">
        <v>2</v>
      </c>
      <c r="W71" s="256"/>
      <c r="X71" s="256">
        <v>3</v>
      </c>
      <c r="Y71" s="256"/>
      <c r="Z71" s="256"/>
      <c r="AA71" s="256">
        <v>5</v>
      </c>
      <c r="AB71" s="256">
        <v>4</v>
      </c>
      <c r="AC71" s="256">
        <v>4</v>
      </c>
      <c r="AD71" s="256">
        <v>3</v>
      </c>
      <c r="AE71" s="256">
        <v>10</v>
      </c>
      <c r="AF71" s="256">
        <v>10</v>
      </c>
      <c r="AG71" s="256">
        <v>10</v>
      </c>
      <c r="AH71" s="256">
        <v>3</v>
      </c>
      <c r="AI71" s="256">
        <v>3</v>
      </c>
      <c r="AJ71" s="256">
        <v>4</v>
      </c>
      <c r="AK71" s="256"/>
      <c r="AL71" s="256"/>
      <c r="AM71" s="256"/>
      <c r="AN71" s="256">
        <v>4</v>
      </c>
      <c r="AO71" s="256">
        <v>3</v>
      </c>
      <c r="AP71" s="256">
        <v>6</v>
      </c>
      <c r="AQ71" s="256">
        <v>6</v>
      </c>
      <c r="AR71" s="256">
        <v>3</v>
      </c>
      <c r="AS71" s="256"/>
      <c r="AT71" s="256">
        <v>2</v>
      </c>
      <c r="AU71" s="256">
        <v>5</v>
      </c>
      <c r="AV71" s="256"/>
      <c r="AW71" s="261">
        <f t="shared" si="9"/>
        <v>140</v>
      </c>
      <c r="AX71" s="262">
        <v>80775</v>
      </c>
      <c r="AY71" s="262">
        <f t="shared" si="10"/>
        <v>73431.818181818177</v>
      </c>
      <c r="AZ71" s="259">
        <f t="shared" si="11"/>
        <v>66822.954545454544</v>
      </c>
      <c r="BA71" s="259"/>
      <c r="BB71" s="263">
        <f t="shared" si="12"/>
        <v>9355213.6363636367</v>
      </c>
    </row>
    <row r="72" spans="1:54" s="232" customFormat="1" ht="24" customHeight="1">
      <c r="A72" s="242">
        <v>5</v>
      </c>
      <c r="B72" s="243" t="s">
        <v>180</v>
      </c>
      <c r="C72" s="256">
        <v>3</v>
      </c>
      <c r="D72" s="256"/>
      <c r="E72" s="256"/>
      <c r="F72" s="256">
        <v>4</v>
      </c>
      <c r="G72" s="256"/>
      <c r="H72" s="256"/>
      <c r="I72" s="256"/>
      <c r="J72" s="256"/>
      <c r="K72" s="256">
        <v>3</v>
      </c>
      <c r="L72" s="256"/>
      <c r="M72" s="256"/>
      <c r="N72" s="256"/>
      <c r="O72" s="256">
        <v>10</v>
      </c>
      <c r="P72" s="256"/>
      <c r="Q72" s="256">
        <v>2</v>
      </c>
      <c r="R72" s="256"/>
      <c r="S72" s="256">
        <v>2</v>
      </c>
      <c r="T72" s="256"/>
      <c r="U72" s="256">
        <v>5</v>
      </c>
      <c r="V72" s="256">
        <v>2</v>
      </c>
      <c r="W72" s="256">
        <v>3</v>
      </c>
      <c r="X72" s="256">
        <v>2</v>
      </c>
      <c r="Y72" s="256"/>
      <c r="Z72" s="256"/>
      <c r="AA72" s="256">
        <v>4</v>
      </c>
      <c r="AB72" s="256">
        <v>3</v>
      </c>
      <c r="AC72" s="256">
        <v>3</v>
      </c>
      <c r="AD72" s="256"/>
      <c r="AE72" s="256">
        <v>10</v>
      </c>
      <c r="AF72" s="256">
        <v>8</v>
      </c>
      <c r="AG72" s="256">
        <v>8</v>
      </c>
      <c r="AH72" s="256">
        <v>2</v>
      </c>
      <c r="AI72" s="256"/>
      <c r="AJ72" s="256"/>
      <c r="AK72" s="256"/>
      <c r="AL72" s="256"/>
      <c r="AM72" s="256">
        <v>2</v>
      </c>
      <c r="AN72" s="256"/>
      <c r="AO72" s="256"/>
      <c r="AP72" s="256">
        <v>3</v>
      </c>
      <c r="AQ72" s="256"/>
      <c r="AR72" s="256"/>
      <c r="AS72" s="256">
        <v>4</v>
      </c>
      <c r="AT72" s="256">
        <v>2</v>
      </c>
      <c r="AU72" s="256"/>
      <c r="AV72" s="256"/>
      <c r="AW72" s="261">
        <f t="shared" si="9"/>
        <v>85</v>
      </c>
      <c r="AX72" s="262">
        <v>130973</v>
      </c>
      <c r="AY72" s="262">
        <f>AX72/1.1</f>
        <v>119066.36363636363</v>
      </c>
      <c r="AZ72" s="259">
        <f t="shared" si="11"/>
        <v>108350.39090909091</v>
      </c>
      <c r="BA72" s="259"/>
      <c r="BB72" s="263">
        <f t="shared" si="12"/>
        <v>9209783.2272727285</v>
      </c>
    </row>
    <row r="73" spans="1:54" s="245" customFormat="1" ht="21.75" customHeight="1">
      <c r="A73" s="256">
        <v>6</v>
      </c>
      <c r="B73" s="244" t="s">
        <v>19</v>
      </c>
      <c r="C73" s="256"/>
      <c r="D73" s="256"/>
      <c r="E73" s="256"/>
      <c r="F73" s="256">
        <v>3</v>
      </c>
      <c r="G73" s="256"/>
      <c r="H73" s="256"/>
      <c r="I73" s="256">
        <v>3</v>
      </c>
      <c r="J73" s="256"/>
      <c r="K73" s="256"/>
      <c r="L73" s="256">
        <v>3</v>
      </c>
      <c r="M73" s="256"/>
      <c r="N73" s="256">
        <v>2</v>
      </c>
      <c r="O73" s="256">
        <v>10</v>
      </c>
      <c r="P73" s="256">
        <v>5</v>
      </c>
      <c r="Q73" s="256"/>
      <c r="R73" s="256"/>
      <c r="S73" s="256">
        <v>2</v>
      </c>
      <c r="T73" s="256">
        <v>5</v>
      </c>
      <c r="U73" s="256">
        <v>5</v>
      </c>
      <c r="V73" s="256">
        <v>2</v>
      </c>
      <c r="W73" s="256"/>
      <c r="X73" s="256">
        <v>2</v>
      </c>
      <c r="Y73" s="256"/>
      <c r="Z73" s="256"/>
      <c r="AA73" s="256">
        <v>5</v>
      </c>
      <c r="AB73" s="256">
        <v>3</v>
      </c>
      <c r="AC73" s="256">
        <v>2</v>
      </c>
      <c r="AD73" s="256">
        <v>3</v>
      </c>
      <c r="AE73" s="256"/>
      <c r="AF73" s="256">
        <v>2</v>
      </c>
      <c r="AG73" s="256">
        <v>2</v>
      </c>
      <c r="AH73" s="256"/>
      <c r="AI73" s="256">
        <v>2</v>
      </c>
      <c r="AJ73" s="256"/>
      <c r="AK73" s="256"/>
      <c r="AL73" s="256"/>
      <c r="AM73" s="256"/>
      <c r="AN73" s="256">
        <v>3</v>
      </c>
      <c r="AO73" s="256"/>
      <c r="AP73" s="256"/>
      <c r="AQ73" s="256">
        <v>2</v>
      </c>
      <c r="AR73" s="256"/>
      <c r="AS73" s="256"/>
      <c r="AT73" s="256">
        <v>2</v>
      </c>
      <c r="AU73" s="256"/>
      <c r="AV73" s="256"/>
      <c r="AW73" s="261">
        <f t="shared" si="9"/>
        <v>68</v>
      </c>
      <c r="AX73" s="265">
        <v>61155</v>
      </c>
      <c r="AY73" s="265">
        <f t="shared" si="10"/>
        <v>55595.454545454544</v>
      </c>
      <c r="AZ73" s="259">
        <f t="shared" si="11"/>
        <v>50591.86363636364</v>
      </c>
      <c r="BA73" s="259"/>
      <c r="BB73" s="263">
        <f t="shared" si="12"/>
        <v>3440246.7272727275</v>
      </c>
    </row>
    <row r="74" spans="1:54" s="232" customFormat="1" ht="21.75" customHeight="1">
      <c r="A74" s="256">
        <v>7</v>
      </c>
      <c r="B74" s="244" t="s">
        <v>181</v>
      </c>
      <c r="C74" s="256"/>
      <c r="D74" s="256">
        <v>4</v>
      </c>
      <c r="E74" s="256"/>
      <c r="F74" s="256">
        <v>3</v>
      </c>
      <c r="G74" s="256">
        <v>1</v>
      </c>
      <c r="H74" s="256">
        <v>2</v>
      </c>
      <c r="I74" s="256"/>
      <c r="J74" s="256"/>
      <c r="K74" s="256"/>
      <c r="L74" s="256"/>
      <c r="M74" s="256"/>
      <c r="N74" s="256"/>
      <c r="O74" s="256">
        <v>10</v>
      </c>
      <c r="P74" s="256">
        <v>5</v>
      </c>
      <c r="Q74" s="256"/>
      <c r="R74" s="256">
        <v>3</v>
      </c>
      <c r="S74" s="256">
        <v>2</v>
      </c>
      <c r="T74" s="256"/>
      <c r="U74" s="256">
        <v>5</v>
      </c>
      <c r="V74" s="256">
        <v>2</v>
      </c>
      <c r="W74" s="256"/>
      <c r="X74" s="256">
        <v>3</v>
      </c>
      <c r="Y74" s="256"/>
      <c r="Z74" s="256"/>
      <c r="AA74" s="256"/>
      <c r="AB74" s="256"/>
      <c r="AC74" s="256"/>
      <c r="AD74" s="256"/>
      <c r="AE74" s="256"/>
      <c r="AF74" s="256"/>
      <c r="AG74" s="256">
        <v>2</v>
      </c>
      <c r="AH74" s="256"/>
      <c r="AI74" s="256">
        <v>2</v>
      </c>
      <c r="AJ74" s="256">
        <v>2</v>
      </c>
      <c r="AK74" s="256"/>
      <c r="AL74" s="256">
        <v>3</v>
      </c>
      <c r="AM74" s="256">
        <v>4</v>
      </c>
      <c r="AN74" s="256"/>
      <c r="AO74" s="256">
        <v>3</v>
      </c>
      <c r="AP74" s="256">
        <v>4</v>
      </c>
      <c r="AQ74" s="256">
        <v>5</v>
      </c>
      <c r="AR74" s="256"/>
      <c r="AS74" s="256"/>
      <c r="AT74" s="256">
        <v>2</v>
      </c>
      <c r="AU74" s="256"/>
      <c r="AV74" s="256"/>
      <c r="AW74" s="261">
        <f t="shared" si="9"/>
        <v>67</v>
      </c>
      <c r="AX74" s="265">
        <v>55200</v>
      </c>
      <c r="AY74" s="265">
        <f t="shared" si="10"/>
        <v>50181.818181818177</v>
      </c>
      <c r="AZ74" s="259">
        <f t="shared" si="11"/>
        <v>45665.454545454544</v>
      </c>
      <c r="BA74" s="259"/>
      <c r="BB74" s="263">
        <f t="shared" si="12"/>
        <v>3059585.4545454546</v>
      </c>
    </row>
    <row r="75" spans="1:54" s="245" customFormat="1" ht="22.5" customHeight="1">
      <c r="A75" s="256">
        <v>8</v>
      </c>
      <c r="B75" s="244" t="s">
        <v>182</v>
      </c>
      <c r="C75" s="256"/>
      <c r="D75" s="256"/>
      <c r="E75" s="256"/>
      <c r="F75" s="256"/>
      <c r="G75" s="256"/>
      <c r="H75" s="256">
        <v>2</v>
      </c>
      <c r="I75" s="256">
        <v>3</v>
      </c>
      <c r="J75" s="256"/>
      <c r="K75" s="256">
        <v>4</v>
      </c>
      <c r="L75" s="256"/>
      <c r="M75" s="256"/>
      <c r="N75" s="256"/>
      <c r="O75" s="256">
        <v>10</v>
      </c>
      <c r="P75" s="256"/>
      <c r="Q75" s="256"/>
      <c r="R75" s="256"/>
      <c r="S75" s="256">
        <v>2</v>
      </c>
      <c r="T75" s="256"/>
      <c r="U75" s="256">
        <v>5</v>
      </c>
      <c r="V75" s="256">
        <v>2</v>
      </c>
      <c r="W75" s="256"/>
      <c r="X75" s="256">
        <v>2</v>
      </c>
      <c r="Y75" s="256"/>
      <c r="Z75" s="256"/>
      <c r="AA75" s="256"/>
      <c r="AB75" s="256"/>
      <c r="AC75" s="256">
        <v>4</v>
      </c>
      <c r="AD75" s="256">
        <v>4</v>
      </c>
      <c r="AE75" s="256">
        <v>3</v>
      </c>
      <c r="AF75" s="256">
        <v>4</v>
      </c>
      <c r="AG75" s="256"/>
      <c r="AH75" s="256"/>
      <c r="AI75" s="256"/>
      <c r="AJ75" s="256">
        <v>3</v>
      </c>
      <c r="AK75" s="256"/>
      <c r="AL75" s="256"/>
      <c r="AM75" s="256"/>
      <c r="AN75" s="256"/>
      <c r="AO75" s="256">
        <v>2</v>
      </c>
      <c r="AP75" s="256">
        <v>4</v>
      </c>
      <c r="AQ75" s="256">
        <v>3</v>
      </c>
      <c r="AR75" s="256">
        <v>2</v>
      </c>
      <c r="AS75" s="256"/>
      <c r="AT75" s="256">
        <v>2</v>
      </c>
      <c r="AU75" s="256"/>
      <c r="AV75" s="256"/>
      <c r="AW75" s="261">
        <f t="shared" si="9"/>
        <v>61</v>
      </c>
      <c r="AX75" s="265">
        <v>50600</v>
      </c>
      <c r="AY75" s="265">
        <f t="shared" si="10"/>
        <v>45999.999999999993</v>
      </c>
      <c r="AZ75" s="259">
        <f t="shared" si="11"/>
        <v>41859.999999999993</v>
      </c>
      <c r="BA75" s="259"/>
      <c r="BB75" s="263">
        <f t="shared" si="12"/>
        <v>2553459.9999999995</v>
      </c>
    </row>
    <row r="76" spans="1:54" s="232" customFormat="1" ht="22.5" hidden="1" customHeight="1">
      <c r="A76" s="242">
        <v>9</v>
      </c>
      <c r="B76" s="243" t="s">
        <v>143</v>
      </c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61">
        <f t="shared" si="9"/>
        <v>0</v>
      </c>
      <c r="AX76" s="262">
        <v>103414</v>
      </c>
      <c r="AY76" s="262">
        <f t="shared" si="10"/>
        <v>94012.727272727265</v>
      </c>
      <c r="AZ76" s="259">
        <f t="shared" si="11"/>
        <v>85551.581818181818</v>
      </c>
      <c r="BA76" s="259"/>
      <c r="BB76" s="263">
        <f t="shared" si="12"/>
        <v>0</v>
      </c>
    </row>
    <row r="77" spans="1:54" s="232" customFormat="1" ht="21" hidden="1" customHeight="1">
      <c r="A77" s="242">
        <v>10</v>
      </c>
      <c r="B77" s="243" t="s">
        <v>183</v>
      </c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61">
        <f t="shared" si="9"/>
        <v>0</v>
      </c>
      <c r="AX77" s="262">
        <v>112188</v>
      </c>
      <c r="AY77" s="262">
        <f t="shared" si="10"/>
        <v>101989.0909090909</v>
      </c>
      <c r="AZ77" s="259">
        <f t="shared" si="11"/>
        <v>92810.072727272724</v>
      </c>
      <c r="BA77" s="259"/>
      <c r="BB77" s="263">
        <f t="shared" si="12"/>
        <v>0</v>
      </c>
    </row>
    <row r="78" spans="1:54" s="247" customFormat="1" ht="21" hidden="1" customHeight="1">
      <c r="A78" s="266">
        <v>9</v>
      </c>
      <c r="B78" s="267" t="s">
        <v>184</v>
      </c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  <c r="AM78" s="268"/>
      <c r="AN78" s="268"/>
      <c r="AO78" s="268"/>
      <c r="AP78" s="268"/>
      <c r="AQ78" s="268"/>
      <c r="AR78" s="268"/>
      <c r="AS78" s="268"/>
      <c r="AT78" s="268"/>
      <c r="AU78" s="268"/>
      <c r="AV78" s="268"/>
      <c r="AW78" s="261">
        <f t="shared" si="9"/>
        <v>0</v>
      </c>
      <c r="AX78" s="269">
        <v>144014</v>
      </c>
      <c r="AY78" s="269">
        <f t="shared" si="10"/>
        <v>130921.81818181818</v>
      </c>
      <c r="AZ78" s="269">
        <f t="shared" si="11"/>
        <v>119138.85454545454</v>
      </c>
      <c r="BA78" s="269"/>
      <c r="BB78" s="263">
        <f t="shared" si="12"/>
        <v>0</v>
      </c>
    </row>
    <row r="79" spans="1:54" s="232" customFormat="1" ht="23.25" hidden="1" customHeight="1">
      <c r="A79" s="242">
        <v>10</v>
      </c>
      <c r="B79" s="243" t="s">
        <v>185</v>
      </c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61">
        <f t="shared" si="9"/>
        <v>0</v>
      </c>
      <c r="AX79" s="262">
        <v>237245</v>
      </c>
      <c r="AY79" s="262">
        <f t="shared" si="10"/>
        <v>215677.27272727271</v>
      </c>
      <c r="AZ79" s="262">
        <f t="shared" si="11"/>
        <v>196266.31818181818</v>
      </c>
      <c r="BA79" s="262"/>
      <c r="BB79" s="263">
        <f t="shared" si="12"/>
        <v>0</v>
      </c>
    </row>
    <row r="80" spans="1:54" s="232" customFormat="1" ht="23.25" customHeight="1">
      <c r="A80" s="242">
        <v>11</v>
      </c>
      <c r="B80" s="243" t="s">
        <v>189</v>
      </c>
      <c r="C80" s="256">
        <v>5</v>
      </c>
      <c r="D80" s="256">
        <v>5</v>
      </c>
      <c r="E80" s="256">
        <v>5</v>
      </c>
      <c r="F80" s="256">
        <v>5</v>
      </c>
      <c r="G80" s="256">
        <v>5</v>
      </c>
      <c r="H80" s="256">
        <v>5</v>
      </c>
      <c r="I80" s="256">
        <v>5</v>
      </c>
      <c r="J80" s="256">
        <v>5</v>
      </c>
      <c r="K80" s="256">
        <v>5</v>
      </c>
      <c r="L80" s="256">
        <v>5</v>
      </c>
      <c r="M80" s="256">
        <v>5</v>
      </c>
      <c r="N80" s="256">
        <v>5</v>
      </c>
      <c r="O80" s="256"/>
      <c r="P80" s="256"/>
      <c r="Q80" s="256">
        <v>5</v>
      </c>
      <c r="R80" s="256">
        <v>5</v>
      </c>
      <c r="S80" s="256">
        <v>3</v>
      </c>
      <c r="T80" s="256"/>
      <c r="U80" s="256"/>
      <c r="V80" s="256">
        <v>3</v>
      </c>
      <c r="W80" s="256"/>
      <c r="X80" s="256">
        <v>2</v>
      </c>
      <c r="Y80" s="256">
        <v>5</v>
      </c>
      <c r="Z80" s="256">
        <v>5</v>
      </c>
      <c r="AA80" s="256">
        <v>2</v>
      </c>
      <c r="AB80" s="256">
        <v>5</v>
      </c>
      <c r="AC80" s="256"/>
      <c r="AD80" s="256">
        <v>5</v>
      </c>
      <c r="AE80" s="256"/>
      <c r="AF80" s="256"/>
      <c r="AG80" s="256">
        <v>5</v>
      </c>
      <c r="AH80" s="256"/>
      <c r="AI80" s="256">
        <v>5</v>
      </c>
      <c r="AJ80" s="256"/>
      <c r="AK80" s="256">
        <v>5</v>
      </c>
      <c r="AL80" s="256">
        <v>5</v>
      </c>
      <c r="AM80" s="256"/>
      <c r="AN80" s="256">
        <v>3</v>
      </c>
      <c r="AO80" s="256">
        <v>5</v>
      </c>
      <c r="AP80" s="256">
        <v>4</v>
      </c>
      <c r="AQ80" s="256">
        <v>5</v>
      </c>
      <c r="AR80" s="256"/>
      <c r="AS80" s="256">
        <v>5</v>
      </c>
      <c r="AT80" s="256">
        <v>3</v>
      </c>
      <c r="AU80" s="256"/>
      <c r="AV80" s="256"/>
      <c r="AW80" s="261">
        <f t="shared" si="9"/>
        <v>145</v>
      </c>
      <c r="AX80" s="262">
        <v>65340</v>
      </c>
      <c r="AY80" s="262">
        <f t="shared" si="10"/>
        <v>59399.999999999993</v>
      </c>
      <c r="AZ80" s="262">
        <f>AX80/1.1*0.91</f>
        <v>54053.999999999993</v>
      </c>
      <c r="BA80" s="262"/>
      <c r="BB80" s="263">
        <f t="shared" si="12"/>
        <v>7837829.9999999991</v>
      </c>
    </row>
    <row r="81" spans="1:58" s="232" customFormat="1" ht="23.25" customHeight="1">
      <c r="A81" s="242">
        <v>12</v>
      </c>
      <c r="B81" s="243" t="s">
        <v>30</v>
      </c>
      <c r="C81" s="256">
        <v>5</v>
      </c>
      <c r="D81" s="256">
        <v>5</v>
      </c>
      <c r="E81" s="256">
        <v>5</v>
      </c>
      <c r="F81" s="256">
        <v>5</v>
      </c>
      <c r="G81" s="256">
        <v>5</v>
      </c>
      <c r="H81" s="256">
        <v>3</v>
      </c>
      <c r="I81" s="256">
        <v>5</v>
      </c>
      <c r="J81" s="256">
        <v>5</v>
      </c>
      <c r="K81" s="256">
        <v>5</v>
      </c>
      <c r="L81" s="256">
        <v>5</v>
      </c>
      <c r="M81" s="256">
        <v>5</v>
      </c>
      <c r="N81" s="256">
        <v>5</v>
      </c>
      <c r="O81" s="256"/>
      <c r="P81" s="256"/>
      <c r="Q81" s="256">
        <v>5</v>
      </c>
      <c r="R81" s="256"/>
      <c r="S81" s="256">
        <v>3</v>
      </c>
      <c r="T81" s="256"/>
      <c r="U81" s="256"/>
      <c r="V81" s="256">
        <v>3</v>
      </c>
      <c r="W81" s="256"/>
      <c r="X81" s="256">
        <v>3</v>
      </c>
      <c r="Y81" s="256">
        <v>5</v>
      </c>
      <c r="Z81" s="256">
        <v>5</v>
      </c>
      <c r="AA81" s="256"/>
      <c r="AB81" s="256">
        <v>5</v>
      </c>
      <c r="AC81" s="256"/>
      <c r="AD81" s="256">
        <v>5</v>
      </c>
      <c r="AE81" s="256"/>
      <c r="AF81" s="256"/>
      <c r="AG81" s="256">
        <v>5</v>
      </c>
      <c r="AH81" s="256"/>
      <c r="AI81" s="256">
        <v>5</v>
      </c>
      <c r="AJ81" s="256"/>
      <c r="AK81" s="256">
        <v>5</v>
      </c>
      <c r="AL81" s="256">
        <v>5</v>
      </c>
      <c r="AM81" s="256">
        <v>3</v>
      </c>
      <c r="AN81" s="256">
        <v>2</v>
      </c>
      <c r="AO81" s="256">
        <v>5</v>
      </c>
      <c r="AP81" s="256"/>
      <c r="AQ81" s="256">
        <v>5</v>
      </c>
      <c r="AR81" s="256"/>
      <c r="AS81" s="256">
        <v>5</v>
      </c>
      <c r="AT81" s="256">
        <v>3</v>
      </c>
      <c r="AU81" s="256">
        <v>2</v>
      </c>
      <c r="AV81" s="256"/>
      <c r="AW81" s="261">
        <f t="shared" si="9"/>
        <v>137</v>
      </c>
      <c r="AX81" s="262">
        <v>67155</v>
      </c>
      <c r="AY81" s="262">
        <f t="shared" si="10"/>
        <v>61049.999999999993</v>
      </c>
      <c r="AZ81" s="262">
        <f t="shared" si="11"/>
        <v>55555.499999999993</v>
      </c>
      <c r="BA81" s="262"/>
      <c r="BB81" s="263">
        <f t="shared" si="12"/>
        <v>7611103.4999999991</v>
      </c>
    </row>
    <row r="82" spans="1:58" s="232" customFormat="1" ht="23.25" customHeight="1">
      <c r="A82" s="242">
        <v>13</v>
      </c>
      <c r="B82" s="243" t="s">
        <v>31</v>
      </c>
      <c r="C82" s="256">
        <v>5</v>
      </c>
      <c r="D82" s="256">
        <v>5</v>
      </c>
      <c r="E82" s="256">
        <v>5</v>
      </c>
      <c r="F82" s="256">
        <v>5</v>
      </c>
      <c r="G82" s="256">
        <v>5</v>
      </c>
      <c r="H82" s="256">
        <v>5</v>
      </c>
      <c r="I82" s="256">
        <v>5</v>
      </c>
      <c r="J82" s="256">
        <v>5</v>
      </c>
      <c r="K82" s="256">
        <v>5</v>
      </c>
      <c r="L82" s="256">
        <v>5</v>
      </c>
      <c r="M82" s="256">
        <v>5</v>
      </c>
      <c r="N82" s="256">
        <v>5</v>
      </c>
      <c r="O82" s="256"/>
      <c r="P82" s="256"/>
      <c r="Q82" s="256">
        <v>5</v>
      </c>
      <c r="R82" s="256">
        <v>5</v>
      </c>
      <c r="S82" s="256">
        <v>3</v>
      </c>
      <c r="T82" s="256"/>
      <c r="U82" s="256"/>
      <c r="V82" s="256">
        <v>3</v>
      </c>
      <c r="W82" s="256"/>
      <c r="X82" s="256">
        <v>3</v>
      </c>
      <c r="Y82" s="256">
        <v>5</v>
      </c>
      <c r="Z82" s="256">
        <v>5</v>
      </c>
      <c r="AA82" s="256"/>
      <c r="AB82" s="256">
        <v>5</v>
      </c>
      <c r="AC82" s="256"/>
      <c r="AD82" s="256"/>
      <c r="AE82" s="256"/>
      <c r="AF82" s="256"/>
      <c r="AG82" s="256">
        <v>5</v>
      </c>
      <c r="AH82" s="256"/>
      <c r="AI82" s="256">
        <v>5</v>
      </c>
      <c r="AJ82" s="256"/>
      <c r="AK82" s="256">
        <v>5</v>
      </c>
      <c r="AL82" s="256">
        <v>5</v>
      </c>
      <c r="AM82" s="256">
        <v>3</v>
      </c>
      <c r="AN82" s="256"/>
      <c r="AO82" s="256">
        <v>5</v>
      </c>
      <c r="AP82" s="256">
        <v>3</v>
      </c>
      <c r="AQ82" s="256"/>
      <c r="AR82" s="256">
        <v>2</v>
      </c>
      <c r="AS82" s="256">
        <v>5</v>
      </c>
      <c r="AT82" s="256">
        <v>3</v>
      </c>
      <c r="AU82" s="256"/>
      <c r="AV82" s="256"/>
      <c r="AW82" s="261">
        <f t="shared" si="9"/>
        <v>135</v>
      </c>
      <c r="AX82" s="262">
        <v>78045</v>
      </c>
      <c r="AY82" s="262">
        <f t="shared" si="10"/>
        <v>70950</v>
      </c>
      <c r="AZ82" s="262">
        <f t="shared" si="11"/>
        <v>64564.5</v>
      </c>
      <c r="BA82" s="262"/>
      <c r="BB82" s="263">
        <f t="shared" si="12"/>
        <v>8716207.5</v>
      </c>
    </row>
    <row r="83" spans="1:58" s="232" customFormat="1" ht="23.25" customHeight="1">
      <c r="A83" s="242">
        <v>14</v>
      </c>
      <c r="B83" s="243" t="s">
        <v>32</v>
      </c>
      <c r="C83" s="256">
        <v>5</v>
      </c>
      <c r="D83" s="256">
        <v>5</v>
      </c>
      <c r="E83" s="256">
        <v>5</v>
      </c>
      <c r="F83" s="256">
        <v>5</v>
      </c>
      <c r="G83" s="256">
        <v>5</v>
      </c>
      <c r="H83" s="256">
        <v>5</v>
      </c>
      <c r="I83" s="256"/>
      <c r="J83" s="256">
        <v>5</v>
      </c>
      <c r="K83" s="256">
        <v>5</v>
      </c>
      <c r="L83" s="256">
        <v>5</v>
      </c>
      <c r="M83" s="256">
        <v>5</v>
      </c>
      <c r="N83" s="256">
        <v>5</v>
      </c>
      <c r="O83" s="256"/>
      <c r="P83" s="256"/>
      <c r="Q83" s="256">
        <v>5</v>
      </c>
      <c r="R83" s="256">
        <v>5</v>
      </c>
      <c r="S83" s="256">
        <v>3</v>
      </c>
      <c r="T83" s="256"/>
      <c r="U83" s="256"/>
      <c r="V83" s="256">
        <v>3</v>
      </c>
      <c r="W83" s="256"/>
      <c r="X83" s="256">
        <v>3</v>
      </c>
      <c r="Y83" s="256">
        <v>5</v>
      </c>
      <c r="Z83" s="256">
        <v>5</v>
      </c>
      <c r="AA83" s="256"/>
      <c r="AB83" s="256">
        <v>5</v>
      </c>
      <c r="AC83" s="256"/>
      <c r="AD83" s="256">
        <v>5</v>
      </c>
      <c r="AE83" s="256"/>
      <c r="AF83" s="256"/>
      <c r="AG83" s="256">
        <v>5</v>
      </c>
      <c r="AH83" s="256"/>
      <c r="AI83" s="256">
        <v>5</v>
      </c>
      <c r="AJ83" s="256">
        <v>2</v>
      </c>
      <c r="AK83" s="256">
        <v>5</v>
      </c>
      <c r="AL83" s="256">
        <v>5</v>
      </c>
      <c r="AM83" s="256"/>
      <c r="AN83" s="256">
        <v>4</v>
      </c>
      <c r="AO83" s="256">
        <v>5</v>
      </c>
      <c r="AP83" s="256"/>
      <c r="AQ83" s="256">
        <v>5</v>
      </c>
      <c r="AR83" s="256"/>
      <c r="AS83" s="256">
        <v>5</v>
      </c>
      <c r="AT83" s="256">
        <v>3</v>
      </c>
      <c r="AU83" s="256">
        <v>5</v>
      </c>
      <c r="AV83" s="256"/>
      <c r="AW83" s="261">
        <f t="shared" si="9"/>
        <v>143</v>
      </c>
      <c r="AX83" s="262">
        <v>81675</v>
      </c>
      <c r="AY83" s="262">
        <f t="shared" si="10"/>
        <v>74250</v>
      </c>
      <c r="AZ83" s="262">
        <f t="shared" si="11"/>
        <v>67567.5</v>
      </c>
      <c r="BA83" s="262"/>
      <c r="BB83" s="263">
        <f t="shared" si="12"/>
        <v>9662152.5</v>
      </c>
      <c r="BC83" s="232" t="s">
        <v>51</v>
      </c>
    </row>
    <row r="84" spans="1:58" s="232" customFormat="1" ht="23.25" customHeight="1">
      <c r="A84" s="242">
        <v>15</v>
      </c>
      <c r="B84" s="243" t="s">
        <v>190</v>
      </c>
      <c r="C84" s="256">
        <v>5</v>
      </c>
      <c r="D84" s="256">
        <v>5</v>
      </c>
      <c r="E84" s="256">
        <v>5</v>
      </c>
      <c r="F84" s="256">
        <v>5</v>
      </c>
      <c r="G84" s="256">
        <v>5</v>
      </c>
      <c r="H84" s="256">
        <v>5</v>
      </c>
      <c r="I84" s="256">
        <v>5</v>
      </c>
      <c r="J84" s="256">
        <v>5</v>
      </c>
      <c r="K84" s="256">
        <v>5</v>
      </c>
      <c r="L84" s="256">
        <v>5</v>
      </c>
      <c r="M84" s="256">
        <v>5</v>
      </c>
      <c r="N84" s="256">
        <v>5</v>
      </c>
      <c r="O84" s="256"/>
      <c r="P84" s="256"/>
      <c r="Q84" s="256">
        <v>5</v>
      </c>
      <c r="R84" s="256">
        <v>5</v>
      </c>
      <c r="S84" s="256"/>
      <c r="T84" s="256"/>
      <c r="U84" s="256"/>
      <c r="V84" s="256">
        <v>3</v>
      </c>
      <c r="W84" s="256"/>
      <c r="X84" s="256">
        <v>2</v>
      </c>
      <c r="Y84" s="256">
        <v>5</v>
      </c>
      <c r="Z84" s="256">
        <v>5</v>
      </c>
      <c r="AA84" s="256"/>
      <c r="AB84" s="256">
        <v>5</v>
      </c>
      <c r="AC84" s="256"/>
      <c r="AD84" s="256">
        <v>5</v>
      </c>
      <c r="AE84" s="256"/>
      <c r="AF84" s="256"/>
      <c r="AG84" s="256">
        <v>5</v>
      </c>
      <c r="AH84" s="256"/>
      <c r="AI84" s="256">
        <v>5</v>
      </c>
      <c r="AJ84" s="256"/>
      <c r="AK84" s="256">
        <v>5</v>
      </c>
      <c r="AL84" s="256">
        <v>5</v>
      </c>
      <c r="AM84" s="256"/>
      <c r="AN84" s="256"/>
      <c r="AO84" s="256">
        <v>5</v>
      </c>
      <c r="AP84" s="256"/>
      <c r="AQ84" s="256">
        <v>5</v>
      </c>
      <c r="AR84" s="256"/>
      <c r="AS84" s="256">
        <v>5</v>
      </c>
      <c r="AT84" s="256">
        <v>3</v>
      </c>
      <c r="AU84" s="256">
        <v>2</v>
      </c>
      <c r="AV84" s="256"/>
      <c r="AW84" s="261">
        <f t="shared" si="9"/>
        <v>135</v>
      </c>
      <c r="AX84" s="262">
        <v>115940</v>
      </c>
      <c r="AY84" s="262">
        <f t="shared" si="10"/>
        <v>105399.99999999999</v>
      </c>
      <c r="AZ84" s="262">
        <f t="shared" si="11"/>
        <v>95913.999999999985</v>
      </c>
      <c r="BA84" s="262"/>
      <c r="BB84" s="263">
        <f t="shared" si="12"/>
        <v>12948389.999999998</v>
      </c>
    </row>
    <row r="85" spans="1:58" s="232" customFormat="1" ht="23.25" customHeight="1">
      <c r="A85" s="242">
        <v>16</v>
      </c>
      <c r="B85" s="243" t="s">
        <v>191</v>
      </c>
      <c r="C85" s="256">
        <v>5</v>
      </c>
      <c r="D85" s="256">
        <v>5</v>
      </c>
      <c r="E85" s="256">
        <v>5</v>
      </c>
      <c r="F85" s="256">
        <v>5</v>
      </c>
      <c r="G85" s="256">
        <v>5</v>
      </c>
      <c r="H85" s="256">
        <v>5</v>
      </c>
      <c r="I85" s="256">
        <v>5</v>
      </c>
      <c r="J85" s="256">
        <v>5</v>
      </c>
      <c r="K85" s="256">
        <v>5</v>
      </c>
      <c r="L85" s="256">
        <v>5</v>
      </c>
      <c r="M85" s="256">
        <v>5</v>
      </c>
      <c r="N85" s="256">
        <v>5</v>
      </c>
      <c r="O85" s="256"/>
      <c r="P85" s="256"/>
      <c r="Q85" s="256">
        <v>5</v>
      </c>
      <c r="R85" s="256">
        <v>5</v>
      </c>
      <c r="S85" s="256"/>
      <c r="T85" s="256"/>
      <c r="U85" s="256"/>
      <c r="V85" s="256">
        <v>3</v>
      </c>
      <c r="W85" s="256"/>
      <c r="X85" s="256">
        <v>3</v>
      </c>
      <c r="Y85" s="256">
        <v>5</v>
      </c>
      <c r="Z85" s="256">
        <v>5</v>
      </c>
      <c r="AA85" s="256"/>
      <c r="AB85" s="256">
        <v>5</v>
      </c>
      <c r="AC85" s="256"/>
      <c r="AD85" s="256">
        <v>5</v>
      </c>
      <c r="AE85" s="256"/>
      <c r="AF85" s="256"/>
      <c r="AG85" s="256">
        <v>5</v>
      </c>
      <c r="AH85" s="256"/>
      <c r="AI85" s="256">
        <v>5</v>
      </c>
      <c r="AJ85" s="256"/>
      <c r="AK85" s="256">
        <v>5</v>
      </c>
      <c r="AL85" s="256">
        <v>5</v>
      </c>
      <c r="AM85" s="256"/>
      <c r="AN85" s="256"/>
      <c r="AO85" s="256">
        <v>5</v>
      </c>
      <c r="AP85" s="256"/>
      <c r="AQ85" s="256">
        <v>5</v>
      </c>
      <c r="AR85" s="256">
        <v>2</v>
      </c>
      <c r="AS85" s="256">
        <v>5</v>
      </c>
      <c r="AT85" s="256">
        <v>3</v>
      </c>
      <c r="AU85" s="256">
        <v>3</v>
      </c>
      <c r="AV85" s="256"/>
      <c r="AW85" s="261">
        <f t="shared" si="9"/>
        <v>139</v>
      </c>
      <c r="AX85" s="262">
        <v>99825</v>
      </c>
      <c r="AY85" s="262">
        <f t="shared" si="10"/>
        <v>90749.999999999985</v>
      </c>
      <c r="AZ85" s="264">
        <f>AX85/1.1*0.91</f>
        <v>82582.499999999985</v>
      </c>
      <c r="BA85" s="264">
        <f>AZ85*0.85</f>
        <v>70195.124999999985</v>
      </c>
      <c r="BB85" s="263">
        <f>BA85*AW85</f>
        <v>9757122.3749999981</v>
      </c>
    </row>
    <row r="86" spans="1:58" s="232" customFormat="1" ht="23.25" customHeight="1">
      <c r="A86" s="242"/>
      <c r="B86" s="243" t="s">
        <v>20</v>
      </c>
      <c r="C86" s="256"/>
      <c r="D86" s="256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>
        <v>10</v>
      </c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61">
        <f t="shared" si="9"/>
        <v>10</v>
      </c>
      <c r="AX86" s="262">
        <v>117926</v>
      </c>
      <c r="AY86" s="262">
        <f t="shared" si="10"/>
        <v>107205.45454545453</v>
      </c>
      <c r="AZ86" s="270">
        <f>AX86/1.1*0.91</f>
        <v>97556.963636363624</v>
      </c>
      <c r="BA86" s="270"/>
      <c r="BB86" s="271">
        <f>AZ86*AW86</f>
        <v>975569.63636363624</v>
      </c>
    </row>
    <row r="87" spans="1:58" s="232" customFormat="1" ht="18.75">
      <c r="C87" s="272">
        <f>SUM(C68:C86)</f>
        <v>44</v>
      </c>
      <c r="D87" s="272">
        <f t="shared" ref="D87:AV87" si="13">SUM(D68:D86)</f>
        <v>36</v>
      </c>
      <c r="E87" s="272">
        <f t="shared" si="13"/>
        <v>30</v>
      </c>
      <c r="F87" s="272">
        <f t="shared" si="13"/>
        <v>45</v>
      </c>
      <c r="G87" s="272">
        <f t="shared" si="13"/>
        <v>31</v>
      </c>
      <c r="H87" s="272">
        <f t="shared" si="13"/>
        <v>32</v>
      </c>
      <c r="I87" s="272">
        <f t="shared" si="13"/>
        <v>34</v>
      </c>
      <c r="J87" s="272">
        <f t="shared" si="13"/>
        <v>30</v>
      </c>
      <c r="K87" s="272">
        <f t="shared" si="13"/>
        <v>37</v>
      </c>
      <c r="L87" s="272">
        <f t="shared" si="13"/>
        <v>35</v>
      </c>
      <c r="M87" s="272">
        <f t="shared" si="13"/>
        <v>36</v>
      </c>
      <c r="N87" s="272">
        <f t="shared" si="13"/>
        <v>35</v>
      </c>
      <c r="O87" s="272">
        <f t="shared" si="13"/>
        <v>70</v>
      </c>
      <c r="P87" s="272">
        <f t="shared" si="13"/>
        <v>25</v>
      </c>
      <c r="Q87" s="272">
        <f t="shared" si="13"/>
        <v>39</v>
      </c>
      <c r="R87" s="272">
        <f t="shared" si="13"/>
        <v>30</v>
      </c>
      <c r="S87" s="272">
        <f t="shared" si="13"/>
        <v>28</v>
      </c>
      <c r="T87" s="272">
        <f t="shared" si="13"/>
        <v>20</v>
      </c>
      <c r="U87" s="272">
        <f t="shared" si="13"/>
        <v>35</v>
      </c>
      <c r="V87" s="272">
        <f t="shared" si="13"/>
        <v>32</v>
      </c>
      <c r="W87" s="272">
        <f t="shared" si="13"/>
        <v>7</v>
      </c>
      <c r="X87" s="272">
        <f t="shared" si="13"/>
        <v>35</v>
      </c>
      <c r="Y87" s="272">
        <f t="shared" si="13"/>
        <v>30</v>
      </c>
      <c r="Z87" s="272">
        <f t="shared" si="13"/>
        <v>30</v>
      </c>
      <c r="AA87" s="272">
        <f t="shared" si="13"/>
        <v>20</v>
      </c>
      <c r="AB87" s="272">
        <f t="shared" si="13"/>
        <v>46</v>
      </c>
      <c r="AC87" s="272">
        <f t="shared" si="13"/>
        <v>13</v>
      </c>
      <c r="AD87" s="272">
        <f t="shared" si="13"/>
        <v>38</v>
      </c>
      <c r="AE87" s="272">
        <f t="shared" si="13"/>
        <v>30</v>
      </c>
      <c r="AF87" s="272">
        <f t="shared" si="13"/>
        <v>34</v>
      </c>
      <c r="AG87" s="272">
        <f t="shared" si="13"/>
        <v>65</v>
      </c>
      <c r="AH87" s="272">
        <f t="shared" si="13"/>
        <v>13</v>
      </c>
      <c r="AI87" s="272">
        <f t="shared" si="13"/>
        <v>42</v>
      </c>
      <c r="AJ87" s="272">
        <f t="shared" si="13"/>
        <v>18</v>
      </c>
      <c r="AK87" s="272">
        <f t="shared" si="13"/>
        <v>30</v>
      </c>
      <c r="AL87" s="272">
        <f t="shared" si="13"/>
        <v>36</v>
      </c>
      <c r="AM87" s="272">
        <f t="shared" si="13"/>
        <v>15</v>
      </c>
      <c r="AN87" s="272">
        <f t="shared" si="13"/>
        <v>18</v>
      </c>
      <c r="AO87" s="272">
        <f t="shared" si="13"/>
        <v>38</v>
      </c>
      <c r="AP87" s="272">
        <f t="shared" si="13"/>
        <v>32</v>
      </c>
      <c r="AQ87" s="272">
        <f t="shared" si="13"/>
        <v>50</v>
      </c>
      <c r="AR87" s="272">
        <f t="shared" si="13"/>
        <v>14</v>
      </c>
      <c r="AS87" s="272">
        <f t="shared" si="13"/>
        <v>39</v>
      </c>
      <c r="AT87" s="272">
        <f t="shared" si="13"/>
        <v>33</v>
      </c>
      <c r="AU87" s="272">
        <f t="shared" si="13"/>
        <v>17</v>
      </c>
      <c r="AV87" s="272">
        <f t="shared" si="13"/>
        <v>0</v>
      </c>
      <c r="AX87" s="235"/>
      <c r="AY87" s="235"/>
      <c r="AZ87" s="273"/>
      <c r="BA87" s="273"/>
      <c r="BB87" s="274">
        <f>SUM(BB68:BB86)</f>
        <v>102304510.6140909</v>
      </c>
    </row>
    <row r="88" spans="1:58" ht="18.75">
      <c r="AZ88" s="275" t="s">
        <v>192</v>
      </c>
      <c r="BA88" s="275"/>
      <c r="BB88" s="276">
        <f>BB87*0.1</f>
        <v>10230451.061409092</v>
      </c>
    </row>
    <row r="89" spans="1:58" ht="21.75" customHeight="1">
      <c r="AZ89" s="277" t="s">
        <v>193</v>
      </c>
      <c r="BA89" s="277"/>
      <c r="BB89" s="278">
        <f>SUM(BB87:BB88)</f>
        <v>112534961.67549999</v>
      </c>
      <c r="BC89" s="279"/>
      <c r="BE89" s="231"/>
    </row>
    <row r="90" spans="1:58" ht="18.75">
      <c r="BB90" s="280">
        <v>801292</v>
      </c>
      <c r="BC90" s="281" t="s">
        <v>194</v>
      </c>
      <c r="BE90" s="231"/>
    </row>
    <row r="91" spans="1:58" ht="21">
      <c r="AZ91" s="253"/>
      <c r="BA91" s="253"/>
      <c r="BB91" s="282">
        <f>SUM(BB89:BB90)</f>
        <v>113336253.67549999</v>
      </c>
      <c r="BC91" s="283"/>
      <c r="BE91" s="284"/>
    </row>
    <row r="92" spans="1:58" ht="23.25">
      <c r="BB92" s="285">
        <v>12438579</v>
      </c>
      <c r="BC92" s="286" t="s">
        <v>195</v>
      </c>
      <c r="BD92" s="253"/>
      <c r="BE92" s="287"/>
      <c r="BF92" s="230"/>
    </row>
    <row r="93" spans="1:58">
      <c r="BB93" s="288">
        <f>SUM(BB91:BB92)</f>
        <v>125774832.67549999</v>
      </c>
      <c r="BC93" s="289">
        <v>125985181</v>
      </c>
      <c r="BD93" s="281"/>
      <c r="BE93" s="230"/>
      <c r="BF93" s="230"/>
    </row>
    <row r="94" spans="1:58">
      <c r="BB94" s="290"/>
      <c r="BC94" s="288">
        <f>BB93-BC93</f>
        <v>-210348.32450000942</v>
      </c>
      <c r="BD94" s="291" t="s">
        <v>196</v>
      </c>
      <c r="BE94" s="230"/>
      <c r="BF94" s="230"/>
    </row>
    <row r="95" spans="1:58" s="232" customFormat="1" ht="30" customHeight="1">
      <c r="B95" s="328" t="s">
        <v>188</v>
      </c>
      <c r="C95" s="329"/>
      <c r="D95" s="329"/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  <c r="AO95" s="329"/>
      <c r="AP95" s="329"/>
      <c r="AQ95" s="329"/>
      <c r="AR95" s="329"/>
      <c r="AS95" s="329"/>
      <c r="AT95" s="329"/>
      <c r="AU95" s="329"/>
      <c r="AV95" s="329"/>
      <c r="AW95" s="329"/>
      <c r="AX95" s="329"/>
      <c r="AY95" s="329"/>
      <c r="AZ95" s="330"/>
      <c r="BA95" s="260"/>
    </row>
    <row r="96" spans="1:58" s="232" customFormat="1" ht="29.25" customHeight="1">
      <c r="A96" s="331" t="s">
        <v>10</v>
      </c>
      <c r="B96" s="331" t="s">
        <v>173</v>
      </c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X96" s="235"/>
      <c r="AY96" s="235"/>
      <c r="AZ96" s="235"/>
      <c r="BA96" s="235"/>
    </row>
    <row r="97" spans="1:54" s="232" customFormat="1" ht="28.5" customHeight="1">
      <c r="A97" s="331"/>
      <c r="B97" s="33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41"/>
      <c r="AT97" s="241"/>
      <c r="AU97" s="241"/>
      <c r="AV97" s="241"/>
      <c r="AW97" s="237" t="s">
        <v>148</v>
      </c>
      <c r="AX97" s="238" t="s">
        <v>174</v>
      </c>
      <c r="AY97" s="239" t="s">
        <v>175</v>
      </c>
      <c r="AZ97" s="240" t="s">
        <v>176</v>
      </c>
      <c r="BA97" s="240"/>
      <c r="BB97" s="241" t="s">
        <v>14</v>
      </c>
    </row>
    <row r="98" spans="1:54" s="232" customFormat="1" ht="21.75" customHeight="1">
      <c r="A98" s="242">
        <v>1</v>
      </c>
      <c r="B98" s="243" t="s">
        <v>177</v>
      </c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256"/>
      <c r="AV98" s="256"/>
      <c r="AW98" s="261"/>
      <c r="AX98" s="262">
        <v>96566</v>
      </c>
      <c r="AY98" s="262">
        <f>AX98/1.1</f>
        <v>87787.272727272721</v>
      </c>
      <c r="AZ98" s="259">
        <f>AX98/1.1*0.91</f>
        <v>79886.418181818182</v>
      </c>
      <c r="BA98" s="259"/>
      <c r="BB98" s="263">
        <f>AZ98*AW98</f>
        <v>0</v>
      </c>
    </row>
    <row r="99" spans="1:54" s="232" customFormat="1" ht="24" customHeight="1">
      <c r="A99" s="242">
        <v>2</v>
      </c>
      <c r="B99" s="243" t="s">
        <v>20</v>
      </c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56"/>
      <c r="AU99" s="256"/>
      <c r="AV99" s="256"/>
      <c r="AW99" s="261">
        <v>1</v>
      </c>
      <c r="AX99" s="262">
        <v>117926</v>
      </c>
      <c r="AY99" s="262">
        <f>AX99/1.1</f>
        <v>107205.45454545453</v>
      </c>
      <c r="AZ99" s="259">
        <f>AX99/1.1*0.91</f>
        <v>97556.963636363624</v>
      </c>
      <c r="BA99" s="259"/>
      <c r="BB99" s="263">
        <f t="shared" ref="BB99:BB115" si="14">AZ99*AW99</f>
        <v>97556.963636363624</v>
      </c>
    </row>
    <row r="100" spans="1:54" s="232" customFormat="1" ht="25.5" customHeight="1">
      <c r="A100" s="242">
        <v>3</v>
      </c>
      <c r="B100" s="243" t="s">
        <v>178</v>
      </c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  <c r="AT100" s="256"/>
      <c r="AU100" s="256"/>
      <c r="AV100" s="256"/>
      <c r="AW100" s="261">
        <v>5</v>
      </c>
      <c r="AX100" s="262">
        <v>122163</v>
      </c>
      <c r="AY100" s="262">
        <f t="shared" ref="AY100:AY101" si="15">AX100/1.1</f>
        <v>111057.27272727272</v>
      </c>
      <c r="AZ100" s="259">
        <f t="shared" ref="AZ100:AZ109" si="16">AX100/1.1*0.91</f>
        <v>101062.11818181818</v>
      </c>
      <c r="BA100" s="259"/>
      <c r="BB100" s="263">
        <f t="shared" si="14"/>
        <v>505310.59090909088</v>
      </c>
    </row>
    <row r="101" spans="1:54" s="232" customFormat="1" ht="22.5" customHeight="1">
      <c r="A101" s="242">
        <v>4</v>
      </c>
      <c r="B101" s="243" t="s">
        <v>179</v>
      </c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F101" s="256"/>
      <c r="AG101" s="256"/>
      <c r="AH101" s="256"/>
      <c r="AI101" s="256"/>
      <c r="AJ101" s="256"/>
      <c r="AK101" s="256"/>
      <c r="AL101" s="256"/>
      <c r="AM101" s="256"/>
      <c r="AN101" s="256"/>
      <c r="AO101" s="256"/>
      <c r="AP101" s="256"/>
      <c r="AQ101" s="256"/>
      <c r="AR101" s="256"/>
      <c r="AS101" s="256"/>
      <c r="AT101" s="256"/>
      <c r="AU101" s="256"/>
      <c r="AV101" s="256"/>
      <c r="AW101" s="261"/>
      <c r="AX101" s="262">
        <v>80775</v>
      </c>
      <c r="AY101" s="262">
        <f t="shared" si="15"/>
        <v>73431.818181818177</v>
      </c>
      <c r="AZ101" s="259">
        <f t="shared" si="16"/>
        <v>66822.954545454544</v>
      </c>
      <c r="BA101" s="259"/>
      <c r="BB101" s="263">
        <f t="shared" si="14"/>
        <v>0</v>
      </c>
    </row>
    <row r="102" spans="1:54" s="232" customFormat="1" ht="24" customHeight="1">
      <c r="A102" s="242">
        <v>5</v>
      </c>
      <c r="B102" s="243" t="s">
        <v>180</v>
      </c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56"/>
      <c r="AH102" s="256"/>
      <c r="AI102" s="256"/>
      <c r="AJ102" s="256"/>
      <c r="AK102" s="256"/>
      <c r="AL102" s="256"/>
      <c r="AM102" s="256"/>
      <c r="AN102" s="256"/>
      <c r="AO102" s="256"/>
      <c r="AP102" s="256"/>
      <c r="AQ102" s="256"/>
      <c r="AR102" s="256"/>
      <c r="AS102" s="256"/>
      <c r="AT102" s="256"/>
      <c r="AU102" s="256"/>
      <c r="AV102" s="256"/>
      <c r="AW102" s="261"/>
      <c r="AX102" s="262">
        <v>130973</v>
      </c>
      <c r="AY102" s="262">
        <f>AX102/1.1</f>
        <v>119066.36363636363</v>
      </c>
      <c r="AZ102" s="259">
        <f t="shared" si="16"/>
        <v>108350.39090909091</v>
      </c>
      <c r="BA102" s="259"/>
      <c r="BB102" s="263">
        <f t="shared" si="14"/>
        <v>0</v>
      </c>
    </row>
    <row r="103" spans="1:54" s="245" customFormat="1" ht="21.75" customHeight="1">
      <c r="A103" s="256">
        <v>6</v>
      </c>
      <c r="B103" s="244" t="s">
        <v>19</v>
      </c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56"/>
      <c r="AH103" s="256"/>
      <c r="AI103" s="256"/>
      <c r="AJ103" s="256"/>
      <c r="AK103" s="256"/>
      <c r="AL103" s="256"/>
      <c r="AM103" s="256"/>
      <c r="AN103" s="256"/>
      <c r="AO103" s="256"/>
      <c r="AP103" s="256"/>
      <c r="AQ103" s="256"/>
      <c r="AR103" s="256"/>
      <c r="AS103" s="256"/>
      <c r="AT103" s="256"/>
      <c r="AU103" s="256"/>
      <c r="AV103" s="256"/>
      <c r="AW103" s="261"/>
      <c r="AX103" s="265">
        <v>61155</v>
      </c>
      <c r="AY103" s="265">
        <f t="shared" ref="AY103:AY115" si="17">AX103/1.1</f>
        <v>55595.454545454544</v>
      </c>
      <c r="AZ103" s="259">
        <f t="shared" si="16"/>
        <v>50591.86363636364</v>
      </c>
      <c r="BA103" s="259"/>
      <c r="BB103" s="263">
        <f t="shared" si="14"/>
        <v>0</v>
      </c>
    </row>
    <row r="104" spans="1:54" s="232" customFormat="1" ht="21.75" customHeight="1">
      <c r="A104" s="256">
        <v>7</v>
      </c>
      <c r="B104" s="244" t="s">
        <v>181</v>
      </c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56"/>
      <c r="AM104" s="256"/>
      <c r="AN104" s="256"/>
      <c r="AO104" s="256"/>
      <c r="AP104" s="256"/>
      <c r="AQ104" s="256"/>
      <c r="AR104" s="256"/>
      <c r="AS104" s="256"/>
      <c r="AT104" s="256"/>
      <c r="AU104" s="256"/>
      <c r="AV104" s="256"/>
      <c r="AW104" s="261"/>
      <c r="AX104" s="265">
        <v>55200</v>
      </c>
      <c r="AY104" s="265">
        <f t="shared" si="17"/>
        <v>50181.818181818177</v>
      </c>
      <c r="AZ104" s="259">
        <f t="shared" si="16"/>
        <v>45665.454545454544</v>
      </c>
      <c r="BA104" s="259"/>
      <c r="BB104" s="263">
        <f t="shared" si="14"/>
        <v>0</v>
      </c>
    </row>
    <row r="105" spans="1:54" s="245" customFormat="1" ht="22.5" customHeight="1">
      <c r="A105" s="256">
        <v>8</v>
      </c>
      <c r="B105" s="244" t="s">
        <v>182</v>
      </c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  <c r="AK105" s="256"/>
      <c r="AL105" s="256"/>
      <c r="AM105" s="256"/>
      <c r="AN105" s="256"/>
      <c r="AO105" s="256"/>
      <c r="AP105" s="256"/>
      <c r="AQ105" s="256"/>
      <c r="AR105" s="256"/>
      <c r="AS105" s="256"/>
      <c r="AT105" s="256"/>
      <c r="AU105" s="256"/>
      <c r="AV105" s="256"/>
      <c r="AW105" s="261">
        <v>3</v>
      </c>
      <c r="AX105" s="265">
        <v>50600</v>
      </c>
      <c r="AY105" s="265">
        <f t="shared" si="17"/>
        <v>45999.999999999993</v>
      </c>
      <c r="AZ105" s="259">
        <f t="shared" si="16"/>
        <v>41859.999999999993</v>
      </c>
      <c r="BA105" s="259"/>
      <c r="BB105" s="263">
        <f t="shared" si="14"/>
        <v>125579.99999999997</v>
      </c>
    </row>
    <row r="106" spans="1:54" s="232" customFormat="1" ht="22.5" hidden="1" customHeight="1">
      <c r="A106" s="242">
        <v>9</v>
      </c>
      <c r="B106" s="243" t="s">
        <v>143</v>
      </c>
      <c r="C106" s="256"/>
      <c r="D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56"/>
      <c r="AE106" s="256"/>
      <c r="AF106" s="256"/>
      <c r="AG106" s="256"/>
      <c r="AH106" s="256"/>
      <c r="AI106" s="256"/>
      <c r="AJ106" s="256"/>
      <c r="AK106" s="256"/>
      <c r="AL106" s="256"/>
      <c r="AM106" s="256"/>
      <c r="AN106" s="256"/>
      <c r="AO106" s="256"/>
      <c r="AP106" s="256"/>
      <c r="AQ106" s="256"/>
      <c r="AR106" s="256"/>
      <c r="AS106" s="256"/>
      <c r="AT106" s="256"/>
      <c r="AU106" s="256"/>
      <c r="AV106" s="256"/>
      <c r="AW106" s="261"/>
      <c r="AX106" s="262">
        <v>103414</v>
      </c>
      <c r="AY106" s="262">
        <f t="shared" si="17"/>
        <v>94012.727272727265</v>
      </c>
      <c r="AZ106" s="259">
        <f t="shared" si="16"/>
        <v>85551.581818181818</v>
      </c>
      <c r="BA106" s="259"/>
      <c r="BB106" s="263">
        <f t="shared" si="14"/>
        <v>0</v>
      </c>
    </row>
    <row r="107" spans="1:54" s="232" customFormat="1" ht="21" hidden="1" customHeight="1">
      <c r="A107" s="242">
        <v>10</v>
      </c>
      <c r="B107" s="243" t="s">
        <v>183</v>
      </c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56"/>
      <c r="AE107" s="256"/>
      <c r="AF107" s="256"/>
      <c r="AG107" s="256"/>
      <c r="AH107" s="256"/>
      <c r="AI107" s="256"/>
      <c r="AJ107" s="256"/>
      <c r="AK107" s="256"/>
      <c r="AL107" s="256"/>
      <c r="AM107" s="256"/>
      <c r="AN107" s="256"/>
      <c r="AO107" s="256"/>
      <c r="AP107" s="256"/>
      <c r="AQ107" s="256"/>
      <c r="AR107" s="256"/>
      <c r="AS107" s="256"/>
      <c r="AT107" s="256"/>
      <c r="AU107" s="256"/>
      <c r="AV107" s="256"/>
      <c r="AW107" s="261"/>
      <c r="AX107" s="262">
        <v>112188</v>
      </c>
      <c r="AY107" s="262">
        <f t="shared" si="17"/>
        <v>101989.0909090909</v>
      </c>
      <c r="AZ107" s="259">
        <f t="shared" si="16"/>
        <v>92810.072727272724</v>
      </c>
      <c r="BA107" s="259"/>
      <c r="BB107" s="263">
        <f t="shared" si="14"/>
        <v>0</v>
      </c>
    </row>
    <row r="108" spans="1:54" s="247" customFormat="1" ht="21" hidden="1" customHeight="1">
      <c r="A108" s="266">
        <v>9</v>
      </c>
      <c r="B108" s="267" t="s">
        <v>184</v>
      </c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  <c r="AM108" s="268"/>
      <c r="AN108" s="268"/>
      <c r="AO108" s="268"/>
      <c r="AP108" s="268"/>
      <c r="AQ108" s="268"/>
      <c r="AR108" s="268"/>
      <c r="AS108" s="268"/>
      <c r="AT108" s="268"/>
      <c r="AU108" s="268"/>
      <c r="AV108" s="268"/>
      <c r="AW108" s="292"/>
      <c r="AX108" s="269">
        <v>144014</v>
      </c>
      <c r="AY108" s="269">
        <f t="shared" si="17"/>
        <v>130921.81818181818</v>
      </c>
      <c r="AZ108" s="269">
        <f t="shared" si="16"/>
        <v>119138.85454545454</v>
      </c>
      <c r="BA108" s="269"/>
      <c r="BB108" s="263">
        <f t="shared" si="14"/>
        <v>0</v>
      </c>
    </row>
    <row r="109" spans="1:54" s="232" customFormat="1" ht="23.25" hidden="1" customHeight="1">
      <c r="A109" s="242">
        <v>10</v>
      </c>
      <c r="B109" s="243" t="s">
        <v>185</v>
      </c>
      <c r="C109" s="256"/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56"/>
      <c r="AB109" s="256"/>
      <c r="AC109" s="256"/>
      <c r="AD109" s="256"/>
      <c r="AE109" s="256"/>
      <c r="AF109" s="256"/>
      <c r="AG109" s="256"/>
      <c r="AH109" s="256"/>
      <c r="AI109" s="256"/>
      <c r="AJ109" s="256"/>
      <c r="AK109" s="256"/>
      <c r="AL109" s="256"/>
      <c r="AM109" s="256"/>
      <c r="AN109" s="256"/>
      <c r="AO109" s="256"/>
      <c r="AP109" s="256"/>
      <c r="AQ109" s="256"/>
      <c r="AR109" s="256"/>
      <c r="AS109" s="256"/>
      <c r="AT109" s="256"/>
      <c r="AU109" s="256"/>
      <c r="AV109" s="256"/>
      <c r="AW109" s="261"/>
      <c r="AX109" s="262">
        <v>237245</v>
      </c>
      <c r="AY109" s="262">
        <f t="shared" si="17"/>
        <v>215677.27272727271</v>
      </c>
      <c r="AZ109" s="262">
        <f t="shared" si="16"/>
        <v>196266.31818181818</v>
      </c>
      <c r="BA109" s="262"/>
      <c r="BB109" s="263">
        <f t="shared" si="14"/>
        <v>0</v>
      </c>
    </row>
    <row r="110" spans="1:54" s="232" customFormat="1" ht="23.25" customHeight="1">
      <c r="A110" s="242">
        <v>11</v>
      </c>
      <c r="B110" s="243" t="s">
        <v>189</v>
      </c>
      <c r="C110" s="256"/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  <c r="AA110" s="256"/>
      <c r="AB110" s="256"/>
      <c r="AC110" s="256"/>
      <c r="AD110" s="256"/>
      <c r="AE110" s="256"/>
      <c r="AF110" s="256"/>
      <c r="AG110" s="256"/>
      <c r="AH110" s="256"/>
      <c r="AI110" s="256"/>
      <c r="AJ110" s="256"/>
      <c r="AK110" s="256"/>
      <c r="AL110" s="256"/>
      <c r="AM110" s="256"/>
      <c r="AN110" s="256"/>
      <c r="AO110" s="256"/>
      <c r="AP110" s="256"/>
      <c r="AQ110" s="256"/>
      <c r="AR110" s="256"/>
      <c r="AS110" s="256"/>
      <c r="AT110" s="256"/>
      <c r="AU110" s="256"/>
      <c r="AV110" s="256"/>
      <c r="AW110" s="261"/>
      <c r="AX110" s="262">
        <v>65340</v>
      </c>
      <c r="AY110" s="262">
        <f t="shared" si="17"/>
        <v>59399.999999999993</v>
      </c>
      <c r="AZ110" s="262">
        <f>AX110/1.1*0.91</f>
        <v>54053.999999999993</v>
      </c>
      <c r="BA110" s="262"/>
      <c r="BB110" s="263">
        <f t="shared" si="14"/>
        <v>0</v>
      </c>
    </row>
    <row r="111" spans="1:54" s="232" customFormat="1" ht="23.25" customHeight="1">
      <c r="A111" s="242">
        <v>12</v>
      </c>
      <c r="B111" s="243" t="s">
        <v>30</v>
      </c>
      <c r="C111" s="256"/>
      <c r="D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  <c r="Z111" s="256"/>
      <c r="AA111" s="256"/>
      <c r="AB111" s="256"/>
      <c r="AC111" s="256"/>
      <c r="AD111" s="256"/>
      <c r="AE111" s="256"/>
      <c r="AF111" s="256"/>
      <c r="AG111" s="256"/>
      <c r="AH111" s="256"/>
      <c r="AI111" s="256"/>
      <c r="AJ111" s="256"/>
      <c r="AK111" s="256"/>
      <c r="AL111" s="256"/>
      <c r="AM111" s="256"/>
      <c r="AN111" s="256"/>
      <c r="AO111" s="256"/>
      <c r="AP111" s="256"/>
      <c r="AQ111" s="256"/>
      <c r="AR111" s="256"/>
      <c r="AS111" s="256"/>
      <c r="AT111" s="256"/>
      <c r="AU111" s="256"/>
      <c r="AV111" s="256"/>
      <c r="AW111" s="261"/>
      <c r="AX111" s="262">
        <v>67155</v>
      </c>
      <c r="AY111" s="262">
        <f t="shared" si="17"/>
        <v>61049.999999999993</v>
      </c>
      <c r="AZ111" s="262">
        <f t="shared" ref="AZ111:AZ114" si="18">AX111/1.1*0.91</f>
        <v>55555.499999999993</v>
      </c>
      <c r="BA111" s="262"/>
      <c r="BB111" s="263">
        <f t="shared" si="14"/>
        <v>0</v>
      </c>
    </row>
    <row r="112" spans="1:54" s="232" customFormat="1" ht="23.25" customHeight="1">
      <c r="A112" s="242">
        <v>13</v>
      </c>
      <c r="B112" s="243" t="s">
        <v>31</v>
      </c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256"/>
      <c r="AO112" s="256"/>
      <c r="AP112" s="256"/>
      <c r="AQ112" s="256"/>
      <c r="AR112" s="256"/>
      <c r="AS112" s="256"/>
      <c r="AT112" s="256"/>
      <c r="AU112" s="256"/>
      <c r="AV112" s="256"/>
      <c r="AW112" s="261"/>
      <c r="AX112" s="262">
        <v>78045</v>
      </c>
      <c r="AY112" s="262">
        <f t="shared" si="17"/>
        <v>70950</v>
      </c>
      <c r="AZ112" s="262">
        <f t="shared" si="18"/>
        <v>64564.5</v>
      </c>
      <c r="BA112" s="262"/>
      <c r="BB112" s="263">
        <f t="shared" si="14"/>
        <v>0</v>
      </c>
    </row>
    <row r="113" spans="1:57" s="232" customFormat="1" ht="23.25" customHeight="1">
      <c r="A113" s="242">
        <v>14</v>
      </c>
      <c r="B113" s="243" t="s">
        <v>32</v>
      </c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56"/>
      <c r="AO113" s="256"/>
      <c r="AP113" s="256"/>
      <c r="AQ113" s="256"/>
      <c r="AR113" s="256"/>
      <c r="AS113" s="256"/>
      <c r="AT113" s="256"/>
      <c r="AU113" s="256"/>
      <c r="AV113" s="256"/>
      <c r="AW113" s="261"/>
      <c r="AX113" s="262">
        <v>81675</v>
      </c>
      <c r="AY113" s="262">
        <f t="shared" si="17"/>
        <v>74250</v>
      </c>
      <c r="AZ113" s="262">
        <f t="shared" si="18"/>
        <v>67567.5</v>
      </c>
      <c r="BA113" s="262"/>
      <c r="BB113" s="263">
        <f t="shared" si="14"/>
        <v>0</v>
      </c>
      <c r="BC113" s="232" t="s">
        <v>51</v>
      </c>
    </row>
    <row r="114" spans="1:57" s="232" customFormat="1" ht="23.25" customHeight="1">
      <c r="A114" s="242">
        <v>15</v>
      </c>
      <c r="B114" s="243" t="s">
        <v>190</v>
      </c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6"/>
      <c r="AL114" s="256"/>
      <c r="AM114" s="256"/>
      <c r="AN114" s="256"/>
      <c r="AO114" s="256"/>
      <c r="AP114" s="256"/>
      <c r="AQ114" s="256"/>
      <c r="AR114" s="256"/>
      <c r="AS114" s="256"/>
      <c r="AT114" s="256"/>
      <c r="AU114" s="256"/>
      <c r="AV114" s="256"/>
      <c r="AW114" s="261"/>
      <c r="AX114" s="262">
        <v>115940</v>
      </c>
      <c r="AY114" s="262">
        <f t="shared" si="17"/>
        <v>105399.99999999999</v>
      </c>
      <c r="AZ114" s="262">
        <f t="shared" si="18"/>
        <v>95913.999999999985</v>
      </c>
      <c r="BA114" s="262"/>
      <c r="BB114" s="263">
        <f t="shared" si="14"/>
        <v>0</v>
      </c>
    </row>
    <row r="115" spans="1:57" s="232" customFormat="1" ht="23.25" customHeight="1">
      <c r="A115" s="242">
        <v>16</v>
      </c>
      <c r="B115" s="243" t="s">
        <v>191</v>
      </c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  <c r="AL115" s="256"/>
      <c r="AM115" s="256"/>
      <c r="AN115" s="256"/>
      <c r="AO115" s="256"/>
      <c r="AP115" s="256"/>
      <c r="AQ115" s="256"/>
      <c r="AR115" s="256"/>
      <c r="AS115" s="256"/>
      <c r="AT115" s="256"/>
      <c r="AU115" s="256"/>
      <c r="AV115" s="256"/>
      <c r="AW115" s="261"/>
      <c r="AX115" s="262">
        <v>99825</v>
      </c>
      <c r="AY115" s="262">
        <f t="shared" si="17"/>
        <v>90749.999999999985</v>
      </c>
      <c r="AZ115" s="264">
        <f>AX115/1.1*0.91*0.85</f>
        <v>70195.124999999985</v>
      </c>
      <c r="BA115" s="264"/>
      <c r="BB115" s="263">
        <f t="shared" si="14"/>
        <v>0</v>
      </c>
    </row>
    <row r="116" spans="1:57" s="232" customFormat="1" ht="18.75"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  <c r="AP116" s="272"/>
      <c r="AQ116" s="272"/>
      <c r="AR116" s="272"/>
      <c r="AS116" s="272"/>
      <c r="AT116" s="272"/>
      <c r="AU116" s="272"/>
      <c r="AV116" s="272"/>
      <c r="AX116" s="235"/>
      <c r="AY116" s="235"/>
      <c r="AZ116" s="273"/>
      <c r="BA116" s="273"/>
      <c r="BB116" s="274">
        <f>SUM(BB98:BB115)</f>
        <v>728447.55454545445</v>
      </c>
    </row>
    <row r="117" spans="1:57" ht="18.75">
      <c r="AZ117" s="275" t="s">
        <v>192</v>
      </c>
      <c r="BA117" s="275"/>
      <c r="BB117" s="276">
        <f>BB116*0.1</f>
        <v>72844.755454545448</v>
      </c>
    </row>
    <row r="118" spans="1:57" ht="21.75" customHeight="1">
      <c r="AZ118" s="277" t="s">
        <v>193</v>
      </c>
      <c r="BA118" s="277"/>
      <c r="BB118" s="278">
        <f>SUM(BB116:BB117)</f>
        <v>801292.30999999994</v>
      </c>
      <c r="BC118" s="279"/>
      <c r="BE118" s="231"/>
    </row>
    <row r="119" spans="1:57" ht="18.75">
      <c r="BB119" s="293"/>
      <c r="BC119" s="284"/>
      <c r="BE119" s="231"/>
    </row>
    <row r="120" spans="1:57" ht="21">
      <c r="AZ120" s="253"/>
      <c r="BA120" s="253"/>
      <c r="BB120" s="282"/>
      <c r="BC120" s="283"/>
      <c r="BE120" s="284"/>
    </row>
    <row r="124" spans="1:57">
      <c r="BB124" s="284"/>
    </row>
  </sheetData>
  <mergeCells count="15">
    <mergeCell ref="B2:AZ2"/>
    <mergeCell ref="A3:A4"/>
    <mergeCell ref="B3:B4"/>
    <mergeCell ref="B26:AZ26"/>
    <mergeCell ref="A27:A28"/>
    <mergeCell ref="B27:B28"/>
    <mergeCell ref="B95:AZ95"/>
    <mergeCell ref="A96:A97"/>
    <mergeCell ref="B96:B97"/>
    <mergeCell ref="B46:AZ46"/>
    <mergeCell ref="A47:A48"/>
    <mergeCell ref="B47:B48"/>
    <mergeCell ref="B65:AZ65"/>
    <mergeCell ref="A66:A67"/>
    <mergeCell ref="B66:B6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"/>
  <sheetViews>
    <sheetView topLeftCell="A22" workbookViewId="0">
      <selection activeCell="C67" sqref="C67"/>
    </sheetView>
  </sheetViews>
  <sheetFormatPr defaultColWidth="9" defaultRowHeight="15.75"/>
  <cols>
    <col min="1" max="1" width="6.7109375" style="202" customWidth="1"/>
    <col min="2" max="2" width="51.7109375" style="202" customWidth="1"/>
    <col min="3" max="3" width="16.7109375" style="200" customWidth="1"/>
    <col min="4" max="4" width="15" style="199" customWidth="1"/>
    <col min="5" max="5" width="14" style="199" bestFit="1" customWidth="1"/>
    <col min="6" max="6" width="13.140625" style="199" bestFit="1" customWidth="1"/>
    <col min="7" max="7" width="12.140625" style="199" bestFit="1" customWidth="1"/>
    <col min="8" max="8" width="11.140625" style="199" bestFit="1" customWidth="1"/>
    <col min="9" max="256" width="9" style="200"/>
    <col min="257" max="257" width="12.140625" style="200" customWidth="1"/>
    <col min="258" max="258" width="30.140625" style="200" customWidth="1"/>
    <col min="259" max="259" width="22" style="200" customWidth="1"/>
    <col min="260" max="260" width="15" style="200" customWidth="1"/>
    <col min="261" max="261" width="12.42578125" style="200" bestFit="1" customWidth="1"/>
    <col min="262" max="262" width="13.140625" style="200" bestFit="1" customWidth="1"/>
    <col min="263" max="263" width="12.140625" style="200" bestFit="1" customWidth="1"/>
    <col min="264" max="264" width="11.140625" style="200" bestFit="1" customWidth="1"/>
    <col min="265" max="512" width="9" style="200"/>
    <col min="513" max="513" width="12.140625" style="200" customWidth="1"/>
    <col min="514" max="514" width="30.140625" style="200" customWidth="1"/>
    <col min="515" max="515" width="22" style="200" customWidth="1"/>
    <col min="516" max="516" width="15" style="200" customWidth="1"/>
    <col min="517" max="517" width="12.42578125" style="200" bestFit="1" customWidth="1"/>
    <col min="518" max="518" width="13.140625" style="200" bestFit="1" customWidth="1"/>
    <col min="519" max="519" width="12.140625" style="200" bestFit="1" customWidth="1"/>
    <col min="520" max="520" width="11.140625" style="200" bestFit="1" customWidth="1"/>
    <col min="521" max="768" width="9" style="200"/>
    <col min="769" max="769" width="12.140625" style="200" customWidth="1"/>
    <col min="770" max="770" width="30.140625" style="200" customWidth="1"/>
    <col min="771" max="771" width="22" style="200" customWidth="1"/>
    <col min="772" max="772" width="15" style="200" customWidth="1"/>
    <col min="773" max="773" width="12.42578125" style="200" bestFit="1" customWidth="1"/>
    <col min="774" max="774" width="13.140625" style="200" bestFit="1" customWidth="1"/>
    <col min="775" max="775" width="12.140625" style="200" bestFit="1" customWidth="1"/>
    <col min="776" max="776" width="11.140625" style="200" bestFit="1" customWidth="1"/>
    <col min="777" max="1024" width="9" style="200"/>
    <col min="1025" max="1025" width="12.140625" style="200" customWidth="1"/>
    <col min="1026" max="1026" width="30.140625" style="200" customWidth="1"/>
    <col min="1027" max="1027" width="22" style="200" customWidth="1"/>
    <col min="1028" max="1028" width="15" style="200" customWidth="1"/>
    <col min="1029" max="1029" width="12.42578125" style="200" bestFit="1" customWidth="1"/>
    <col min="1030" max="1030" width="13.140625" style="200" bestFit="1" customWidth="1"/>
    <col min="1031" max="1031" width="12.140625" style="200" bestFit="1" customWidth="1"/>
    <col min="1032" max="1032" width="11.140625" style="200" bestFit="1" customWidth="1"/>
    <col min="1033" max="1280" width="9" style="200"/>
    <col min="1281" max="1281" width="12.140625" style="200" customWidth="1"/>
    <col min="1282" max="1282" width="30.140625" style="200" customWidth="1"/>
    <col min="1283" max="1283" width="22" style="200" customWidth="1"/>
    <col min="1284" max="1284" width="15" style="200" customWidth="1"/>
    <col min="1285" max="1285" width="12.42578125" style="200" bestFit="1" customWidth="1"/>
    <col min="1286" max="1286" width="13.140625" style="200" bestFit="1" customWidth="1"/>
    <col min="1287" max="1287" width="12.140625" style="200" bestFit="1" customWidth="1"/>
    <col min="1288" max="1288" width="11.140625" style="200" bestFit="1" customWidth="1"/>
    <col min="1289" max="1536" width="9" style="200"/>
    <col min="1537" max="1537" width="12.140625" style="200" customWidth="1"/>
    <col min="1538" max="1538" width="30.140625" style="200" customWidth="1"/>
    <col min="1539" max="1539" width="22" style="200" customWidth="1"/>
    <col min="1540" max="1540" width="15" style="200" customWidth="1"/>
    <col min="1541" max="1541" width="12.42578125" style="200" bestFit="1" customWidth="1"/>
    <col min="1542" max="1542" width="13.140625" style="200" bestFit="1" customWidth="1"/>
    <col min="1543" max="1543" width="12.140625" style="200" bestFit="1" customWidth="1"/>
    <col min="1544" max="1544" width="11.140625" style="200" bestFit="1" customWidth="1"/>
    <col min="1545" max="1792" width="9" style="200"/>
    <col min="1793" max="1793" width="12.140625" style="200" customWidth="1"/>
    <col min="1794" max="1794" width="30.140625" style="200" customWidth="1"/>
    <col min="1795" max="1795" width="22" style="200" customWidth="1"/>
    <col min="1796" max="1796" width="15" style="200" customWidth="1"/>
    <col min="1797" max="1797" width="12.42578125" style="200" bestFit="1" customWidth="1"/>
    <col min="1798" max="1798" width="13.140625" style="200" bestFit="1" customWidth="1"/>
    <col min="1799" max="1799" width="12.140625" style="200" bestFit="1" customWidth="1"/>
    <col min="1800" max="1800" width="11.140625" style="200" bestFit="1" customWidth="1"/>
    <col min="1801" max="2048" width="9" style="200"/>
    <col min="2049" max="2049" width="12.140625" style="200" customWidth="1"/>
    <col min="2050" max="2050" width="30.140625" style="200" customWidth="1"/>
    <col min="2051" max="2051" width="22" style="200" customWidth="1"/>
    <col min="2052" max="2052" width="15" style="200" customWidth="1"/>
    <col min="2053" max="2053" width="12.42578125" style="200" bestFit="1" customWidth="1"/>
    <col min="2054" max="2054" width="13.140625" style="200" bestFit="1" customWidth="1"/>
    <col min="2055" max="2055" width="12.140625" style="200" bestFit="1" customWidth="1"/>
    <col min="2056" max="2056" width="11.140625" style="200" bestFit="1" customWidth="1"/>
    <col min="2057" max="2304" width="9" style="200"/>
    <col min="2305" max="2305" width="12.140625" style="200" customWidth="1"/>
    <col min="2306" max="2306" width="30.140625" style="200" customWidth="1"/>
    <col min="2307" max="2307" width="22" style="200" customWidth="1"/>
    <col min="2308" max="2308" width="15" style="200" customWidth="1"/>
    <col min="2309" max="2309" width="12.42578125" style="200" bestFit="1" customWidth="1"/>
    <col min="2310" max="2310" width="13.140625" style="200" bestFit="1" customWidth="1"/>
    <col min="2311" max="2311" width="12.140625" style="200" bestFit="1" customWidth="1"/>
    <col min="2312" max="2312" width="11.140625" style="200" bestFit="1" customWidth="1"/>
    <col min="2313" max="2560" width="9" style="200"/>
    <col min="2561" max="2561" width="12.140625" style="200" customWidth="1"/>
    <col min="2562" max="2562" width="30.140625" style="200" customWidth="1"/>
    <col min="2563" max="2563" width="22" style="200" customWidth="1"/>
    <col min="2564" max="2564" width="15" style="200" customWidth="1"/>
    <col min="2565" max="2565" width="12.42578125" style="200" bestFit="1" customWidth="1"/>
    <col min="2566" max="2566" width="13.140625" style="200" bestFit="1" customWidth="1"/>
    <col min="2567" max="2567" width="12.140625" style="200" bestFit="1" customWidth="1"/>
    <col min="2568" max="2568" width="11.140625" style="200" bestFit="1" customWidth="1"/>
    <col min="2569" max="2816" width="9" style="200"/>
    <col min="2817" max="2817" width="12.140625" style="200" customWidth="1"/>
    <col min="2818" max="2818" width="30.140625" style="200" customWidth="1"/>
    <col min="2819" max="2819" width="22" style="200" customWidth="1"/>
    <col min="2820" max="2820" width="15" style="200" customWidth="1"/>
    <col min="2821" max="2821" width="12.42578125" style="200" bestFit="1" customWidth="1"/>
    <col min="2822" max="2822" width="13.140625" style="200" bestFit="1" customWidth="1"/>
    <col min="2823" max="2823" width="12.140625" style="200" bestFit="1" customWidth="1"/>
    <col min="2824" max="2824" width="11.140625" style="200" bestFit="1" customWidth="1"/>
    <col min="2825" max="3072" width="9" style="200"/>
    <col min="3073" max="3073" width="12.140625" style="200" customWidth="1"/>
    <col min="3074" max="3074" width="30.140625" style="200" customWidth="1"/>
    <col min="3075" max="3075" width="22" style="200" customWidth="1"/>
    <col min="3076" max="3076" width="15" style="200" customWidth="1"/>
    <col min="3077" max="3077" width="12.42578125" style="200" bestFit="1" customWidth="1"/>
    <col min="3078" max="3078" width="13.140625" style="200" bestFit="1" customWidth="1"/>
    <col min="3079" max="3079" width="12.140625" style="200" bestFit="1" customWidth="1"/>
    <col min="3080" max="3080" width="11.140625" style="200" bestFit="1" customWidth="1"/>
    <col min="3081" max="3328" width="9" style="200"/>
    <col min="3329" max="3329" width="12.140625" style="200" customWidth="1"/>
    <col min="3330" max="3330" width="30.140625" style="200" customWidth="1"/>
    <col min="3331" max="3331" width="22" style="200" customWidth="1"/>
    <col min="3332" max="3332" width="15" style="200" customWidth="1"/>
    <col min="3333" max="3333" width="12.42578125" style="200" bestFit="1" customWidth="1"/>
    <col min="3334" max="3334" width="13.140625" style="200" bestFit="1" customWidth="1"/>
    <col min="3335" max="3335" width="12.140625" style="200" bestFit="1" customWidth="1"/>
    <col min="3336" max="3336" width="11.140625" style="200" bestFit="1" customWidth="1"/>
    <col min="3337" max="3584" width="9" style="200"/>
    <col min="3585" max="3585" width="12.140625" style="200" customWidth="1"/>
    <col min="3586" max="3586" width="30.140625" style="200" customWidth="1"/>
    <col min="3587" max="3587" width="22" style="200" customWidth="1"/>
    <col min="3588" max="3588" width="15" style="200" customWidth="1"/>
    <col min="3589" max="3589" width="12.42578125" style="200" bestFit="1" customWidth="1"/>
    <col min="3590" max="3590" width="13.140625" style="200" bestFit="1" customWidth="1"/>
    <col min="3591" max="3591" width="12.140625" style="200" bestFit="1" customWidth="1"/>
    <col min="3592" max="3592" width="11.140625" style="200" bestFit="1" customWidth="1"/>
    <col min="3593" max="3840" width="9" style="200"/>
    <col min="3841" max="3841" width="12.140625" style="200" customWidth="1"/>
    <col min="3842" max="3842" width="30.140625" style="200" customWidth="1"/>
    <col min="3843" max="3843" width="22" style="200" customWidth="1"/>
    <col min="3844" max="3844" width="15" style="200" customWidth="1"/>
    <col min="3845" max="3845" width="12.42578125" style="200" bestFit="1" customWidth="1"/>
    <col min="3846" max="3846" width="13.140625" style="200" bestFit="1" customWidth="1"/>
    <col min="3847" max="3847" width="12.140625" style="200" bestFit="1" customWidth="1"/>
    <col min="3848" max="3848" width="11.140625" style="200" bestFit="1" customWidth="1"/>
    <col min="3849" max="4096" width="9" style="200"/>
    <col min="4097" max="4097" width="12.140625" style="200" customWidth="1"/>
    <col min="4098" max="4098" width="30.140625" style="200" customWidth="1"/>
    <col min="4099" max="4099" width="22" style="200" customWidth="1"/>
    <col min="4100" max="4100" width="15" style="200" customWidth="1"/>
    <col min="4101" max="4101" width="12.42578125" style="200" bestFit="1" customWidth="1"/>
    <col min="4102" max="4102" width="13.140625" style="200" bestFit="1" customWidth="1"/>
    <col min="4103" max="4103" width="12.140625" style="200" bestFit="1" customWidth="1"/>
    <col min="4104" max="4104" width="11.140625" style="200" bestFit="1" customWidth="1"/>
    <col min="4105" max="4352" width="9" style="200"/>
    <col min="4353" max="4353" width="12.140625" style="200" customWidth="1"/>
    <col min="4354" max="4354" width="30.140625" style="200" customWidth="1"/>
    <col min="4355" max="4355" width="22" style="200" customWidth="1"/>
    <col min="4356" max="4356" width="15" style="200" customWidth="1"/>
    <col min="4357" max="4357" width="12.42578125" style="200" bestFit="1" customWidth="1"/>
    <col min="4358" max="4358" width="13.140625" style="200" bestFit="1" customWidth="1"/>
    <col min="4359" max="4359" width="12.140625" style="200" bestFit="1" customWidth="1"/>
    <col min="4360" max="4360" width="11.140625" style="200" bestFit="1" customWidth="1"/>
    <col min="4361" max="4608" width="9" style="200"/>
    <col min="4609" max="4609" width="12.140625" style="200" customWidth="1"/>
    <col min="4610" max="4610" width="30.140625" style="200" customWidth="1"/>
    <col min="4611" max="4611" width="22" style="200" customWidth="1"/>
    <col min="4612" max="4612" width="15" style="200" customWidth="1"/>
    <col min="4613" max="4613" width="12.42578125" style="200" bestFit="1" customWidth="1"/>
    <col min="4614" max="4614" width="13.140625" style="200" bestFit="1" customWidth="1"/>
    <col min="4615" max="4615" width="12.140625" style="200" bestFit="1" customWidth="1"/>
    <col min="4616" max="4616" width="11.140625" style="200" bestFit="1" customWidth="1"/>
    <col min="4617" max="4864" width="9" style="200"/>
    <col min="4865" max="4865" width="12.140625" style="200" customWidth="1"/>
    <col min="4866" max="4866" width="30.140625" style="200" customWidth="1"/>
    <col min="4867" max="4867" width="22" style="200" customWidth="1"/>
    <col min="4868" max="4868" width="15" style="200" customWidth="1"/>
    <col min="4869" max="4869" width="12.42578125" style="200" bestFit="1" customWidth="1"/>
    <col min="4870" max="4870" width="13.140625" style="200" bestFit="1" customWidth="1"/>
    <col min="4871" max="4871" width="12.140625" style="200" bestFit="1" customWidth="1"/>
    <col min="4872" max="4872" width="11.140625" style="200" bestFit="1" customWidth="1"/>
    <col min="4873" max="5120" width="9" style="200"/>
    <col min="5121" max="5121" width="12.140625" style="200" customWidth="1"/>
    <col min="5122" max="5122" width="30.140625" style="200" customWidth="1"/>
    <col min="5123" max="5123" width="22" style="200" customWidth="1"/>
    <col min="5124" max="5124" width="15" style="200" customWidth="1"/>
    <col min="5125" max="5125" width="12.42578125" style="200" bestFit="1" customWidth="1"/>
    <col min="5126" max="5126" width="13.140625" style="200" bestFit="1" customWidth="1"/>
    <col min="5127" max="5127" width="12.140625" style="200" bestFit="1" customWidth="1"/>
    <col min="5128" max="5128" width="11.140625" style="200" bestFit="1" customWidth="1"/>
    <col min="5129" max="5376" width="9" style="200"/>
    <col min="5377" max="5377" width="12.140625" style="200" customWidth="1"/>
    <col min="5378" max="5378" width="30.140625" style="200" customWidth="1"/>
    <col min="5379" max="5379" width="22" style="200" customWidth="1"/>
    <col min="5380" max="5380" width="15" style="200" customWidth="1"/>
    <col min="5381" max="5381" width="12.42578125" style="200" bestFit="1" customWidth="1"/>
    <col min="5382" max="5382" width="13.140625" style="200" bestFit="1" customWidth="1"/>
    <col min="5383" max="5383" width="12.140625" style="200" bestFit="1" customWidth="1"/>
    <col min="5384" max="5384" width="11.140625" style="200" bestFit="1" customWidth="1"/>
    <col min="5385" max="5632" width="9" style="200"/>
    <col min="5633" max="5633" width="12.140625" style="200" customWidth="1"/>
    <col min="5634" max="5634" width="30.140625" style="200" customWidth="1"/>
    <col min="5635" max="5635" width="22" style="200" customWidth="1"/>
    <col min="5636" max="5636" width="15" style="200" customWidth="1"/>
    <col min="5637" max="5637" width="12.42578125" style="200" bestFit="1" customWidth="1"/>
    <col min="5638" max="5638" width="13.140625" style="200" bestFit="1" customWidth="1"/>
    <col min="5639" max="5639" width="12.140625" style="200" bestFit="1" customWidth="1"/>
    <col min="5640" max="5640" width="11.140625" style="200" bestFit="1" customWidth="1"/>
    <col min="5641" max="5888" width="9" style="200"/>
    <col min="5889" max="5889" width="12.140625" style="200" customWidth="1"/>
    <col min="5890" max="5890" width="30.140625" style="200" customWidth="1"/>
    <col min="5891" max="5891" width="22" style="200" customWidth="1"/>
    <col min="5892" max="5892" width="15" style="200" customWidth="1"/>
    <col min="5893" max="5893" width="12.42578125" style="200" bestFit="1" customWidth="1"/>
    <col min="5894" max="5894" width="13.140625" style="200" bestFit="1" customWidth="1"/>
    <col min="5895" max="5895" width="12.140625" style="200" bestFit="1" customWidth="1"/>
    <col min="5896" max="5896" width="11.140625" style="200" bestFit="1" customWidth="1"/>
    <col min="5897" max="6144" width="9" style="200"/>
    <col min="6145" max="6145" width="12.140625" style="200" customWidth="1"/>
    <col min="6146" max="6146" width="30.140625" style="200" customWidth="1"/>
    <col min="6147" max="6147" width="22" style="200" customWidth="1"/>
    <col min="6148" max="6148" width="15" style="200" customWidth="1"/>
    <col min="6149" max="6149" width="12.42578125" style="200" bestFit="1" customWidth="1"/>
    <col min="6150" max="6150" width="13.140625" style="200" bestFit="1" customWidth="1"/>
    <col min="6151" max="6151" width="12.140625" style="200" bestFit="1" customWidth="1"/>
    <col min="6152" max="6152" width="11.140625" style="200" bestFit="1" customWidth="1"/>
    <col min="6153" max="6400" width="9" style="200"/>
    <col min="6401" max="6401" width="12.140625" style="200" customWidth="1"/>
    <col min="6402" max="6402" width="30.140625" style="200" customWidth="1"/>
    <col min="6403" max="6403" width="22" style="200" customWidth="1"/>
    <col min="6404" max="6404" width="15" style="200" customWidth="1"/>
    <col min="6405" max="6405" width="12.42578125" style="200" bestFit="1" customWidth="1"/>
    <col min="6406" max="6406" width="13.140625" style="200" bestFit="1" customWidth="1"/>
    <col min="6407" max="6407" width="12.140625" style="200" bestFit="1" customWidth="1"/>
    <col min="6408" max="6408" width="11.140625" style="200" bestFit="1" customWidth="1"/>
    <col min="6409" max="6656" width="9" style="200"/>
    <col min="6657" max="6657" width="12.140625" style="200" customWidth="1"/>
    <col min="6658" max="6658" width="30.140625" style="200" customWidth="1"/>
    <col min="6659" max="6659" width="22" style="200" customWidth="1"/>
    <col min="6660" max="6660" width="15" style="200" customWidth="1"/>
    <col min="6661" max="6661" width="12.42578125" style="200" bestFit="1" customWidth="1"/>
    <col min="6662" max="6662" width="13.140625" style="200" bestFit="1" customWidth="1"/>
    <col min="6663" max="6663" width="12.140625" style="200" bestFit="1" customWidth="1"/>
    <col min="6664" max="6664" width="11.140625" style="200" bestFit="1" customWidth="1"/>
    <col min="6665" max="6912" width="9" style="200"/>
    <col min="6913" max="6913" width="12.140625" style="200" customWidth="1"/>
    <col min="6914" max="6914" width="30.140625" style="200" customWidth="1"/>
    <col min="6915" max="6915" width="22" style="200" customWidth="1"/>
    <col min="6916" max="6916" width="15" style="200" customWidth="1"/>
    <col min="6917" max="6917" width="12.42578125" style="200" bestFit="1" customWidth="1"/>
    <col min="6918" max="6918" width="13.140625" style="200" bestFit="1" customWidth="1"/>
    <col min="6919" max="6919" width="12.140625" style="200" bestFit="1" customWidth="1"/>
    <col min="6920" max="6920" width="11.140625" style="200" bestFit="1" customWidth="1"/>
    <col min="6921" max="7168" width="9" style="200"/>
    <col min="7169" max="7169" width="12.140625" style="200" customWidth="1"/>
    <col min="7170" max="7170" width="30.140625" style="200" customWidth="1"/>
    <col min="7171" max="7171" width="22" style="200" customWidth="1"/>
    <col min="7172" max="7172" width="15" style="200" customWidth="1"/>
    <col min="7173" max="7173" width="12.42578125" style="200" bestFit="1" customWidth="1"/>
    <col min="7174" max="7174" width="13.140625" style="200" bestFit="1" customWidth="1"/>
    <col min="7175" max="7175" width="12.140625" style="200" bestFit="1" customWidth="1"/>
    <col min="7176" max="7176" width="11.140625" style="200" bestFit="1" customWidth="1"/>
    <col min="7177" max="7424" width="9" style="200"/>
    <col min="7425" max="7425" width="12.140625" style="200" customWidth="1"/>
    <col min="7426" max="7426" width="30.140625" style="200" customWidth="1"/>
    <col min="7427" max="7427" width="22" style="200" customWidth="1"/>
    <col min="7428" max="7428" width="15" style="200" customWidth="1"/>
    <col min="7429" max="7429" width="12.42578125" style="200" bestFit="1" customWidth="1"/>
    <col min="7430" max="7430" width="13.140625" style="200" bestFit="1" customWidth="1"/>
    <col min="7431" max="7431" width="12.140625" style="200" bestFit="1" customWidth="1"/>
    <col min="7432" max="7432" width="11.140625" style="200" bestFit="1" customWidth="1"/>
    <col min="7433" max="7680" width="9" style="200"/>
    <col min="7681" max="7681" width="12.140625" style="200" customWidth="1"/>
    <col min="7682" max="7682" width="30.140625" style="200" customWidth="1"/>
    <col min="7683" max="7683" width="22" style="200" customWidth="1"/>
    <col min="7684" max="7684" width="15" style="200" customWidth="1"/>
    <col min="7685" max="7685" width="12.42578125" style="200" bestFit="1" customWidth="1"/>
    <col min="7686" max="7686" width="13.140625" style="200" bestFit="1" customWidth="1"/>
    <col min="7687" max="7687" width="12.140625" style="200" bestFit="1" customWidth="1"/>
    <col min="7688" max="7688" width="11.140625" style="200" bestFit="1" customWidth="1"/>
    <col min="7689" max="7936" width="9" style="200"/>
    <col min="7937" max="7937" width="12.140625" style="200" customWidth="1"/>
    <col min="7938" max="7938" width="30.140625" style="200" customWidth="1"/>
    <col min="7939" max="7939" width="22" style="200" customWidth="1"/>
    <col min="7940" max="7940" width="15" style="200" customWidth="1"/>
    <col min="7941" max="7941" width="12.42578125" style="200" bestFit="1" customWidth="1"/>
    <col min="7942" max="7942" width="13.140625" style="200" bestFit="1" customWidth="1"/>
    <col min="7943" max="7943" width="12.140625" style="200" bestFit="1" customWidth="1"/>
    <col min="7944" max="7944" width="11.140625" style="200" bestFit="1" customWidth="1"/>
    <col min="7945" max="8192" width="9" style="200"/>
    <col min="8193" max="8193" width="12.140625" style="200" customWidth="1"/>
    <col min="8194" max="8194" width="30.140625" style="200" customWidth="1"/>
    <col min="8195" max="8195" width="22" style="200" customWidth="1"/>
    <col min="8196" max="8196" width="15" style="200" customWidth="1"/>
    <col min="8197" max="8197" width="12.42578125" style="200" bestFit="1" customWidth="1"/>
    <col min="8198" max="8198" width="13.140625" style="200" bestFit="1" customWidth="1"/>
    <col min="8199" max="8199" width="12.140625" style="200" bestFit="1" customWidth="1"/>
    <col min="8200" max="8200" width="11.140625" style="200" bestFit="1" customWidth="1"/>
    <col min="8201" max="8448" width="9" style="200"/>
    <col min="8449" max="8449" width="12.140625" style="200" customWidth="1"/>
    <col min="8450" max="8450" width="30.140625" style="200" customWidth="1"/>
    <col min="8451" max="8451" width="22" style="200" customWidth="1"/>
    <col min="8452" max="8452" width="15" style="200" customWidth="1"/>
    <col min="8453" max="8453" width="12.42578125" style="200" bestFit="1" customWidth="1"/>
    <col min="8454" max="8454" width="13.140625" style="200" bestFit="1" customWidth="1"/>
    <col min="8455" max="8455" width="12.140625" style="200" bestFit="1" customWidth="1"/>
    <col min="8456" max="8456" width="11.140625" style="200" bestFit="1" customWidth="1"/>
    <col min="8457" max="8704" width="9" style="200"/>
    <col min="8705" max="8705" width="12.140625" style="200" customWidth="1"/>
    <col min="8706" max="8706" width="30.140625" style="200" customWidth="1"/>
    <col min="8707" max="8707" width="22" style="200" customWidth="1"/>
    <col min="8708" max="8708" width="15" style="200" customWidth="1"/>
    <col min="8709" max="8709" width="12.42578125" style="200" bestFit="1" customWidth="1"/>
    <col min="8710" max="8710" width="13.140625" style="200" bestFit="1" customWidth="1"/>
    <col min="8711" max="8711" width="12.140625" style="200" bestFit="1" customWidth="1"/>
    <col min="8712" max="8712" width="11.140625" style="200" bestFit="1" customWidth="1"/>
    <col min="8713" max="8960" width="9" style="200"/>
    <col min="8961" max="8961" width="12.140625" style="200" customWidth="1"/>
    <col min="8962" max="8962" width="30.140625" style="200" customWidth="1"/>
    <col min="8963" max="8963" width="22" style="200" customWidth="1"/>
    <col min="8964" max="8964" width="15" style="200" customWidth="1"/>
    <col min="8965" max="8965" width="12.42578125" style="200" bestFit="1" customWidth="1"/>
    <col min="8966" max="8966" width="13.140625" style="200" bestFit="1" customWidth="1"/>
    <col min="8967" max="8967" width="12.140625" style="200" bestFit="1" customWidth="1"/>
    <col min="8968" max="8968" width="11.140625" style="200" bestFit="1" customWidth="1"/>
    <col min="8969" max="9216" width="9" style="200"/>
    <col min="9217" max="9217" width="12.140625" style="200" customWidth="1"/>
    <col min="9218" max="9218" width="30.140625" style="200" customWidth="1"/>
    <col min="9219" max="9219" width="22" style="200" customWidth="1"/>
    <col min="9220" max="9220" width="15" style="200" customWidth="1"/>
    <col min="9221" max="9221" width="12.42578125" style="200" bestFit="1" customWidth="1"/>
    <col min="9222" max="9222" width="13.140625" style="200" bestFit="1" customWidth="1"/>
    <col min="9223" max="9223" width="12.140625" style="200" bestFit="1" customWidth="1"/>
    <col min="9224" max="9224" width="11.140625" style="200" bestFit="1" customWidth="1"/>
    <col min="9225" max="9472" width="9" style="200"/>
    <col min="9473" max="9473" width="12.140625" style="200" customWidth="1"/>
    <col min="9474" max="9474" width="30.140625" style="200" customWidth="1"/>
    <col min="9475" max="9475" width="22" style="200" customWidth="1"/>
    <col min="9476" max="9476" width="15" style="200" customWidth="1"/>
    <col min="9477" max="9477" width="12.42578125" style="200" bestFit="1" customWidth="1"/>
    <col min="9478" max="9478" width="13.140625" style="200" bestFit="1" customWidth="1"/>
    <col min="9479" max="9479" width="12.140625" style="200" bestFit="1" customWidth="1"/>
    <col min="9480" max="9480" width="11.140625" style="200" bestFit="1" customWidth="1"/>
    <col min="9481" max="9728" width="9" style="200"/>
    <col min="9729" max="9729" width="12.140625" style="200" customWidth="1"/>
    <col min="9730" max="9730" width="30.140625" style="200" customWidth="1"/>
    <col min="9731" max="9731" width="22" style="200" customWidth="1"/>
    <col min="9732" max="9732" width="15" style="200" customWidth="1"/>
    <col min="9733" max="9733" width="12.42578125" style="200" bestFit="1" customWidth="1"/>
    <col min="9734" max="9734" width="13.140625" style="200" bestFit="1" customWidth="1"/>
    <col min="9735" max="9735" width="12.140625" style="200" bestFit="1" customWidth="1"/>
    <col min="9736" max="9736" width="11.140625" style="200" bestFit="1" customWidth="1"/>
    <col min="9737" max="9984" width="9" style="200"/>
    <col min="9985" max="9985" width="12.140625" style="200" customWidth="1"/>
    <col min="9986" max="9986" width="30.140625" style="200" customWidth="1"/>
    <col min="9987" max="9987" width="22" style="200" customWidth="1"/>
    <col min="9988" max="9988" width="15" style="200" customWidth="1"/>
    <col min="9989" max="9989" width="12.42578125" style="200" bestFit="1" customWidth="1"/>
    <col min="9990" max="9990" width="13.140625" style="200" bestFit="1" customWidth="1"/>
    <col min="9991" max="9991" width="12.140625" style="200" bestFit="1" customWidth="1"/>
    <col min="9992" max="9992" width="11.140625" style="200" bestFit="1" customWidth="1"/>
    <col min="9993" max="10240" width="9" style="200"/>
    <col min="10241" max="10241" width="12.140625" style="200" customWidth="1"/>
    <col min="10242" max="10242" width="30.140625" style="200" customWidth="1"/>
    <col min="10243" max="10243" width="22" style="200" customWidth="1"/>
    <col min="10244" max="10244" width="15" style="200" customWidth="1"/>
    <col min="10245" max="10245" width="12.42578125" style="200" bestFit="1" customWidth="1"/>
    <col min="10246" max="10246" width="13.140625" style="200" bestFit="1" customWidth="1"/>
    <col min="10247" max="10247" width="12.140625" style="200" bestFit="1" customWidth="1"/>
    <col min="10248" max="10248" width="11.140625" style="200" bestFit="1" customWidth="1"/>
    <col min="10249" max="10496" width="9" style="200"/>
    <col min="10497" max="10497" width="12.140625" style="200" customWidth="1"/>
    <col min="10498" max="10498" width="30.140625" style="200" customWidth="1"/>
    <col min="10499" max="10499" width="22" style="200" customWidth="1"/>
    <col min="10500" max="10500" width="15" style="200" customWidth="1"/>
    <col min="10501" max="10501" width="12.42578125" style="200" bestFit="1" customWidth="1"/>
    <col min="10502" max="10502" width="13.140625" style="200" bestFit="1" customWidth="1"/>
    <col min="10503" max="10503" width="12.140625" style="200" bestFit="1" customWidth="1"/>
    <col min="10504" max="10504" width="11.140625" style="200" bestFit="1" customWidth="1"/>
    <col min="10505" max="10752" width="9" style="200"/>
    <col min="10753" max="10753" width="12.140625" style="200" customWidth="1"/>
    <col min="10754" max="10754" width="30.140625" style="200" customWidth="1"/>
    <col min="10755" max="10755" width="22" style="200" customWidth="1"/>
    <col min="10756" max="10756" width="15" style="200" customWidth="1"/>
    <col min="10757" max="10757" width="12.42578125" style="200" bestFit="1" customWidth="1"/>
    <col min="10758" max="10758" width="13.140625" style="200" bestFit="1" customWidth="1"/>
    <col min="10759" max="10759" width="12.140625" style="200" bestFit="1" customWidth="1"/>
    <col min="10760" max="10760" width="11.140625" style="200" bestFit="1" customWidth="1"/>
    <col min="10761" max="11008" width="9" style="200"/>
    <col min="11009" max="11009" width="12.140625" style="200" customWidth="1"/>
    <col min="11010" max="11010" width="30.140625" style="200" customWidth="1"/>
    <col min="11011" max="11011" width="22" style="200" customWidth="1"/>
    <col min="11012" max="11012" width="15" style="200" customWidth="1"/>
    <col min="11013" max="11013" width="12.42578125" style="200" bestFit="1" customWidth="1"/>
    <col min="11014" max="11014" width="13.140625" style="200" bestFit="1" customWidth="1"/>
    <col min="11015" max="11015" width="12.140625" style="200" bestFit="1" customWidth="1"/>
    <col min="11016" max="11016" width="11.140625" style="200" bestFit="1" customWidth="1"/>
    <col min="11017" max="11264" width="9" style="200"/>
    <col min="11265" max="11265" width="12.140625" style="200" customWidth="1"/>
    <col min="11266" max="11266" width="30.140625" style="200" customWidth="1"/>
    <col min="11267" max="11267" width="22" style="200" customWidth="1"/>
    <col min="11268" max="11268" width="15" style="200" customWidth="1"/>
    <col min="11269" max="11269" width="12.42578125" style="200" bestFit="1" customWidth="1"/>
    <col min="11270" max="11270" width="13.140625" style="200" bestFit="1" customWidth="1"/>
    <col min="11271" max="11271" width="12.140625" style="200" bestFit="1" customWidth="1"/>
    <col min="11272" max="11272" width="11.140625" style="200" bestFit="1" customWidth="1"/>
    <col min="11273" max="11520" width="9" style="200"/>
    <col min="11521" max="11521" width="12.140625" style="200" customWidth="1"/>
    <col min="11522" max="11522" width="30.140625" style="200" customWidth="1"/>
    <col min="11523" max="11523" width="22" style="200" customWidth="1"/>
    <col min="11524" max="11524" width="15" style="200" customWidth="1"/>
    <col min="11525" max="11525" width="12.42578125" style="200" bestFit="1" customWidth="1"/>
    <col min="11526" max="11526" width="13.140625" style="200" bestFit="1" customWidth="1"/>
    <col min="11527" max="11527" width="12.140625" style="200" bestFit="1" customWidth="1"/>
    <col min="11528" max="11528" width="11.140625" style="200" bestFit="1" customWidth="1"/>
    <col min="11529" max="11776" width="9" style="200"/>
    <col min="11777" max="11777" width="12.140625" style="200" customWidth="1"/>
    <col min="11778" max="11778" width="30.140625" style="200" customWidth="1"/>
    <col min="11779" max="11779" width="22" style="200" customWidth="1"/>
    <col min="11780" max="11780" width="15" style="200" customWidth="1"/>
    <col min="11781" max="11781" width="12.42578125" style="200" bestFit="1" customWidth="1"/>
    <col min="11782" max="11782" width="13.140625" style="200" bestFit="1" customWidth="1"/>
    <col min="11783" max="11783" width="12.140625" style="200" bestFit="1" customWidth="1"/>
    <col min="11784" max="11784" width="11.140625" style="200" bestFit="1" customWidth="1"/>
    <col min="11785" max="12032" width="9" style="200"/>
    <col min="12033" max="12033" width="12.140625" style="200" customWidth="1"/>
    <col min="12034" max="12034" width="30.140625" style="200" customWidth="1"/>
    <col min="12035" max="12035" width="22" style="200" customWidth="1"/>
    <col min="12036" max="12036" width="15" style="200" customWidth="1"/>
    <col min="12037" max="12037" width="12.42578125" style="200" bestFit="1" customWidth="1"/>
    <col min="12038" max="12038" width="13.140625" style="200" bestFit="1" customWidth="1"/>
    <col min="12039" max="12039" width="12.140625" style="200" bestFit="1" customWidth="1"/>
    <col min="12040" max="12040" width="11.140625" style="200" bestFit="1" customWidth="1"/>
    <col min="12041" max="12288" width="9" style="200"/>
    <col min="12289" max="12289" width="12.140625" style="200" customWidth="1"/>
    <col min="12290" max="12290" width="30.140625" style="200" customWidth="1"/>
    <col min="12291" max="12291" width="22" style="200" customWidth="1"/>
    <col min="12292" max="12292" width="15" style="200" customWidth="1"/>
    <col min="12293" max="12293" width="12.42578125" style="200" bestFit="1" customWidth="1"/>
    <col min="12294" max="12294" width="13.140625" style="200" bestFit="1" customWidth="1"/>
    <col min="12295" max="12295" width="12.140625" style="200" bestFit="1" customWidth="1"/>
    <col min="12296" max="12296" width="11.140625" style="200" bestFit="1" customWidth="1"/>
    <col min="12297" max="12544" width="9" style="200"/>
    <col min="12545" max="12545" width="12.140625" style="200" customWidth="1"/>
    <col min="12546" max="12546" width="30.140625" style="200" customWidth="1"/>
    <col min="12547" max="12547" width="22" style="200" customWidth="1"/>
    <col min="12548" max="12548" width="15" style="200" customWidth="1"/>
    <col min="12549" max="12549" width="12.42578125" style="200" bestFit="1" customWidth="1"/>
    <col min="12550" max="12550" width="13.140625" style="200" bestFit="1" customWidth="1"/>
    <col min="12551" max="12551" width="12.140625" style="200" bestFit="1" customWidth="1"/>
    <col min="12552" max="12552" width="11.140625" style="200" bestFit="1" customWidth="1"/>
    <col min="12553" max="12800" width="9" style="200"/>
    <col min="12801" max="12801" width="12.140625" style="200" customWidth="1"/>
    <col min="12802" max="12802" width="30.140625" style="200" customWidth="1"/>
    <col min="12803" max="12803" width="22" style="200" customWidth="1"/>
    <col min="12804" max="12804" width="15" style="200" customWidth="1"/>
    <col min="12805" max="12805" width="12.42578125" style="200" bestFit="1" customWidth="1"/>
    <col min="12806" max="12806" width="13.140625" style="200" bestFit="1" customWidth="1"/>
    <col min="12807" max="12807" width="12.140625" style="200" bestFit="1" customWidth="1"/>
    <col min="12808" max="12808" width="11.140625" style="200" bestFit="1" customWidth="1"/>
    <col min="12809" max="13056" width="9" style="200"/>
    <col min="13057" max="13057" width="12.140625" style="200" customWidth="1"/>
    <col min="13058" max="13058" width="30.140625" style="200" customWidth="1"/>
    <col min="13059" max="13059" width="22" style="200" customWidth="1"/>
    <col min="13060" max="13060" width="15" style="200" customWidth="1"/>
    <col min="13061" max="13061" width="12.42578125" style="200" bestFit="1" customWidth="1"/>
    <col min="13062" max="13062" width="13.140625" style="200" bestFit="1" customWidth="1"/>
    <col min="13063" max="13063" width="12.140625" style="200" bestFit="1" customWidth="1"/>
    <col min="13064" max="13064" width="11.140625" style="200" bestFit="1" customWidth="1"/>
    <col min="13065" max="13312" width="9" style="200"/>
    <col min="13313" max="13313" width="12.140625" style="200" customWidth="1"/>
    <col min="13314" max="13314" width="30.140625" style="200" customWidth="1"/>
    <col min="13315" max="13315" width="22" style="200" customWidth="1"/>
    <col min="13316" max="13316" width="15" style="200" customWidth="1"/>
    <col min="13317" max="13317" width="12.42578125" style="200" bestFit="1" customWidth="1"/>
    <col min="13318" max="13318" width="13.140625" style="200" bestFit="1" customWidth="1"/>
    <col min="13319" max="13319" width="12.140625" style="200" bestFit="1" customWidth="1"/>
    <col min="13320" max="13320" width="11.140625" style="200" bestFit="1" customWidth="1"/>
    <col min="13321" max="13568" width="9" style="200"/>
    <col min="13569" max="13569" width="12.140625" style="200" customWidth="1"/>
    <col min="13570" max="13570" width="30.140625" style="200" customWidth="1"/>
    <col min="13571" max="13571" width="22" style="200" customWidth="1"/>
    <col min="13572" max="13572" width="15" style="200" customWidth="1"/>
    <col min="13573" max="13573" width="12.42578125" style="200" bestFit="1" customWidth="1"/>
    <col min="13574" max="13574" width="13.140625" style="200" bestFit="1" customWidth="1"/>
    <col min="13575" max="13575" width="12.140625" style="200" bestFit="1" customWidth="1"/>
    <col min="13576" max="13576" width="11.140625" style="200" bestFit="1" customWidth="1"/>
    <col min="13577" max="13824" width="9" style="200"/>
    <col min="13825" max="13825" width="12.140625" style="200" customWidth="1"/>
    <col min="13826" max="13826" width="30.140625" style="200" customWidth="1"/>
    <col min="13827" max="13827" width="22" style="200" customWidth="1"/>
    <col min="13828" max="13828" width="15" style="200" customWidth="1"/>
    <col min="13829" max="13829" width="12.42578125" style="200" bestFit="1" customWidth="1"/>
    <col min="13830" max="13830" width="13.140625" style="200" bestFit="1" customWidth="1"/>
    <col min="13831" max="13831" width="12.140625" style="200" bestFit="1" customWidth="1"/>
    <col min="13832" max="13832" width="11.140625" style="200" bestFit="1" customWidth="1"/>
    <col min="13833" max="14080" width="9" style="200"/>
    <col min="14081" max="14081" width="12.140625" style="200" customWidth="1"/>
    <col min="14082" max="14082" width="30.140625" style="200" customWidth="1"/>
    <col min="14083" max="14083" width="22" style="200" customWidth="1"/>
    <col min="14084" max="14084" width="15" style="200" customWidth="1"/>
    <col min="14085" max="14085" width="12.42578125" style="200" bestFit="1" customWidth="1"/>
    <col min="14086" max="14086" width="13.140625" style="200" bestFit="1" customWidth="1"/>
    <col min="14087" max="14087" width="12.140625" style="200" bestFit="1" customWidth="1"/>
    <col min="14088" max="14088" width="11.140625" style="200" bestFit="1" customWidth="1"/>
    <col min="14089" max="14336" width="9" style="200"/>
    <col min="14337" max="14337" width="12.140625" style="200" customWidth="1"/>
    <col min="14338" max="14338" width="30.140625" style="200" customWidth="1"/>
    <col min="14339" max="14339" width="22" style="200" customWidth="1"/>
    <col min="14340" max="14340" width="15" style="200" customWidth="1"/>
    <col min="14341" max="14341" width="12.42578125" style="200" bestFit="1" customWidth="1"/>
    <col min="14342" max="14342" width="13.140625" style="200" bestFit="1" customWidth="1"/>
    <col min="14343" max="14343" width="12.140625" style="200" bestFit="1" customWidth="1"/>
    <col min="14344" max="14344" width="11.140625" style="200" bestFit="1" customWidth="1"/>
    <col min="14345" max="14592" width="9" style="200"/>
    <col min="14593" max="14593" width="12.140625" style="200" customWidth="1"/>
    <col min="14594" max="14594" width="30.140625" style="200" customWidth="1"/>
    <col min="14595" max="14595" width="22" style="200" customWidth="1"/>
    <col min="14596" max="14596" width="15" style="200" customWidth="1"/>
    <col min="14597" max="14597" width="12.42578125" style="200" bestFit="1" customWidth="1"/>
    <col min="14598" max="14598" width="13.140625" style="200" bestFit="1" customWidth="1"/>
    <col min="14599" max="14599" width="12.140625" style="200" bestFit="1" customWidth="1"/>
    <col min="14600" max="14600" width="11.140625" style="200" bestFit="1" customWidth="1"/>
    <col min="14601" max="14848" width="9" style="200"/>
    <col min="14849" max="14849" width="12.140625" style="200" customWidth="1"/>
    <col min="14850" max="14850" width="30.140625" style="200" customWidth="1"/>
    <col min="14851" max="14851" width="22" style="200" customWidth="1"/>
    <col min="14852" max="14852" width="15" style="200" customWidth="1"/>
    <col min="14853" max="14853" width="12.42578125" style="200" bestFit="1" customWidth="1"/>
    <col min="14854" max="14854" width="13.140625" style="200" bestFit="1" customWidth="1"/>
    <col min="14855" max="14855" width="12.140625" style="200" bestFit="1" customWidth="1"/>
    <col min="14856" max="14856" width="11.140625" style="200" bestFit="1" customWidth="1"/>
    <col min="14857" max="15104" width="9" style="200"/>
    <col min="15105" max="15105" width="12.140625" style="200" customWidth="1"/>
    <col min="15106" max="15106" width="30.140625" style="200" customWidth="1"/>
    <col min="15107" max="15107" width="22" style="200" customWidth="1"/>
    <col min="15108" max="15108" width="15" style="200" customWidth="1"/>
    <col min="15109" max="15109" width="12.42578125" style="200" bestFit="1" customWidth="1"/>
    <col min="15110" max="15110" width="13.140625" style="200" bestFit="1" customWidth="1"/>
    <col min="15111" max="15111" width="12.140625" style="200" bestFit="1" customWidth="1"/>
    <col min="15112" max="15112" width="11.140625" style="200" bestFit="1" customWidth="1"/>
    <col min="15113" max="15360" width="9" style="200"/>
    <col min="15361" max="15361" width="12.140625" style="200" customWidth="1"/>
    <col min="15362" max="15362" width="30.140625" style="200" customWidth="1"/>
    <col min="15363" max="15363" width="22" style="200" customWidth="1"/>
    <col min="15364" max="15364" width="15" style="200" customWidth="1"/>
    <col min="15365" max="15365" width="12.42578125" style="200" bestFit="1" customWidth="1"/>
    <col min="15366" max="15366" width="13.140625" style="200" bestFit="1" customWidth="1"/>
    <col min="15367" max="15367" width="12.140625" style="200" bestFit="1" customWidth="1"/>
    <col min="15368" max="15368" width="11.140625" style="200" bestFit="1" customWidth="1"/>
    <col min="15369" max="15616" width="9" style="200"/>
    <col min="15617" max="15617" width="12.140625" style="200" customWidth="1"/>
    <col min="15618" max="15618" width="30.140625" style="200" customWidth="1"/>
    <col min="15619" max="15619" width="22" style="200" customWidth="1"/>
    <col min="15620" max="15620" width="15" style="200" customWidth="1"/>
    <col min="15621" max="15621" width="12.42578125" style="200" bestFit="1" customWidth="1"/>
    <col min="15622" max="15622" width="13.140625" style="200" bestFit="1" customWidth="1"/>
    <col min="15623" max="15623" width="12.140625" style="200" bestFit="1" customWidth="1"/>
    <col min="15624" max="15624" width="11.140625" style="200" bestFit="1" customWidth="1"/>
    <col min="15625" max="15872" width="9" style="200"/>
    <col min="15873" max="15873" width="12.140625" style="200" customWidth="1"/>
    <col min="15874" max="15874" width="30.140625" style="200" customWidth="1"/>
    <col min="15875" max="15875" width="22" style="200" customWidth="1"/>
    <col min="15876" max="15876" width="15" style="200" customWidth="1"/>
    <col min="15877" max="15877" width="12.42578125" style="200" bestFit="1" customWidth="1"/>
    <col min="15878" max="15878" width="13.140625" style="200" bestFit="1" customWidth="1"/>
    <col min="15879" max="15879" width="12.140625" style="200" bestFit="1" customWidth="1"/>
    <col min="15880" max="15880" width="11.140625" style="200" bestFit="1" customWidth="1"/>
    <col min="15881" max="16128" width="9" style="200"/>
    <col min="16129" max="16129" width="12.140625" style="200" customWidth="1"/>
    <col min="16130" max="16130" width="30.140625" style="200" customWidth="1"/>
    <col min="16131" max="16131" width="22" style="200" customWidth="1"/>
    <col min="16132" max="16132" width="15" style="200" customWidth="1"/>
    <col min="16133" max="16133" width="12.42578125" style="200" bestFit="1" customWidth="1"/>
    <col min="16134" max="16134" width="13.140625" style="200" bestFit="1" customWidth="1"/>
    <col min="16135" max="16135" width="12.140625" style="200" bestFit="1" customWidth="1"/>
    <col min="16136" max="16136" width="11.140625" style="200" bestFit="1" customWidth="1"/>
    <col min="16137" max="16384" width="9" style="200"/>
  </cols>
  <sheetData>
    <row r="1" spans="1:256">
      <c r="A1" s="334" t="s">
        <v>151</v>
      </c>
      <c r="B1" s="334"/>
      <c r="C1" s="334"/>
      <c r="D1" s="334"/>
    </row>
    <row r="2" spans="1:256">
      <c r="A2" s="335" t="s">
        <v>152</v>
      </c>
      <c r="B2" s="335"/>
      <c r="C2" s="335"/>
      <c r="D2" s="335"/>
    </row>
    <row r="3" spans="1:256">
      <c r="A3" s="336" t="s">
        <v>153</v>
      </c>
      <c r="B3" s="336"/>
      <c r="C3" s="336"/>
      <c r="D3" s="336"/>
    </row>
    <row r="4" spans="1:256">
      <c r="A4" s="337"/>
      <c r="B4" s="337"/>
      <c r="C4" s="337"/>
      <c r="D4" s="337"/>
    </row>
    <row r="6" spans="1:256">
      <c r="A6" s="201" t="s">
        <v>166</v>
      </c>
      <c r="B6" s="201"/>
    </row>
    <row r="7" spans="1:256" ht="15.75" customHeight="1">
      <c r="A7" s="338" t="s">
        <v>164</v>
      </c>
      <c r="B7" s="338"/>
      <c r="C7" s="338"/>
      <c r="D7" s="338"/>
    </row>
    <row r="8" spans="1:256">
      <c r="A8" s="202" t="s">
        <v>154</v>
      </c>
    </row>
    <row r="9" spans="1:256">
      <c r="A9" s="202" t="s">
        <v>155</v>
      </c>
    </row>
    <row r="10" spans="1:256">
      <c r="A10" s="202" t="s">
        <v>156</v>
      </c>
    </row>
    <row r="11" spans="1:256">
      <c r="A11" s="203" t="s">
        <v>157</v>
      </c>
      <c r="B11" s="203"/>
      <c r="C11" s="204"/>
      <c r="D11" s="205"/>
      <c r="E11" s="205"/>
      <c r="F11" s="205"/>
      <c r="G11" s="205"/>
      <c r="H11" s="205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>
      <c r="A12" s="203" t="s">
        <v>158</v>
      </c>
      <c r="B12" s="203"/>
      <c r="C12" s="204"/>
      <c r="D12" s="205"/>
      <c r="E12" s="205"/>
      <c r="F12" s="205"/>
      <c r="G12" s="205"/>
      <c r="H12" s="205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4" spans="1:256">
      <c r="A14" s="201" t="s">
        <v>167</v>
      </c>
      <c r="B14" s="201"/>
    </row>
    <row r="15" spans="1:256">
      <c r="A15" s="202" t="s">
        <v>169</v>
      </c>
    </row>
    <row r="16" spans="1:256">
      <c r="A16" s="202" t="s">
        <v>154</v>
      </c>
    </row>
    <row r="17" spans="1:256">
      <c r="A17" s="202" t="s">
        <v>159</v>
      </c>
    </row>
    <row r="18" spans="1:256">
      <c r="A18" s="202" t="s">
        <v>165</v>
      </c>
    </row>
    <row r="20" spans="1:256">
      <c r="A20" s="220" t="s">
        <v>10</v>
      </c>
      <c r="B20" s="220" t="s">
        <v>160</v>
      </c>
      <c r="C20" s="206" t="s">
        <v>161</v>
      </c>
      <c r="D20" s="221" t="s">
        <v>162</v>
      </c>
      <c r="E20" s="207"/>
      <c r="F20" s="207"/>
      <c r="G20" s="207"/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spans="1:256" s="212" customFormat="1" ht="15.75" customHeight="1">
      <c r="A21" s="209">
        <v>1</v>
      </c>
      <c r="B21" s="218" t="s">
        <v>84</v>
      </c>
      <c r="C21" s="210">
        <v>44501</v>
      </c>
      <c r="D21" s="211">
        <v>2796637</v>
      </c>
      <c r="E21" s="228"/>
      <c r="G21" s="213"/>
      <c r="H21" s="213"/>
    </row>
    <row r="22" spans="1:256" s="212" customFormat="1" ht="15.75" customHeight="1">
      <c r="A22" s="209">
        <v>2</v>
      </c>
      <c r="B22" s="219" t="s">
        <v>63</v>
      </c>
      <c r="C22" s="210">
        <v>44505</v>
      </c>
      <c r="D22" s="211">
        <v>4676752</v>
      </c>
      <c r="E22" s="228"/>
      <c r="G22" s="213"/>
      <c r="H22" s="213"/>
    </row>
    <row r="23" spans="1:256" s="212" customFormat="1" ht="15.75" customHeight="1">
      <c r="A23" s="209">
        <v>3</v>
      </c>
      <c r="B23" s="218" t="s">
        <v>65</v>
      </c>
      <c r="C23" s="216">
        <v>44506</v>
      </c>
      <c r="D23" s="222">
        <v>2313512</v>
      </c>
      <c r="E23" s="228"/>
      <c r="G23" s="213"/>
      <c r="H23" s="213"/>
    </row>
    <row r="24" spans="1:256" s="212" customFormat="1" ht="15.75" customHeight="1">
      <c r="A24" s="209">
        <v>4</v>
      </c>
      <c r="B24" s="219" t="s">
        <v>66</v>
      </c>
      <c r="C24" s="216">
        <v>44506</v>
      </c>
      <c r="D24" s="211">
        <v>2574996</v>
      </c>
      <c r="E24" s="228"/>
      <c r="G24" s="213"/>
      <c r="H24" s="213"/>
    </row>
    <row r="25" spans="1:256" s="212" customFormat="1" ht="15.75" customHeight="1">
      <c r="A25" s="209">
        <v>5</v>
      </c>
      <c r="B25" s="219" t="s">
        <v>67</v>
      </c>
      <c r="C25" s="210">
        <v>44506</v>
      </c>
      <c r="D25" s="211">
        <v>3109075</v>
      </c>
      <c r="E25" s="228"/>
      <c r="G25" s="213"/>
      <c r="H25" s="213"/>
    </row>
    <row r="26" spans="1:256" s="212" customFormat="1" ht="15.75" customHeight="1">
      <c r="A26" s="209">
        <v>6</v>
      </c>
      <c r="B26" s="219" t="s">
        <v>68</v>
      </c>
      <c r="C26" s="210">
        <v>44506</v>
      </c>
      <c r="D26" s="211">
        <v>3231302</v>
      </c>
      <c r="E26" s="228"/>
      <c r="G26" s="213"/>
      <c r="H26" s="213"/>
    </row>
    <row r="27" spans="1:256" s="212" customFormat="1" ht="15.75" customHeight="1">
      <c r="A27" s="209">
        <v>7</v>
      </c>
      <c r="B27" s="219" t="s">
        <v>69</v>
      </c>
      <c r="C27" s="210">
        <v>44506</v>
      </c>
      <c r="D27" s="211">
        <v>3275762</v>
      </c>
      <c r="E27" s="228"/>
      <c r="G27" s="213"/>
      <c r="H27" s="213"/>
    </row>
    <row r="28" spans="1:256" s="212" customFormat="1" ht="15.75" customHeight="1">
      <c r="A28" s="209">
        <v>8</v>
      </c>
      <c r="B28" s="219" t="s">
        <v>70</v>
      </c>
      <c r="C28" s="210">
        <v>44506</v>
      </c>
      <c r="D28" s="211">
        <v>2557142</v>
      </c>
      <c r="E28" s="228"/>
      <c r="G28" s="213"/>
      <c r="H28" s="213"/>
    </row>
    <row r="29" spans="1:256" s="212" customFormat="1" ht="15.75" customHeight="1">
      <c r="A29" s="209">
        <v>9</v>
      </c>
      <c r="B29" s="219" t="s">
        <v>71</v>
      </c>
      <c r="C29" s="210">
        <v>44506</v>
      </c>
      <c r="D29" s="211">
        <v>2243178</v>
      </c>
      <c r="E29" s="228"/>
      <c r="G29" s="213"/>
      <c r="H29" s="213"/>
    </row>
    <row r="30" spans="1:256" s="212" customFormat="1" ht="15.75" customHeight="1">
      <c r="A30" s="209">
        <v>10</v>
      </c>
      <c r="B30" s="219" t="s">
        <v>72</v>
      </c>
      <c r="C30" s="210">
        <v>44506</v>
      </c>
      <c r="D30" s="211">
        <v>2243178</v>
      </c>
      <c r="E30" s="228"/>
      <c r="G30" s="213"/>
      <c r="H30" s="213"/>
    </row>
    <row r="31" spans="1:256" s="212" customFormat="1" ht="15.75" customHeight="1">
      <c r="A31" s="209">
        <v>11</v>
      </c>
      <c r="B31" s="219" t="s">
        <v>73</v>
      </c>
      <c r="C31" s="210">
        <v>44506</v>
      </c>
      <c r="D31" s="211">
        <v>3440517</v>
      </c>
      <c r="E31" s="228"/>
      <c r="G31" s="213"/>
      <c r="H31" s="213"/>
    </row>
    <row r="32" spans="1:256" s="212" customFormat="1" ht="15.75" customHeight="1">
      <c r="A32" s="209">
        <v>12</v>
      </c>
      <c r="B32" s="219" t="s">
        <v>74</v>
      </c>
      <c r="C32" s="210">
        <v>44506</v>
      </c>
      <c r="D32" s="211">
        <v>2293410</v>
      </c>
      <c r="E32" s="228"/>
      <c r="G32" s="213"/>
      <c r="H32" s="213"/>
    </row>
    <row r="33" spans="1:8" s="212" customFormat="1" ht="15.75" customHeight="1">
      <c r="A33" s="209">
        <v>13</v>
      </c>
      <c r="B33" s="219" t="s">
        <v>75</v>
      </c>
      <c r="C33" s="210">
        <v>44506</v>
      </c>
      <c r="D33" s="211">
        <v>2706482</v>
      </c>
      <c r="E33" s="228"/>
      <c r="G33" s="213"/>
      <c r="H33" s="213"/>
    </row>
    <row r="34" spans="1:8" s="212" customFormat="1" ht="15.75" customHeight="1">
      <c r="A34" s="209">
        <v>14</v>
      </c>
      <c r="B34" s="219" t="s">
        <v>76</v>
      </c>
      <c r="C34" s="210">
        <v>44506</v>
      </c>
      <c r="D34" s="211">
        <v>2397164</v>
      </c>
      <c r="E34" s="228"/>
      <c r="G34" s="213"/>
      <c r="H34" s="213"/>
    </row>
    <row r="35" spans="1:8" s="212" customFormat="1" ht="15.75" customHeight="1">
      <c r="A35" s="209">
        <v>15</v>
      </c>
      <c r="B35" s="219" t="s">
        <v>77</v>
      </c>
      <c r="C35" s="210">
        <v>44506</v>
      </c>
      <c r="D35" s="211">
        <v>2784919</v>
      </c>
      <c r="E35" s="228"/>
      <c r="G35" s="213"/>
      <c r="H35" s="213"/>
    </row>
    <row r="36" spans="1:8" s="212" customFormat="1" ht="15.75" customHeight="1">
      <c r="A36" s="209">
        <v>16</v>
      </c>
      <c r="B36" s="219" t="s">
        <v>78</v>
      </c>
      <c r="C36" s="210">
        <v>44506</v>
      </c>
      <c r="D36" s="211">
        <v>2616211</v>
      </c>
      <c r="E36" s="228"/>
      <c r="G36" s="213"/>
      <c r="H36" s="213"/>
    </row>
    <row r="37" spans="1:8" s="212" customFormat="1" ht="15.75" customHeight="1">
      <c r="A37" s="209">
        <v>17</v>
      </c>
      <c r="B37" s="219" t="s">
        <v>79</v>
      </c>
      <c r="C37" s="210">
        <v>44506</v>
      </c>
      <c r="D37" s="211">
        <v>2793232</v>
      </c>
      <c r="E37" s="228"/>
      <c r="G37" s="213"/>
      <c r="H37" s="213"/>
    </row>
    <row r="38" spans="1:8" s="212" customFormat="1" ht="15.75" customHeight="1">
      <c r="A38" s="209">
        <v>18</v>
      </c>
      <c r="B38" s="219" t="s">
        <v>80</v>
      </c>
      <c r="C38" s="210">
        <v>44506</v>
      </c>
      <c r="D38" s="211">
        <v>3790315</v>
      </c>
      <c r="E38" s="228"/>
      <c r="G38" s="213"/>
      <c r="H38" s="213"/>
    </row>
    <row r="39" spans="1:8" s="212" customFormat="1" ht="15.75" customHeight="1">
      <c r="A39" s="209">
        <v>19</v>
      </c>
      <c r="B39" s="219" t="s">
        <v>81</v>
      </c>
      <c r="C39" s="210">
        <v>44506</v>
      </c>
      <c r="D39" s="211">
        <v>3595366</v>
      </c>
      <c r="E39" s="228"/>
      <c r="G39" s="213"/>
      <c r="H39" s="213"/>
    </row>
    <row r="40" spans="1:8" s="212" customFormat="1" ht="15.75" customHeight="1">
      <c r="A40" s="209">
        <v>20</v>
      </c>
      <c r="B40" s="219" t="s">
        <v>82</v>
      </c>
      <c r="C40" s="210">
        <v>44506</v>
      </c>
      <c r="D40" s="211">
        <v>3668861</v>
      </c>
      <c r="E40" s="228"/>
      <c r="G40" s="213"/>
      <c r="H40" s="213"/>
    </row>
    <row r="41" spans="1:8" s="212" customFormat="1" ht="15.75" customHeight="1">
      <c r="A41" s="209">
        <v>21</v>
      </c>
      <c r="B41" s="219" t="s">
        <v>83</v>
      </c>
      <c r="C41" s="210">
        <v>44506</v>
      </c>
      <c r="D41" s="211">
        <v>2243178</v>
      </c>
      <c r="E41" s="228"/>
      <c r="G41" s="213"/>
      <c r="H41" s="213"/>
    </row>
    <row r="42" spans="1:8" s="212" customFormat="1" ht="15.75" customHeight="1">
      <c r="A42" s="209">
        <v>22</v>
      </c>
      <c r="B42" s="219" t="s">
        <v>84</v>
      </c>
      <c r="C42" s="210">
        <v>44506</v>
      </c>
      <c r="D42" s="211">
        <v>5488906</v>
      </c>
      <c r="E42" s="228"/>
      <c r="G42" s="213"/>
      <c r="H42" s="213"/>
    </row>
    <row r="43" spans="1:8" s="212" customFormat="1" ht="15.75" customHeight="1">
      <c r="A43" s="209">
        <v>23</v>
      </c>
      <c r="B43" s="219" t="s">
        <v>85</v>
      </c>
      <c r="C43" s="210">
        <v>44506</v>
      </c>
      <c r="D43" s="211">
        <v>2667522</v>
      </c>
      <c r="E43" s="228"/>
      <c r="G43" s="213"/>
      <c r="H43" s="213"/>
    </row>
    <row r="44" spans="1:8" s="212" customFormat="1" ht="15.75" customHeight="1">
      <c r="A44" s="209">
        <v>24</v>
      </c>
      <c r="B44" s="219" t="s">
        <v>86</v>
      </c>
      <c r="C44" s="210">
        <v>44506</v>
      </c>
      <c r="D44" s="211">
        <v>2797199</v>
      </c>
      <c r="E44" s="228"/>
      <c r="G44" s="213"/>
      <c r="H44" s="213"/>
    </row>
    <row r="45" spans="1:8" s="212" customFormat="1" ht="15.75" customHeight="1">
      <c r="A45" s="209">
        <v>25</v>
      </c>
      <c r="B45" s="219" t="s">
        <v>87</v>
      </c>
      <c r="C45" s="210">
        <v>44506</v>
      </c>
      <c r="D45" s="211">
        <v>2666443</v>
      </c>
      <c r="E45" s="228"/>
      <c r="G45" s="213"/>
      <c r="H45" s="213"/>
    </row>
    <row r="46" spans="1:8" s="212" customFormat="1" ht="15.75" customHeight="1">
      <c r="A46" s="209">
        <v>26</v>
      </c>
      <c r="B46" s="219" t="s">
        <v>88</v>
      </c>
      <c r="C46" s="210">
        <v>44512</v>
      </c>
      <c r="D46" s="211">
        <v>5470038</v>
      </c>
      <c r="E46" s="228"/>
      <c r="G46" s="213"/>
      <c r="H46" s="213"/>
    </row>
    <row r="47" spans="1:8" s="212" customFormat="1" ht="15.75" customHeight="1">
      <c r="A47" s="209">
        <v>27</v>
      </c>
      <c r="B47" s="219" t="s">
        <v>89</v>
      </c>
      <c r="C47" s="210">
        <v>44516</v>
      </c>
      <c r="D47" s="211">
        <v>1281208</v>
      </c>
      <c r="E47" s="228"/>
      <c r="G47" s="213"/>
      <c r="H47" s="213"/>
    </row>
    <row r="48" spans="1:8" s="212" customFormat="1" ht="15.75" customHeight="1">
      <c r="A48" s="209">
        <v>28</v>
      </c>
      <c r="B48" s="219" t="s">
        <v>79</v>
      </c>
      <c r="C48" s="210">
        <v>44516</v>
      </c>
      <c r="D48" s="211">
        <v>947063</v>
      </c>
      <c r="E48" s="228"/>
      <c r="G48" s="213"/>
      <c r="H48" s="213"/>
    </row>
    <row r="49" spans="1:8" s="212" customFormat="1" ht="15.75" customHeight="1">
      <c r="A49" s="209">
        <v>29</v>
      </c>
      <c r="B49" s="219" t="s">
        <v>90</v>
      </c>
      <c r="C49" s="210">
        <v>44516</v>
      </c>
      <c r="D49" s="211">
        <v>2524449</v>
      </c>
      <c r="E49" s="228"/>
      <c r="G49" s="213"/>
      <c r="H49" s="213"/>
    </row>
    <row r="50" spans="1:8" s="212" customFormat="1" ht="15.75" customHeight="1">
      <c r="A50" s="209">
        <v>30</v>
      </c>
      <c r="B50" s="219" t="s">
        <v>91</v>
      </c>
      <c r="C50" s="210">
        <v>44516</v>
      </c>
      <c r="D50" s="211">
        <v>2523947</v>
      </c>
      <c r="E50" s="228"/>
      <c r="G50" s="213"/>
      <c r="H50" s="213"/>
    </row>
    <row r="51" spans="1:8" s="212" customFormat="1" ht="15.75" customHeight="1">
      <c r="A51" s="209">
        <v>31</v>
      </c>
      <c r="B51" s="219" t="s">
        <v>82</v>
      </c>
      <c r="C51" s="210">
        <v>44516</v>
      </c>
      <c r="D51" s="211">
        <v>1686115</v>
      </c>
      <c r="E51" s="228"/>
      <c r="G51" s="213"/>
      <c r="H51" s="213"/>
    </row>
    <row r="52" spans="1:8" s="212" customFormat="1" ht="15.75" customHeight="1">
      <c r="A52" s="209">
        <v>32</v>
      </c>
      <c r="B52" s="219" t="s">
        <v>93</v>
      </c>
      <c r="C52" s="210">
        <v>44516</v>
      </c>
      <c r="D52" s="211">
        <v>2989261</v>
      </c>
      <c r="E52" s="228"/>
      <c r="G52" s="213"/>
      <c r="H52" s="213"/>
    </row>
    <row r="53" spans="1:8" s="212" customFormat="1" ht="15.75" customHeight="1">
      <c r="A53" s="209">
        <v>33</v>
      </c>
      <c r="B53" s="219" t="s">
        <v>83</v>
      </c>
      <c r="C53" s="210">
        <v>44516</v>
      </c>
      <c r="D53" s="211">
        <v>1399592</v>
      </c>
      <c r="E53" s="228"/>
      <c r="G53" s="213"/>
      <c r="H53" s="213"/>
    </row>
    <row r="54" spans="1:8" s="212" customFormat="1" ht="15.75" customHeight="1">
      <c r="A54" s="209">
        <v>34</v>
      </c>
      <c r="B54" s="219" t="s">
        <v>85</v>
      </c>
      <c r="C54" s="210">
        <v>44516</v>
      </c>
      <c r="D54" s="211">
        <v>1109342</v>
      </c>
      <c r="E54" s="228"/>
      <c r="G54" s="213"/>
      <c r="H54" s="213"/>
    </row>
    <row r="55" spans="1:8" s="212" customFormat="1" ht="15.75" customHeight="1">
      <c r="A55" s="209">
        <v>35</v>
      </c>
      <c r="B55" s="219" t="s">
        <v>94</v>
      </c>
      <c r="C55" s="210">
        <v>44516</v>
      </c>
      <c r="D55" s="211">
        <v>1908862</v>
      </c>
      <c r="E55" s="228"/>
      <c r="G55" s="213"/>
      <c r="H55" s="213"/>
    </row>
    <row r="56" spans="1:8" s="212" customFormat="1" ht="15.75" customHeight="1">
      <c r="A56" s="209">
        <v>36</v>
      </c>
      <c r="B56" s="219" t="s">
        <v>95</v>
      </c>
      <c r="C56" s="210">
        <v>44516</v>
      </c>
      <c r="D56" s="211">
        <v>2439915</v>
      </c>
      <c r="E56" s="228"/>
      <c r="G56" s="213"/>
      <c r="H56" s="213"/>
    </row>
    <row r="57" spans="1:8" s="212" customFormat="1" ht="15.75" customHeight="1">
      <c r="A57" s="209">
        <v>37</v>
      </c>
      <c r="B57" s="219" t="s">
        <v>96</v>
      </c>
      <c r="C57" s="210">
        <v>44516</v>
      </c>
      <c r="D57" s="211">
        <v>762324</v>
      </c>
      <c r="E57" s="228"/>
      <c r="G57" s="213"/>
      <c r="H57" s="213"/>
    </row>
    <row r="58" spans="1:8" s="212" customFormat="1" ht="15.75" customHeight="1">
      <c r="A58" s="209">
        <v>38</v>
      </c>
      <c r="B58" s="219" t="s">
        <v>69</v>
      </c>
      <c r="C58" s="210">
        <v>44516</v>
      </c>
      <c r="D58" s="211">
        <v>1118334</v>
      </c>
      <c r="E58" s="228"/>
      <c r="G58" s="213"/>
      <c r="H58" s="213"/>
    </row>
    <row r="59" spans="1:8" s="212" customFormat="1" ht="15.75" customHeight="1">
      <c r="A59" s="209">
        <v>39</v>
      </c>
      <c r="B59" s="219" t="s">
        <v>68</v>
      </c>
      <c r="C59" s="210">
        <v>44516</v>
      </c>
      <c r="D59" s="211">
        <v>1288376</v>
      </c>
      <c r="E59" s="228"/>
      <c r="G59" s="213"/>
      <c r="H59" s="213"/>
    </row>
    <row r="60" spans="1:8" s="212" customFormat="1" ht="15.75" customHeight="1">
      <c r="A60" s="209">
        <v>40</v>
      </c>
      <c r="B60" s="219" t="s">
        <v>97</v>
      </c>
      <c r="C60" s="210">
        <v>44516</v>
      </c>
      <c r="D60" s="211">
        <v>2067505</v>
      </c>
      <c r="E60" s="228"/>
      <c r="G60" s="213"/>
      <c r="H60" s="213"/>
    </row>
    <row r="61" spans="1:8" s="212" customFormat="1" ht="15.75" customHeight="1">
      <c r="A61" s="209">
        <v>41</v>
      </c>
      <c r="B61" s="219" t="s">
        <v>98</v>
      </c>
      <c r="C61" s="210">
        <v>44516</v>
      </c>
      <c r="D61" s="211">
        <v>2735019</v>
      </c>
      <c r="E61" s="228"/>
      <c r="G61" s="213"/>
      <c r="H61" s="213"/>
    </row>
    <row r="62" spans="1:8" s="212" customFormat="1" ht="15.75" customHeight="1">
      <c r="A62" s="209">
        <v>42</v>
      </c>
      <c r="B62" s="219" t="s">
        <v>168</v>
      </c>
      <c r="C62" s="210">
        <v>44516</v>
      </c>
      <c r="D62" s="211">
        <v>2685606</v>
      </c>
      <c r="E62" s="228"/>
      <c r="G62" s="213"/>
      <c r="H62" s="213"/>
    </row>
    <row r="63" spans="1:8" s="212" customFormat="1" ht="15.75" customHeight="1">
      <c r="A63" s="209">
        <v>43</v>
      </c>
      <c r="B63" s="219" t="s">
        <v>100</v>
      </c>
      <c r="C63" s="210">
        <v>44516</v>
      </c>
      <c r="D63" s="211">
        <v>1657702</v>
      </c>
      <c r="E63" s="228"/>
      <c r="G63" s="213"/>
      <c r="H63" s="213"/>
    </row>
    <row r="64" spans="1:8" s="212" customFormat="1" ht="15.75" customHeight="1">
      <c r="A64" s="209">
        <v>44</v>
      </c>
      <c r="B64" s="219" t="s">
        <v>101</v>
      </c>
      <c r="C64" s="210">
        <v>44519</v>
      </c>
      <c r="D64" s="211">
        <v>531579</v>
      </c>
      <c r="E64" s="228"/>
      <c r="G64" s="213"/>
      <c r="H64" s="213"/>
    </row>
    <row r="65" spans="1:256" s="212" customFormat="1" ht="15.75" customHeight="1">
      <c r="A65" s="209">
        <v>45</v>
      </c>
      <c r="B65" s="219" t="s">
        <v>103</v>
      </c>
      <c r="C65" s="210">
        <v>44520</v>
      </c>
      <c r="D65" s="211">
        <v>2228107</v>
      </c>
      <c r="E65" s="228"/>
      <c r="G65" s="213"/>
      <c r="H65" s="213"/>
    </row>
    <row r="66" spans="1:256" s="212" customFormat="1" ht="15.75" customHeight="1">
      <c r="A66" s="209">
        <v>46</v>
      </c>
      <c r="B66" s="219" t="s">
        <v>53</v>
      </c>
      <c r="C66" s="210">
        <v>44508</v>
      </c>
      <c r="D66" s="211">
        <v>2243178</v>
      </c>
      <c r="E66" s="228"/>
      <c r="G66" s="213"/>
      <c r="H66" s="213"/>
    </row>
    <row r="67" spans="1:256" s="212" customFormat="1" ht="15.75" customHeight="1">
      <c r="A67" s="209">
        <v>47</v>
      </c>
      <c r="B67" s="219" t="s">
        <v>57</v>
      </c>
      <c r="C67" s="210">
        <v>44508</v>
      </c>
      <c r="D67" s="211">
        <v>2243178</v>
      </c>
      <c r="E67" s="228"/>
      <c r="G67" s="213"/>
      <c r="H67" s="213"/>
    </row>
    <row r="68" spans="1:256" s="212" customFormat="1" ht="15.75" customHeight="1">
      <c r="A68" s="209">
        <v>48</v>
      </c>
      <c r="B68" s="219" t="s">
        <v>57</v>
      </c>
      <c r="C68" s="210">
        <v>44520</v>
      </c>
      <c r="D68" s="211">
        <v>1304025</v>
      </c>
      <c r="E68" s="228"/>
      <c r="G68" s="213"/>
      <c r="H68" s="213"/>
    </row>
    <row r="69" spans="1:256">
      <c r="A69" s="339" t="s">
        <v>163</v>
      </c>
      <c r="B69" s="339"/>
      <c r="C69" s="339"/>
      <c r="D69" s="217">
        <v>120115984</v>
      </c>
      <c r="E69" s="205"/>
      <c r="F69" s="214"/>
      <c r="G69" s="214"/>
      <c r="H69" s="214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  <c r="EN69" s="215"/>
      <c r="EO69" s="215"/>
      <c r="EP69" s="215"/>
      <c r="EQ69" s="215"/>
      <c r="ER69" s="215"/>
      <c r="ES69" s="215"/>
      <c r="ET69" s="215"/>
      <c r="EU69" s="215"/>
      <c r="EV69" s="215"/>
      <c r="EW69" s="215"/>
      <c r="EX69" s="215"/>
      <c r="EY69" s="215"/>
      <c r="EZ69" s="215"/>
      <c r="FA69" s="215"/>
      <c r="FB69" s="215"/>
      <c r="FC69" s="215"/>
      <c r="FD69" s="215"/>
      <c r="FE69" s="215"/>
      <c r="FF69" s="215"/>
      <c r="FG69" s="215"/>
      <c r="FH69" s="215"/>
      <c r="FI69" s="215"/>
      <c r="FJ69" s="215"/>
      <c r="FK69" s="215"/>
      <c r="FL69" s="215"/>
      <c r="FM69" s="215"/>
      <c r="FN69" s="215"/>
      <c r="FO69" s="215"/>
      <c r="FP69" s="215"/>
      <c r="FQ69" s="215"/>
      <c r="FR69" s="215"/>
      <c r="FS69" s="215"/>
      <c r="FT69" s="215"/>
      <c r="FU69" s="215"/>
      <c r="FV69" s="215"/>
      <c r="FW69" s="215"/>
      <c r="FX69" s="215"/>
      <c r="FY69" s="215"/>
      <c r="FZ69" s="215"/>
      <c r="GA69" s="215"/>
      <c r="GB69" s="215"/>
      <c r="GC69" s="215"/>
      <c r="GD69" s="215"/>
      <c r="GE69" s="215"/>
      <c r="GF69" s="215"/>
      <c r="GG69" s="215"/>
      <c r="GH69" s="215"/>
      <c r="GI69" s="215"/>
      <c r="GJ69" s="215"/>
      <c r="GK69" s="215"/>
      <c r="GL69" s="215"/>
      <c r="GM69" s="215"/>
      <c r="GN69" s="215"/>
      <c r="GO69" s="215"/>
      <c r="GP69" s="215"/>
      <c r="GQ69" s="215"/>
      <c r="GR69" s="215"/>
      <c r="GS69" s="215"/>
      <c r="GT69" s="215"/>
      <c r="GU69" s="215"/>
      <c r="GV69" s="215"/>
      <c r="GW69" s="215"/>
      <c r="GX69" s="215"/>
      <c r="GY69" s="215"/>
      <c r="GZ69" s="215"/>
      <c r="HA69" s="215"/>
      <c r="HB69" s="215"/>
      <c r="HC69" s="215"/>
      <c r="HD69" s="215"/>
      <c r="HE69" s="215"/>
      <c r="HF69" s="215"/>
      <c r="HG69" s="215"/>
      <c r="HH69" s="215"/>
      <c r="HI69" s="215"/>
      <c r="HJ69" s="215"/>
      <c r="HK69" s="215"/>
      <c r="HL69" s="215"/>
      <c r="HM69" s="215"/>
      <c r="HN69" s="215"/>
      <c r="HO69" s="215"/>
      <c r="HP69" s="215"/>
      <c r="HQ69" s="215"/>
      <c r="HR69" s="215"/>
      <c r="HS69" s="215"/>
      <c r="HT69" s="215"/>
      <c r="HU69" s="215"/>
      <c r="HV69" s="215"/>
      <c r="HW69" s="215"/>
      <c r="HX69" s="215"/>
      <c r="HY69" s="215"/>
      <c r="HZ69" s="215"/>
      <c r="IA69" s="215"/>
      <c r="IB69" s="215"/>
      <c r="IC69" s="215"/>
      <c r="ID69" s="215"/>
      <c r="IE69" s="215"/>
      <c r="IF69" s="215"/>
      <c r="IG69" s="215"/>
      <c r="IH69" s="215"/>
      <c r="II69" s="215"/>
      <c r="IJ69" s="215"/>
      <c r="IK69" s="215"/>
      <c r="IL69" s="215"/>
      <c r="IM69" s="215"/>
      <c r="IN69" s="215"/>
      <c r="IO69" s="215"/>
      <c r="IP69" s="215"/>
      <c r="IQ69" s="215"/>
      <c r="IR69" s="215"/>
      <c r="IS69" s="215"/>
      <c r="IT69" s="215"/>
      <c r="IU69" s="215"/>
      <c r="IV69" s="215"/>
    </row>
    <row r="70" spans="1:256">
      <c r="B70" s="333"/>
      <c r="C70" s="333"/>
      <c r="D70" s="213"/>
      <c r="E70" s="213"/>
    </row>
    <row r="71" spans="1:256">
      <c r="A71" s="226" t="s">
        <v>171</v>
      </c>
      <c r="B71" s="225"/>
      <c r="C71" s="225"/>
      <c r="D71" s="225"/>
      <c r="E71" s="213"/>
    </row>
  </sheetData>
  <mergeCells count="7">
    <mergeCell ref="B70:C70"/>
    <mergeCell ref="A1:D1"/>
    <mergeCell ref="A2:D2"/>
    <mergeCell ref="A3:D3"/>
    <mergeCell ref="A4:D4"/>
    <mergeCell ref="A7:D7"/>
    <mergeCell ref="A69:C69"/>
  </mergeCells>
  <pageMargins left="0.7" right="0.7" top="0.25" bottom="0.25" header="0.3" footer="0.3"/>
  <pageSetup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opLeftCell="A4" workbookViewId="0">
      <selection activeCell="B36" sqref="B36"/>
    </sheetView>
  </sheetViews>
  <sheetFormatPr defaultColWidth="9" defaultRowHeight="15.75"/>
  <cols>
    <col min="1" max="1" width="6.7109375" style="202" customWidth="1"/>
    <col min="2" max="2" width="55.42578125" style="202" customWidth="1"/>
    <col min="3" max="3" width="16.7109375" style="200" customWidth="1"/>
    <col min="4" max="4" width="15" style="199" customWidth="1"/>
    <col min="5" max="5" width="12.42578125" style="199" bestFit="1" customWidth="1"/>
    <col min="6" max="6" width="13.140625" style="199" bestFit="1" customWidth="1"/>
    <col min="7" max="7" width="12.140625" style="199" bestFit="1" customWidth="1"/>
    <col min="8" max="8" width="11.140625" style="199" bestFit="1" customWidth="1"/>
    <col min="9" max="256" width="9" style="200"/>
    <col min="257" max="257" width="12.140625" style="200" customWidth="1"/>
    <col min="258" max="258" width="30.140625" style="200" customWidth="1"/>
    <col min="259" max="259" width="22" style="200" customWidth="1"/>
    <col min="260" max="260" width="15" style="200" customWidth="1"/>
    <col min="261" max="261" width="12.42578125" style="200" bestFit="1" customWidth="1"/>
    <col min="262" max="262" width="13.140625" style="200" bestFit="1" customWidth="1"/>
    <col min="263" max="263" width="12.140625" style="200" bestFit="1" customWidth="1"/>
    <col min="264" max="264" width="11.140625" style="200" bestFit="1" customWidth="1"/>
    <col min="265" max="512" width="9" style="200"/>
    <col min="513" max="513" width="12.140625" style="200" customWidth="1"/>
    <col min="514" max="514" width="30.140625" style="200" customWidth="1"/>
    <col min="515" max="515" width="22" style="200" customWidth="1"/>
    <col min="516" max="516" width="15" style="200" customWidth="1"/>
    <col min="517" max="517" width="12.42578125" style="200" bestFit="1" customWidth="1"/>
    <col min="518" max="518" width="13.140625" style="200" bestFit="1" customWidth="1"/>
    <col min="519" max="519" width="12.140625" style="200" bestFit="1" customWidth="1"/>
    <col min="520" max="520" width="11.140625" style="200" bestFit="1" customWidth="1"/>
    <col min="521" max="768" width="9" style="200"/>
    <col min="769" max="769" width="12.140625" style="200" customWidth="1"/>
    <col min="770" max="770" width="30.140625" style="200" customWidth="1"/>
    <col min="771" max="771" width="22" style="200" customWidth="1"/>
    <col min="772" max="772" width="15" style="200" customWidth="1"/>
    <col min="773" max="773" width="12.42578125" style="200" bestFit="1" customWidth="1"/>
    <col min="774" max="774" width="13.140625" style="200" bestFit="1" customWidth="1"/>
    <col min="775" max="775" width="12.140625" style="200" bestFit="1" customWidth="1"/>
    <col min="776" max="776" width="11.140625" style="200" bestFit="1" customWidth="1"/>
    <col min="777" max="1024" width="9" style="200"/>
    <col min="1025" max="1025" width="12.140625" style="200" customWidth="1"/>
    <col min="1026" max="1026" width="30.140625" style="200" customWidth="1"/>
    <col min="1027" max="1027" width="22" style="200" customWidth="1"/>
    <col min="1028" max="1028" width="15" style="200" customWidth="1"/>
    <col min="1029" max="1029" width="12.42578125" style="200" bestFit="1" customWidth="1"/>
    <col min="1030" max="1030" width="13.140625" style="200" bestFit="1" customWidth="1"/>
    <col min="1031" max="1031" width="12.140625" style="200" bestFit="1" customWidth="1"/>
    <col min="1032" max="1032" width="11.140625" style="200" bestFit="1" customWidth="1"/>
    <col min="1033" max="1280" width="9" style="200"/>
    <col min="1281" max="1281" width="12.140625" style="200" customWidth="1"/>
    <col min="1282" max="1282" width="30.140625" style="200" customWidth="1"/>
    <col min="1283" max="1283" width="22" style="200" customWidth="1"/>
    <col min="1284" max="1284" width="15" style="200" customWidth="1"/>
    <col min="1285" max="1285" width="12.42578125" style="200" bestFit="1" customWidth="1"/>
    <col min="1286" max="1286" width="13.140625" style="200" bestFit="1" customWidth="1"/>
    <col min="1287" max="1287" width="12.140625" style="200" bestFit="1" customWidth="1"/>
    <col min="1288" max="1288" width="11.140625" style="200" bestFit="1" customWidth="1"/>
    <col min="1289" max="1536" width="9" style="200"/>
    <col min="1537" max="1537" width="12.140625" style="200" customWidth="1"/>
    <col min="1538" max="1538" width="30.140625" style="200" customWidth="1"/>
    <col min="1539" max="1539" width="22" style="200" customWidth="1"/>
    <col min="1540" max="1540" width="15" style="200" customWidth="1"/>
    <col min="1541" max="1541" width="12.42578125" style="200" bestFit="1" customWidth="1"/>
    <col min="1542" max="1542" width="13.140625" style="200" bestFit="1" customWidth="1"/>
    <col min="1543" max="1543" width="12.140625" style="200" bestFit="1" customWidth="1"/>
    <col min="1544" max="1544" width="11.140625" style="200" bestFit="1" customWidth="1"/>
    <col min="1545" max="1792" width="9" style="200"/>
    <col min="1793" max="1793" width="12.140625" style="200" customWidth="1"/>
    <col min="1794" max="1794" width="30.140625" style="200" customWidth="1"/>
    <col min="1795" max="1795" width="22" style="200" customWidth="1"/>
    <col min="1796" max="1796" width="15" style="200" customWidth="1"/>
    <col min="1797" max="1797" width="12.42578125" style="200" bestFit="1" customWidth="1"/>
    <col min="1798" max="1798" width="13.140625" style="200" bestFit="1" customWidth="1"/>
    <col min="1799" max="1799" width="12.140625" style="200" bestFit="1" customWidth="1"/>
    <col min="1800" max="1800" width="11.140625" style="200" bestFit="1" customWidth="1"/>
    <col min="1801" max="2048" width="9" style="200"/>
    <col min="2049" max="2049" width="12.140625" style="200" customWidth="1"/>
    <col min="2050" max="2050" width="30.140625" style="200" customWidth="1"/>
    <col min="2051" max="2051" width="22" style="200" customWidth="1"/>
    <col min="2052" max="2052" width="15" style="200" customWidth="1"/>
    <col min="2053" max="2053" width="12.42578125" style="200" bestFit="1" customWidth="1"/>
    <col min="2054" max="2054" width="13.140625" style="200" bestFit="1" customWidth="1"/>
    <col min="2055" max="2055" width="12.140625" style="200" bestFit="1" customWidth="1"/>
    <col min="2056" max="2056" width="11.140625" style="200" bestFit="1" customWidth="1"/>
    <col min="2057" max="2304" width="9" style="200"/>
    <col min="2305" max="2305" width="12.140625" style="200" customWidth="1"/>
    <col min="2306" max="2306" width="30.140625" style="200" customWidth="1"/>
    <col min="2307" max="2307" width="22" style="200" customWidth="1"/>
    <col min="2308" max="2308" width="15" style="200" customWidth="1"/>
    <col min="2309" max="2309" width="12.42578125" style="200" bestFit="1" customWidth="1"/>
    <col min="2310" max="2310" width="13.140625" style="200" bestFit="1" customWidth="1"/>
    <col min="2311" max="2311" width="12.140625" style="200" bestFit="1" customWidth="1"/>
    <col min="2312" max="2312" width="11.140625" style="200" bestFit="1" customWidth="1"/>
    <col min="2313" max="2560" width="9" style="200"/>
    <col min="2561" max="2561" width="12.140625" style="200" customWidth="1"/>
    <col min="2562" max="2562" width="30.140625" style="200" customWidth="1"/>
    <col min="2563" max="2563" width="22" style="200" customWidth="1"/>
    <col min="2564" max="2564" width="15" style="200" customWidth="1"/>
    <col min="2565" max="2565" width="12.42578125" style="200" bestFit="1" customWidth="1"/>
    <col min="2566" max="2566" width="13.140625" style="200" bestFit="1" customWidth="1"/>
    <col min="2567" max="2567" width="12.140625" style="200" bestFit="1" customWidth="1"/>
    <col min="2568" max="2568" width="11.140625" style="200" bestFit="1" customWidth="1"/>
    <col min="2569" max="2816" width="9" style="200"/>
    <col min="2817" max="2817" width="12.140625" style="200" customWidth="1"/>
    <col min="2818" max="2818" width="30.140625" style="200" customWidth="1"/>
    <col min="2819" max="2819" width="22" style="200" customWidth="1"/>
    <col min="2820" max="2820" width="15" style="200" customWidth="1"/>
    <col min="2821" max="2821" width="12.42578125" style="200" bestFit="1" customWidth="1"/>
    <col min="2822" max="2822" width="13.140625" style="200" bestFit="1" customWidth="1"/>
    <col min="2823" max="2823" width="12.140625" style="200" bestFit="1" customWidth="1"/>
    <col min="2824" max="2824" width="11.140625" style="200" bestFit="1" customWidth="1"/>
    <col min="2825" max="3072" width="9" style="200"/>
    <col min="3073" max="3073" width="12.140625" style="200" customWidth="1"/>
    <col min="3074" max="3074" width="30.140625" style="200" customWidth="1"/>
    <col min="3075" max="3075" width="22" style="200" customWidth="1"/>
    <col min="3076" max="3076" width="15" style="200" customWidth="1"/>
    <col min="3077" max="3077" width="12.42578125" style="200" bestFit="1" customWidth="1"/>
    <col min="3078" max="3078" width="13.140625" style="200" bestFit="1" customWidth="1"/>
    <col min="3079" max="3079" width="12.140625" style="200" bestFit="1" customWidth="1"/>
    <col min="3080" max="3080" width="11.140625" style="200" bestFit="1" customWidth="1"/>
    <col min="3081" max="3328" width="9" style="200"/>
    <col min="3329" max="3329" width="12.140625" style="200" customWidth="1"/>
    <col min="3330" max="3330" width="30.140625" style="200" customWidth="1"/>
    <col min="3331" max="3331" width="22" style="200" customWidth="1"/>
    <col min="3332" max="3332" width="15" style="200" customWidth="1"/>
    <col min="3333" max="3333" width="12.42578125" style="200" bestFit="1" customWidth="1"/>
    <col min="3334" max="3334" width="13.140625" style="200" bestFit="1" customWidth="1"/>
    <col min="3335" max="3335" width="12.140625" style="200" bestFit="1" customWidth="1"/>
    <col min="3336" max="3336" width="11.140625" style="200" bestFit="1" customWidth="1"/>
    <col min="3337" max="3584" width="9" style="200"/>
    <col min="3585" max="3585" width="12.140625" style="200" customWidth="1"/>
    <col min="3586" max="3586" width="30.140625" style="200" customWidth="1"/>
    <col min="3587" max="3587" width="22" style="200" customWidth="1"/>
    <col min="3588" max="3588" width="15" style="200" customWidth="1"/>
    <col min="3589" max="3589" width="12.42578125" style="200" bestFit="1" customWidth="1"/>
    <col min="3590" max="3590" width="13.140625" style="200" bestFit="1" customWidth="1"/>
    <col min="3591" max="3591" width="12.140625" style="200" bestFit="1" customWidth="1"/>
    <col min="3592" max="3592" width="11.140625" style="200" bestFit="1" customWidth="1"/>
    <col min="3593" max="3840" width="9" style="200"/>
    <col min="3841" max="3841" width="12.140625" style="200" customWidth="1"/>
    <col min="3842" max="3842" width="30.140625" style="200" customWidth="1"/>
    <col min="3843" max="3843" width="22" style="200" customWidth="1"/>
    <col min="3844" max="3844" width="15" style="200" customWidth="1"/>
    <col min="3845" max="3845" width="12.42578125" style="200" bestFit="1" customWidth="1"/>
    <col min="3846" max="3846" width="13.140625" style="200" bestFit="1" customWidth="1"/>
    <col min="3847" max="3847" width="12.140625" style="200" bestFit="1" customWidth="1"/>
    <col min="3848" max="3848" width="11.140625" style="200" bestFit="1" customWidth="1"/>
    <col min="3849" max="4096" width="9" style="200"/>
    <col min="4097" max="4097" width="12.140625" style="200" customWidth="1"/>
    <col min="4098" max="4098" width="30.140625" style="200" customWidth="1"/>
    <col min="4099" max="4099" width="22" style="200" customWidth="1"/>
    <col min="4100" max="4100" width="15" style="200" customWidth="1"/>
    <col min="4101" max="4101" width="12.42578125" style="200" bestFit="1" customWidth="1"/>
    <col min="4102" max="4102" width="13.140625" style="200" bestFit="1" customWidth="1"/>
    <col min="4103" max="4103" width="12.140625" style="200" bestFit="1" customWidth="1"/>
    <col min="4104" max="4104" width="11.140625" style="200" bestFit="1" customWidth="1"/>
    <col min="4105" max="4352" width="9" style="200"/>
    <col min="4353" max="4353" width="12.140625" style="200" customWidth="1"/>
    <col min="4354" max="4354" width="30.140625" style="200" customWidth="1"/>
    <col min="4355" max="4355" width="22" style="200" customWidth="1"/>
    <col min="4356" max="4356" width="15" style="200" customWidth="1"/>
    <col min="4357" max="4357" width="12.42578125" style="200" bestFit="1" customWidth="1"/>
    <col min="4358" max="4358" width="13.140625" style="200" bestFit="1" customWidth="1"/>
    <col min="4359" max="4359" width="12.140625" style="200" bestFit="1" customWidth="1"/>
    <col min="4360" max="4360" width="11.140625" style="200" bestFit="1" customWidth="1"/>
    <col min="4361" max="4608" width="9" style="200"/>
    <col min="4609" max="4609" width="12.140625" style="200" customWidth="1"/>
    <col min="4610" max="4610" width="30.140625" style="200" customWidth="1"/>
    <col min="4611" max="4611" width="22" style="200" customWidth="1"/>
    <col min="4612" max="4612" width="15" style="200" customWidth="1"/>
    <col min="4613" max="4613" width="12.42578125" style="200" bestFit="1" customWidth="1"/>
    <col min="4614" max="4614" width="13.140625" style="200" bestFit="1" customWidth="1"/>
    <col min="4615" max="4615" width="12.140625" style="200" bestFit="1" customWidth="1"/>
    <col min="4616" max="4616" width="11.140625" style="200" bestFit="1" customWidth="1"/>
    <col min="4617" max="4864" width="9" style="200"/>
    <col min="4865" max="4865" width="12.140625" style="200" customWidth="1"/>
    <col min="4866" max="4866" width="30.140625" style="200" customWidth="1"/>
    <col min="4867" max="4867" width="22" style="200" customWidth="1"/>
    <col min="4868" max="4868" width="15" style="200" customWidth="1"/>
    <col min="4869" max="4869" width="12.42578125" style="200" bestFit="1" customWidth="1"/>
    <col min="4870" max="4870" width="13.140625" style="200" bestFit="1" customWidth="1"/>
    <col min="4871" max="4871" width="12.140625" style="200" bestFit="1" customWidth="1"/>
    <col min="4872" max="4872" width="11.140625" style="200" bestFit="1" customWidth="1"/>
    <col min="4873" max="5120" width="9" style="200"/>
    <col min="5121" max="5121" width="12.140625" style="200" customWidth="1"/>
    <col min="5122" max="5122" width="30.140625" style="200" customWidth="1"/>
    <col min="5123" max="5123" width="22" style="200" customWidth="1"/>
    <col min="5124" max="5124" width="15" style="200" customWidth="1"/>
    <col min="5125" max="5125" width="12.42578125" style="200" bestFit="1" customWidth="1"/>
    <col min="5126" max="5126" width="13.140625" style="200" bestFit="1" customWidth="1"/>
    <col min="5127" max="5127" width="12.140625" style="200" bestFit="1" customWidth="1"/>
    <col min="5128" max="5128" width="11.140625" style="200" bestFit="1" customWidth="1"/>
    <col min="5129" max="5376" width="9" style="200"/>
    <col min="5377" max="5377" width="12.140625" style="200" customWidth="1"/>
    <col min="5378" max="5378" width="30.140625" style="200" customWidth="1"/>
    <col min="5379" max="5379" width="22" style="200" customWidth="1"/>
    <col min="5380" max="5380" width="15" style="200" customWidth="1"/>
    <col min="5381" max="5381" width="12.42578125" style="200" bestFit="1" customWidth="1"/>
    <col min="5382" max="5382" width="13.140625" style="200" bestFit="1" customWidth="1"/>
    <col min="5383" max="5383" width="12.140625" style="200" bestFit="1" customWidth="1"/>
    <col min="5384" max="5384" width="11.140625" style="200" bestFit="1" customWidth="1"/>
    <col min="5385" max="5632" width="9" style="200"/>
    <col min="5633" max="5633" width="12.140625" style="200" customWidth="1"/>
    <col min="5634" max="5634" width="30.140625" style="200" customWidth="1"/>
    <col min="5635" max="5635" width="22" style="200" customWidth="1"/>
    <col min="5636" max="5636" width="15" style="200" customWidth="1"/>
    <col min="5637" max="5637" width="12.42578125" style="200" bestFit="1" customWidth="1"/>
    <col min="5638" max="5638" width="13.140625" style="200" bestFit="1" customWidth="1"/>
    <col min="5639" max="5639" width="12.140625" style="200" bestFit="1" customWidth="1"/>
    <col min="5640" max="5640" width="11.140625" style="200" bestFit="1" customWidth="1"/>
    <col min="5641" max="5888" width="9" style="200"/>
    <col min="5889" max="5889" width="12.140625" style="200" customWidth="1"/>
    <col min="5890" max="5890" width="30.140625" style="200" customWidth="1"/>
    <col min="5891" max="5891" width="22" style="200" customWidth="1"/>
    <col min="5892" max="5892" width="15" style="200" customWidth="1"/>
    <col min="5893" max="5893" width="12.42578125" style="200" bestFit="1" customWidth="1"/>
    <col min="5894" max="5894" width="13.140625" style="200" bestFit="1" customWidth="1"/>
    <col min="5895" max="5895" width="12.140625" style="200" bestFit="1" customWidth="1"/>
    <col min="5896" max="5896" width="11.140625" style="200" bestFit="1" customWidth="1"/>
    <col min="5897" max="6144" width="9" style="200"/>
    <col min="6145" max="6145" width="12.140625" style="200" customWidth="1"/>
    <col min="6146" max="6146" width="30.140625" style="200" customWidth="1"/>
    <col min="6147" max="6147" width="22" style="200" customWidth="1"/>
    <col min="6148" max="6148" width="15" style="200" customWidth="1"/>
    <col min="6149" max="6149" width="12.42578125" style="200" bestFit="1" customWidth="1"/>
    <col min="6150" max="6150" width="13.140625" style="200" bestFit="1" customWidth="1"/>
    <col min="6151" max="6151" width="12.140625" style="200" bestFit="1" customWidth="1"/>
    <col min="6152" max="6152" width="11.140625" style="200" bestFit="1" customWidth="1"/>
    <col min="6153" max="6400" width="9" style="200"/>
    <col min="6401" max="6401" width="12.140625" style="200" customWidth="1"/>
    <col min="6402" max="6402" width="30.140625" style="200" customWidth="1"/>
    <col min="6403" max="6403" width="22" style="200" customWidth="1"/>
    <col min="6404" max="6404" width="15" style="200" customWidth="1"/>
    <col min="6405" max="6405" width="12.42578125" style="200" bestFit="1" customWidth="1"/>
    <col min="6406" max="6406" width="13.140625" style="200" bestFit="1" customWidth="1"/>
    <col min="6407" max="6407" width="12.140625" style="200" bestFit="1" customWidth="1"/>
    <col min="6408" max="6408" width="11.140625" style="200" bestFit="1" customWidth="1"/>
    <col min="6409" max="6656" width="9" style="200"/>
    <col min="6657" max="6657" width="12.140625" style="200" customWidth="1"/>
    <col min="6658" max="6658" width="30.140625" style="200" customWidth="1"/>
    <col min="6659" max="6659" width="22" style="200" customWidth="1"/>
    <col min="6660" max="6660" width="15" style="200" customWidth="1"/>
    <col min="6661" max="6661" width="12.42578125" style="200" bestFit="1" customWidth="1"/>
    <col min="6662" max="6662" width="13.140625" style="200" bestFit="1" customWidth="1"/>
    <col min="6663" max="6663" width="12.140625" style="200" bestFit="1" customWidth="1"/>
    <col min="6664" max="6664" width="11.140625" style="200" bestFit="1" customWidth="1"/>
    <col min="6665" max="6912" width="9" style="200"/>
    <col min="6913" max="6913" width="12.140625" style="200" customWidth="1"/>
    <col min="6914" max="6914" width="30.140625" style="200" customWidth="1"/>
    <col min="6915" max="6915" width="22" style="200" customWidth="1"/>
    <col min="6916" max="6916" width="15" style="200" customWidth="1"/>
    <col min="6917" max="6917" width="12.42578125" style="200" bestFit="1" customWidth="1"/>
    <col min="6918" max="6918" width="13.140625" style="200" bestFit="1" customWidth="1"/>
    <col min="6919" max="6919" width="12.140625" style="200" bestFit="1" customWidth="1"/>
    <col min="6920" max="6920" width="11.140625" style="200" bestFit="1" customWidth="1"/>
    <col min="6921" max="7168" width="9" style="200"/>
    <col min="7169" max="7169" width="12.140625" style="200" customWidth="1"/>
    <col min="7170" max="7170" width="30.140625" style="200" customWidth="1"/>
    <col min="7171" max="7171" width="22" style="200" customWidth="1"/>
    <col min="7172" max="7172" width="15" style="200" customWidth="1"/>
    <col min="7173" max="7173" width="12.42578125" style="200" bestFit="1" customWidth="1"/>
    <col min="7174" max="7174" width="13.140625" style="200" bestFit="1" customWidth="1"/>
    <col min="7175" max="7175" width="12.140625" style="200" bestFit="1" customWidth="1"/>
    <col min="7176" max="7176" width="11.140625" style="200" bestFit="1" customWidth="1"/>
    <col min="7177" max="7424" width="9" style="200"/>
    <col min="7425" max="7425" width="12.140625" style="200" customWidth="1"/>
    <col min="7426" max="7426" width="30.140625" style="200" customWidth="1"/>
    <col min="7427" max="7427" width="22" style="200" customWidth="1"/>
    <col min="7428" max="7428" width="15" style="200" customWidth="1"/>
    <col min="7429" max="7429" width="12.42578125" style="200" bestFit="1" customWidth="1"/>
    <col min="7430" max="7430" width="13.140625" style="200" bestFit="1" customWidth="1"/>
    <col min="7431" max="7431" width="12.140625" style="200" bestFit="1" customWidth="1"/>
    <col min="7432" max="7432" width="11.140625" style="200" bestFit="1" customWidth="1"/>
    <col min="7433" max="7680" width="9" style="200"/>
    <col min="7681" max="7681" width="12.140625" style="200" customWidth="1"/>
    <col min="7682" max="7682" width="30.140625" style="200" customWidth="1"/>
    <col min="7683" max="7683" width="22" style="200" customWidth="1"/>
    <col min="7684" max="7684" width="15" style="200" customWidth="1"/>
    <col min="7685" max="7685" width="12.42578125" style="200" bestFit="1" customWidth="1"/>
    <col min="7686" max="7686" width="13.140625" style="200" bestFit="1" customWidth="1"/>
    <col min="7687" max="7687" width="12.140625" style="200" bestFit="1" customWidth="1"/>
    <col min="7688" max="7688" width="11.140625" style="200" bestFit="1" customWidth="1"/>
    <col min="7689" max="7936" width="9" style="200"/>
    <col min="7937" max="7937" width="12.140625" style="200" customWidth="1"/>
    <col min="7938" max="7938" width="30.140625" style="200" customWidth="1"/>
    <col min="7939" max="7939" width="22" style="200" customWidth="1"/>
    <col min="7940" max="7940" width="15" style="200" customWidth="1"/>
    <col min="7941" max="7941" width="12.42578125" style="200" bestFit="1" customWidth="1"/>
    <col min="7942" max="7942" width="13.140625" style="200" bestFit="1" customWidth="1"/>
    <col min="7943" max="7943" width="12.140625" style="200" bestFit="1" customWidth="1"/>
    <col min="7944" max="7944" width="11.140625" style="200" bestFit="1" customWidth="1"/>
    <col min="7945" max="8192" width="9" style="200"/>
    <col min="8193" max="8193" width="12.140625" style="200" customWidth="1"/>
    <col min="8194" max="8194" width="30.140625" style="200" customWidth="1"/>
    <col min="8195" max="8195" width="22" style="200" customWidth="1"/>
    <col min="8196" max="8196" width="15" style="200" customWidth="1"/>
    <col min="8197" max="8197" width="12.42578125" style="200" bestFit="1" customWidth="1"/>
    <col min="8198" max="8198" width="13.140625" style="200" bestFit="1" customWidth="1"/>
    <col min="8199" max="8199" width="12.140625" style="200" bestFit="1" customWidth="1"/>
    <col min="8200" max="8200" width="11.140625" style="200" bestFit="1" customWidth="1"/>
    <col min="8201" max="8448" width="9" style="200"/>
    <col min="8449" max="8449" width="12.140625" style="200" customWidth="1"/>
    <col min="8450" max="8450" width="30.140625" style="200" customWidth="1"/>
    <col min="8451" max="8451" width="22" style="200" customWidth="1"/>
    <col min="8452" max="8452" width="15" style="200" customWidth="1"/>
    <col min="8453" max="8453" width="12.42578125" style="200" bestFit="1" customWidth="1"/>
    <col min="8454" max="8454" width="13.140625" style="200" bestFit="1" customWidth="1"/>
    <col min="8455" max="8455" width="12.140625" style="200" bestFit="1" customWidth="1"/>
    <col min="8456" max="8456" width="11.140625" style="200" bestFit="1" customWidth="1"/>
    <col min="8457" max="8704" width="9" style="200"/>
    <col min="8705" max="8705" width="12.140625" style="200" customWidth="1"/>
    <col min="8706" max="8706" width="30.140625" style="200" customWidth="1"/>
    <col min="8707" max="8707" width="22" style="200" customWidth="1"/>
    <col min="8708" max="8708" width="15" style="200" customWidth="1"/>
    <col min="8709" max="8709" width="12.42578125" style="200" bestFit="1" customWidth="1"/>
    <col min="8710" max="8710" width="13.140625" style="200" bestFit="1" customWidth="1"/>
    <col min="8711" max="8711" width="12.140625" style="200" bestFit="1" customWidth="1"/>
    <col min="8712" max="8712" width="11.140625" style="200" bestFit="1" customWidth="1"/>
    <col min="8713" max="8960" width="9" style="200"/>
    <col min="8961" max="8961" width="12.140625" style="200" customWidth="1"/>
    <col min="8962" max="8962" width="30.140625" style="200" customWidth="1"/>
    <col min="8963" max="8963" width="22" style="200" customWidth="1"/>
    <col min="8964" max="8964" width="15" style="200" customWidth="1"/>
    <col min="8965" max="8965" width="12.42578125" style="200" bestFit="1" customWidth="1"/>
    <col min="8966" max="8966" width="13.140625" style="200" bestFit="1" customWidth="1"/>
    <col min="8967" max="8967" width="12.140625" style="200" bestFit="1" customWidth="1"/>
    <col min="8968" max="8968" width="11.140625" style="200" bestFit="1" customWidth="1"/>
    <col min="8969" max="9216" width="9" style="200"/>
    <col min="9217" max="9217" width="12.140625" style="200" customWidth="1"/>
    <col min="9218" max="9218" width="30.140625" style="200" customWidth="1"/>
    <col min="9219" max="9219" width="22" style="200" customWidth="1"/>
    <col min="9220" max="9220" width="15" style="200" customWidth="1"/>
    <col min="9221" max="9221" width="12.42578125" style="200" bestFit="1" customWidth="1"/>
    <col min="9222" max="9222" width="13.140625" style="200" bestFit="1" customWidth="1"/>
    <col min="9223" max="9223" width="12.140625" style="200" bestFit="1" customWidth="1"/>
    <col min="9224" max="9224" width="11.140625" style="200" bestFit="1" customWidth="1"/>
    <col min="9225" max="9472" width="9" style="200"/>
    <col min="9473" max="9473" width="12.140625" style="200" customWidth="1"/>
    <col min="9474" max="9474" width="30.140625" style="200" customWidth="1"/>
    <col min="9475" max="9475" width="22" style="200" customWidth="1"/>
    <col min="9476" max="9476" width="15" style="200" customWidth="1"/>
    <col min="9477" max="9477" width="12.42578125" style="200" bestFit="1" customWidth="1"/>
    <col min="9478" max="9478" width="13.140625" style="200" bestFit="1" customWidth="1"/>
    <col min="9479" max="9479" width="12.140625" style="200" bestFit="1" customWidth="1"/>
    <col min="9480" max="9480" width="11.140625" style="200" bestFit="1" customWidth="1"/>
    <col min="9481" max="9728" width="9" style="200"/>
    <col min="9729" max="9729" width="12.140625" style="200" customWidth="1"/>
    <col min="9730" max="9730" width="30.140625" style="200" customWidth="1"/>
    <col min="9731" max="9731" width="22" style="200" customWidth="1"/>
    <col min="9732" max="9732" width="15" style="200" customWidth="1"/>
    <col min="9733" max="9733" width="12.42578125" style="200" bestFit="1" customWidth="1"/>
    <col min="9734" max="9734" width="13.140625" style="200" bestFit="1" customWidth="1"/>
    <col min="9735" max="9735" width="12.140625" style="200" bestFit="1" customWidth="1"/>
    <col min="9736" max="9736" width="11.140625" style="200" bestFit="1" customWidth="1"/>
    <col min="9737" max="9984" width="9" style="200"/>
    <col min="9985" max="9985" width="12.140625" style="200" customWidth="1"/>
    <col min="9986" max="9986" width="30.140625" style="200" customWidth="1"/>
    <col min="9987" max="9987" width="22" style="200" customWidth="1"/>
    <col min="9988" max="9988" width="15" style="200" customWidth="1"/>
    <col min="9989" max="9989" width="12.42578125" style="200" bestFit="1" customWidth="1"/>
    <col min="9990" max="9990" width="13.140625" style="200" bestFit="1" customWidth="1"/>
    <col min="9991" max="9991" width="12.140625" style="200" bestFit="1" customWidth="1"/>
    <col min="9992" max="9992" width="11.140625" style="200" bestFit="1" customWidth="1"/>
    <col min="9993" max="10240" width="9" style="200"/>
    <col min="10241" max="10241" width="12.140625" style="200" customWidth="1"/>
    <col min="10242" max="10242" width="30.140625" style="200" customWidth="1"/>
    <col min="10243" max="10243" width="22" style="200" customWidth="1"/>
    <col min="10244" max="10244" width="15" style="200" customWidth="1"/>
    <col min="10245" max="10245" width="12.42578125" style="200" bestFit="1" customWidth="1"/>
    <col min="10246" max="10246" width="13.140625" style="200" bestFit="1" customWidth="1"/>
    <col min="10247" max="10247" width="12.140625" style="200" bestFit="1" customWidth="1"/>
    <col min="10248" max="10248" width="11.140625" style="200" bestFit="1" customWidth="1"/>
    <col min="10249" max="10496" width="9" style="200"/>
    <col min="10497" max="10497" width="12.140625" style="200" customWidth="1"/>
    <col min="10498" max="10498" width="30.140625" style="200" customWidth="1"/>
    <col min="10499" max="10499" width="22" style="200" customWidth="1"/>
    <col min="10500" max="10500" width="15" style="200" customWidth="1"/>
    <col min="10501" max="10501" width="12.42578125" style="200" bestFit="1" customWidth="1"/>
    <col min="10502" max="10502" width="13.140625" style="200" bestFit="1" customWidth="1"/>
    <col min="10503" max="10503" width="12.140625" style="200" bestFit="1" customWidth="1"/>
    <col min="10504" max="10504" width="11.140625" style="200" bestFit="1" customWidth="1"/>
    <col min="10505" max="10752" width="9" style="200"/>
    <col min="10753" max="10753" width="12.140625" style="200" customWidth="1"/>
    <col min="10754" max="10754" width="30.140625" style="200" customWidth="1"/>
    <col min="10755" max="10755" width="22" style="200" customWidth="1"/>
    <col min="10756" max="10756" width="15" style="200" customWidth="1"/>
    <col min="10757" max="10757" width="12.42578125" style="200" bestFit="1" customWidth="1"/>
    <col min="10758" max="10758" width="13.140625" style="200" bestFit="1" customWidth="1"/>
    <col min="10759" max="10759" width="12.140625" style="200" bestFit="1" customWidth="1"/>
    <col min="10760" max="10760" width="11.140625" style="200" bestFit="1" customWidth="1"/>
    <col min="10761" max="11008" width="9" style="200"/>
    <col min="11009" max="11009" width="12.140625" style="200" customWidth="1"/>
    <col min="11010" max="11010" width="30.140625" style="200" customWidth="1"/>
    <col min="11011" max="11011" width="22" style="200" customWidth="1"/>
    <col min="11012" max="11012" width="15" style="200" customWidth="1"/>
    <col min="11013" max="11013" width="12.42578125" style="200" bestFit="1" customWidth="1"/>
    <col min="11014" max="11014" width="13.140625" style="200" bestFit="1" customWidth="1"/>
    <col min="11015" max="11015" width="12.140625" style="200" bestFit="1" customWidth="1"/>
    <col min="11016" max="11016" width="11.140625" style="200" bestFit="1" customWidth="1"/>
    <col min="11017" max="11264" width="9" style="200"/>
    <col min="11265" max="11265" width="12.140625" style="200" customWidth="1"/>
    <col min="11266" max="11266" width="30.140625" style="200" customWidth="1"/>
    <col min="11267" max="11267" width="22" style="200" customWidth="1"/>
    <col min="11268" max="11268" width="15" style="200" customWidth="1"/>
    <col min="11269" max="11269" width="12.42578125" style="200" bestFit="1" customWidth="1"/>
    <col min="11270" max="11270" width="13.140625" style="200" bestFit="1" customWidth="1"/>
    <col min="11271" max="11271" width="12.140625" style="200" bestFit="1" customWidth="1"/>
    <col min="11272" max="11272" width="11.140625" style="200" bestFit="1" customWidth="1"/>
    <col min="11273" max="11520" width="9" style="200"/>
    <col min="11521" max="11521" width="12.140625" style="200" customWidth="1"/>
    <col min="11522" max="11522" width="30.140625" style="200" customWidth="1"/>
    <col min="11523" max="11523" width="22" style="200" customWidth="1"/>
    <col min="11524" max="11524" width="15" style="200" customWidth="1"/>
    <col min="11525" max="11525" width="12.42578125" style="200" bestFit="1" customWidth="1"/>
    <col min="11526" max="11526" width="13.140625" style="200" bestFit="1" customWidth="1"/>
    <col min="11527" max="11527" width="12.140625" style="200" bestFit="1" customWidth="1"/>
    <col min="11528" max="11528" width="11.140625" style="200" bestFit="1" customWidth="1"/>
    <col min="11529" max="11776" width="9" style="200"/>
    <col min="11777" max="11777" width="12.140625" style="200" customWidth="1"/>
    <col min="11778" max="11778" width="30.140625" style="200" customWidth="1"/>
    <col min="11779" max="11779" width="22" style="200" customWidth="1"/>
    <col min="11780" max="11780" width="15" style="200" customWidth="1"/>
    <col min="11781" max="11781" width="12.42578125" style="200" bestFit="1" customWidth="1"/>
    <col min="11782" max="11782" width="13.140625" style="200" bestFit="1" customWidth="1"/>
    <col min="11783" max="11783" width="12.140625" style="200" bestFit="1" customWidth="1"/>
    <col min="11784" max="11784" width="11.140625" style="200" bestFit="1" customWidth="1"/>
    <col min="11785" max="12032" width="9" style="200"/>
    <col min="12033" max="12033" width="12.140625" style="200" customWidth="1"/>
    <col min="12034" max="12034" width="30.140625" style="200" customWidth="1"/>
    <col min="12035" max="12035" width="22" style="200" customWidth="1"/>
    <col min="12036" max="12036" width="15" style="200" customWidth="1"/>
    <col min="12037" max="12037" width="12.42578125" style="200" bestFit="1" customWidth="1"/>
    <col min="12038" max="12038" width="13.140625" style="200" bestFit="1" customWidth="1"/>
    <col min="12039" max="12039" width="12.140625" style="200" bestFit="1" customWidth="1"/>
    <col min="12040" max="12040" width="11.140625" style="200" bestFit="1" customWidth="1"/>
    <col min="12041" max="12288" width="9" style="200"/>
    <col min="12289" max="12289" width="12.140625" style="200" customWidth="1"/>
    <col min="12290" max="12290" width="30.140625" style="200" customWidth="1"/>
    <col min="12291" max="12291" width="22" style="200" customWidth="1"/>
    <col min="12292" max="12292" width="15" style="200" customWidth="1"/>
    <col min="12293" max="12293" width="12.42578125" style="200" bestFit="1" customWidth="1"/>
    <col min="12294" max="12294" width="13.140625" style="200" bestFit="1" customWidth="1"/>
    <col min="12295" max="12295" width="12.140625" style="200" bestFit="1" customWidth="1"/>
    <col min="12296" max="12296" width="11.140625" style="200" bestFit="1" customWidth="1"/>
    <col min="12297" max="12544" width="9" style="200"/>
    <col min="12545" max="12545" width="12.140625" style="200" customWidth="1"/>
    <col min="12546" max="12546" width="30.140625" style="200" customWidth="1"/>
    <col min="12547" max="12547" width="22" style="200" customWidth="1"/>
    <col min="12548" max="12548" width="15" style="200" customWidth="1"/>
    <col min="12549" max="12549" width="12.42578125" style="200" bestFit="1" customWidth="1"/>
    <col min="12550" max="12550" width="13.140625" style="200" bestFit="1" customWidth="1"/>
    <col min="12551" max="12551" width="12.140625" style="200" bestFit="1" customWidth="1"/>
    <col min="12552" max="12552" width="11.140625" style="200" bestFit="1" customWidth="1"/>
    <col min="12553" max="12800" width="9" style="200"/>
    <col min="12801" max="12801" width="12.140625" style="200" customWidth="1"/>
    <col min="12802" max="12802" width="30.140625" style="200" customWidth="1"/>
    <col min="12803" max="12803" width="22" style="200" customWidth="1"/>
    <col min="12804" max="12804" width="15" style="200" customWidth="1"/>
    <col min="12805" max="12805" width="12.42578125" style="200" bestFit="1" customWidth="1"/>
    <col min="12806" max="12806" width="13.140625" style="200" bestFit="1" customWidth="1"/>
    <col min="12807" max="12807" width="12.140625" style="200" bestFit="1" customWidth="1"/>
    <col min="12808" max="12808" width="11.140625" style="200" bestFit="1" customWidth="1"/>
    <col min="12809" max="13056" width="9" style="200"/>
    <col min="13057" max="13057" width="12.140625" style="200" customWidth="1"/>
    <col min="13058" max="13058" width="30.140625" style="200" customWidth="1"/>
    <col min="13059" max="13059" width="22" style="200" customWidth="1"/>
    <col min="13060" max="13060" width="15" style="200" customWidth="1"/>
    <col min="13061" max="13061" width="12.42578125" style="200" bestFit="1" customWidth="1"/>
    <col min="13062" max="13062" width="13.140625" style="200" bestFit="1" customWidth="1"/>
    <col min="13063" max="13063" width="12.140625" style="200" bestFit="1" customWidth="1"/>
    <col min="13064" max="13064" width="11.140625" style="200" bestFit="1" customWidth="1"/>
    <col min="13065" max="13312" width="9" style="200"/>
    <col min="13313" max="13313" width="12.140625" style="200" customWidth="1"/>
    <col min="13314" max="13314" width="30.140625" style="200" customWidth="1"/>
    <col min="13315" max="13315" width="22" style="200" customWidth="1"/>
    <col min="13316" max="13316" width="15" style="200" customWidth="1"/>
    <col min="13317" max="13317" width="12.42578125" style="200" bestFit="1" customWidth="1"/>
    <col min="13318" max="13318" width="13.140625" style="200" bestFit="1" customWidth="1"/>
    <col min="13319" max="13319" width="12.140625" style="200" bestFit="1" customWidth="1"/>
    <col min="13320" max="13320" width="11.140625" style="200" bestFit="1" customWidth="1"/>
    <col min="13321" max="13568" width="9" style="200"/>
    <col min="13569" max="13569" width="12.140625" style="200" customWidth="1"/>
    <col min="13570" max="13570" width="30.140625" style="200" customWidth="1"/>
    <col min="13571" max="13571" width="22" style="200" customWidth="1"/>
    <col min="13572" max="13572" width="15" style="200" customWidth="1"/>
    <col min="13573" max="13573" width="12.42578125" style="200" bestFit="1" customWidth="1"/>
    <col min="13574" max="13574" width="13.140625" style="200" bestFit="1" customWidth="1"/>
    <col min="13575" max="13575" width="12.140625" style="200" bestFit="1" customWidth="1"/>
    <col min="13576" max="13576" width="11.140625" style="200" bestFit="1" customWidth="1"/>
    <col min="13577" max="13824" width="9" style="200"/>
    <col min="13825" max="13825" width="12.140625" style="200" customWidth="1"/>
    <col min="13826" max="13826" width="30.140625" style="200" customWidth="1"/>
    <col min="13827" max="13827" width="22" style="200" customWidth="1"/>
    <col min="13828" max="13828" width="15" style="200" customWidth="1"/>
    <col min="13829" max="13829" width="12.42578125" style="200" bestFit="1" customWidth="1"/>
    <col min="13830" max="13830" width="13.140625" style="200" bestFit="1" customWidth="1"/>
    <col min="13831" max="13831" width="12.140625" style="200" bestFit="1" customWidth="1"/>
    <col min="13832" max="13832" width="11.140625" style="200" bestFit="1" customWidth="1"/>
    <col min="13833" max="14080" width="9" style="200"/>
    <col min="14081" max="14081" width="12.140625" style="200" customWidth="1"/>
    <col min="14082" max="14082" width="30.140625" style="200" customWidth="1"/>
    <col min="14083" max="14083" width="22" style="200" customWidth="1"/>
    <col min="14084" max="14084" width="15" style="200" customWidth="1"/>
    <col min="14085" max="14085" width="12.42578125" style="200" bestFit="1" customWidth="1"/>
    <col min="14086" max="14086" width="13.140625" style="200" bestFit="1" customWidth="1"/>
    <col min="14087" max="14087" width="12.140625" style="200" bestFit="1" customWidth="1"/>
    <col min="14088" max="14088" width="11.140625" style="200" bestFit="1" customWidth="1"/>
    <col min="14089" max="14336" width="9" style="200"/>
    <col min="14337" max="14337" width="12.140625" style="200" customWidth="1"/>
    <col min="14338" max="14338" width="30.140625" style="200" customWidth="1"/>
    <col min="14339" max="14339" width="22" style="200" customWidth="1"/>
    <col min="14340" max="14340" width="15" style="200" customWidth="1"/>
    <col min="14341" max="14341" width="12.42578125" style="200" bestFit="1" customWidth="1"/>
    <col min="14342" max="14342" width="13.140625" style="200" bestFit="1" customWidth="1"/>
    <col min="14343" max="14343" width="12.140625" style="200" bestFit="1" customWidth="1"/>
    <col min="14344" max="14344" width="11.140625" style="200" bestFit="1" customWidth="1"/>
    <col min="14345" max="14592" width="9" style="200"/>
    <col min="14593" max="14593" width="12.140625" style="200" customWidth="1"/>
    <col min="14594" max="14594" width="30.140625" style="200" customWidth="1"/>
    <col min="14595" max="14595" width="22" style="200" customWidth="1"/>
    <col min="14596" max="14596" width="15" style="200" customWidth="1"/>
    <col min="14597" max="14597" width="12.42578125" style="200" bestFit="1" customWidth="1"/>
    <col min="14598" max="14598" width="13.140625" style="200" bestFit="1" customWidth="1"/>
    <col min="14599" max="14599" width="12.140625" style="200" bestFit="1" customWidth="1"/>
    <col min="14600" max="14600" width="11.140625" style="200" bestFit="1" customWidth="1"/>
    <col min="14601" max="14848" width="9" style="200"/>
    <col min="14849" max="14849" width="12.140625" style="200" customWidth="1"/>
    <col min="14850" max="14850" width="30.140625" style="200" customWidth="1"/>
    <col min="14851" max="14851" width="22" style="200" customWidth="1"/>
    <col min="14852" max="14852" width="15" style="200" customWidth="1"/>
    <col min="14853" max="14853" width="12.42578125" style="200" bestFit="1" customWidth="1"/>
    <col min="14854" max="14854" width="13.140625" style="200" bestFit="1" customWidth="1"/>
    <col min="14855" max="14855" width="12.140625" style="200" bestFit="1" customWidth="1"/>
    <col min="14856" max="14856" width="11.140625" style="200" bestFit="1" customWidth="1"/>
    <col min="14857" max="15104" width="9" style="200"/>
    <col min="15105" max="15105" width="12.140625" style="200" customWidth="1"/>
    <col min="15106" max="15106" width="30.140625" style="200" customWidth="1"/>
    <col min="15107" max="15107" width="22" style="200" customWidth="1"/>
    <col min="15108" max="15108" width="15" style="200" customWidth="1"/>
    <col min="15109" max="15109" width="12.42578125" style="200" bestFit="1" customWidth="1"/>
    <col min="15110" max="15110" width="13.140625" style="200" bestFit="1" customWidth="1"/>
    <col min="15111" max="15111" width="12.140625" style="200" bestFit="1" customWidth="1"/>
    <col min="15112" max="15112" width="11.140625" style="200" bestFit="1" customWidth="1"/>
    <col min="15113" max="15360" width="9" style="200"/>
    <col min="15361" max="15361" width="12.140625" style="200" customWidth="1"/>
    <col min="15362" max="15362" width="30.140625" style="200" customWidth="1"/>
    <col min="15363" max="15363" width="22" style="200" customWidth="1"/>
    <col min="15364" max="15364" width="15" style="200" customWidth="1"/>
    <col min="15365" max="15365" width="12.42578125" style="200" bestFit="1" customWidth="1"/>
    <col min="15366" max="15366" width="13.140625" style="200" bestFit="1" customWidth="1"/>
    <col min="15367" max="15367" width="12.140625" style="200" bestFit="1" customWidth="1"/>
    <col min="15368" max="15368" width="11.140625" style="200" bestFit="1" customWidth="1"/>
    <col min="15369" max="15616" width="9" style="200"/>
    <col min="15617" max="15617" width="12.140625" style="200" customWidth="1"/>
    <col min="15618" max="15618" width="30.140625" style="200" customWidth="1"/>
    <col min="15619" max="15619" width="22" style="200" customWidth="1"/>
    <col min="15620" max="15620" width="15" style="200" customWidth="1"/>
    <col min="15621" max="15621" width="12.42578125" style="200" bestFit="1" customWidth="1"/>
    <col min="15622" max="15622" width="13.140625" style="200" bestFit="1" customWidth="1"/>
    <col min="15623" max="15623" width="12.140625" style="200" bestFit="1" customWidth="1"/>
    <col min="15624" max="15624" width="11.140625" style="200" bestFit="1" customWidth="1"/>
    <col min="15625" max="15872" width="9" style="200"/>
    <col min="15873" max="15873" width="12.140625" style="200" customWidth="1"/>
    <col min="15874" max="15874" width="30.140625" style="200" customWidth="1"/>
    <col min="15875" max="15875" width="22" style="200" customWidth="1"/>
    <col min="15876" max="15876" width="15" style="200" customWidth="1"/>
    <col min="15877" max="15877" width="12.42578125" style="200" bestFit="1" customWidth="1"/>
    <col min="15878" max="15878" width="13.140625" style="200" bestFit="1" customWidth="1"/>
    <col min="15879" max="15879" width="12.140625" style="200" bestFit="1" customWidth="1"/>
    <col min="15880" max="15880" width="11.140625" style="200" bestFit="1" customWidth="1"/>
    <col min="15881" max="16128" width="9" style="200"/>
    <col min="16129" max="16129" width="12.140625" style="200" customWidth="1"/>
    <col min="16130" max="16130" width="30.140625" style="200" customWidth="1"/>
    <col min="16131" max="16131" width="22" style="200" customWidth="1"/>
    <col min="16132" max="16132" width="15" style="200" customWidth="1"/>
    <col min="16133" max="16133" width="12.42578125" style="200" bestFit="1" customWidth="1"/>
    <col min="16134" max="16134" width="13.140625" style="200" bestFit="1" customWidth="1"/>
    <col min="16135" max="16135" width="12.140625" style="200" bestFit="1" customWidth="1"/>
    <col min="16136" max="16136" width="11.140625" style="200" bestFit="1" customWidth="1"/>
    <col min="16137" max="16384" width="9" style="200"/>
  </cols>
  <sheetData>
    <row r="1" spans="1:256">
      <c r="A1" s="334" t="s">
        <v>151</v>
      </c>
      <c r="B1" s="334"/>
      <c r="C1" s="334"/>
      <c r="D1" s="334"/>
    </row>
    <row r="2" spans="1:256">
      <c r="A2" s="335" t="s">
        <v>152</v>
      </c>
      <c r="B2" s="335"/>
      <c r="C2" s="335"/>
      <c r="D2" s="335"/>
    </row>
    <row r="3" spans="1:256">
      <c r="A3" s="336" t="s">
        <v>153</v>
      </c>
      <c r="B3" s="336"/>
      <c r="C3" s="336"/>
      <c r="D3" s="336"/>
    </row>
    <row r="4" spans="1:256">
      <c r="A4" s="337"/>
      <c r="B4" s="337"/>
      <c r="C4" s="337"/>
      <c r="D4" s="337"/>
    </row>
    <row r="6" spans="1:256">
      <c r="A6" s="201" t="s">
        <v>166</v>
      </c>
      <c r="B6" s="201"/>
    </row>
    <row r="7" spans="1:256" ht="15.75" customHeight="1">
      <c r="A7" s="338" t="s">
        <v>164</v>
      </c>
      <c r="B7" s="338"/>
      <c r="C7" s="338"/>
      <c r="D7" s="338"/>
    </row>
    <row r="8" spans="1:256">
      <c r="A8" s="202" t="s">
        <v>154</v>
      </c>
    </row>
    <row r="9" spans="1:256">
      <c r="A9" s="202" t="s">
        <v>155</v>
      </c>
    </row>
    <row r="10" spans="1:256">
      <c r="A10" s="202" t="s">
        <v>156</v>
      </c>
    </row>
    <row r="11" spans="1:256">
      <c r="A11" s="203" t="s">
        <v>157</v>
      </c>
      <c r="B11" s="203"/>
      <c r="C11" s="204"/>
      <c r="D11" s="205"/>
      <c r="E11" s="205"/>
      <c r="F11" s="205"/>
      <c r="G11" s="205"/>
      <c r="H11" s="205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>
      <c r="A12" s="203" t="s">
        <v>158</v>
      </c>
      <c r="B12" s="203"/>
      <c r="C12" s="204"/>
      <c r="D12" s="205"/>
      <c r="E12" s="205"/>
      <c r="F12" s="205"/>
      <c r="G12" s="205"/>
      <c r="H12" s="205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4" spans="1:256">
      <c r="A14" s="201" t="s">
        <v>167</v>
      </c>
      <c r="B14" s="201"/>
    </row>
    <row r="15" spans="1:256">
      <c r="A15" s="202" t="s">
        <v>169</v>
      </c>
    </row>
    <row r="16" spans="1:256">
      <c r="A16" s="202" t="s">
        <v>154</v>
      </c>
    </row>
    <row r="17" spans="1:256">
      <c r="A17" s="202" t="s">
        <v>159</v>
      </c>
    </row>
    <row r="18" spans="1:256">
      <c r="A18" s="202" t="s">
        <v>165</v>
      </c>
    </row>
    <row r="20" spans="1:256">
      <c r="A20" s="220" t="s">
        <v>10</v>
      </c>
      <c r="B20" s="220" t="s">
        <v>160</v>
      </c>
      <c r="C20" s="206" t="s">
        <v>161</v>
      </c>
      <c r="D20" s="221" t="s">
        <v>162</v>
      </c>
      <c r="E20" s="207"/>
      <c r="F20" s="207"/>
      <c r="G20" s="207"/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spans="1:256" s="212" customFormat="1" ht="15.75" customHeight="1">
      <c r="A21" s="209">
        <v>1</v>
      </c>
      <c r="B21" s="218" t="s">
        <v>115</v>
      </c>
      <c r="C21" s="210">
        <v>44495</v>
      </c>
      <c r="D21" s="227">
        <f>ROUND(5067906.48,0)</f>
        <v>5067906</v>
      </c>
      <c r="G21" s="213"/>
      <c r="H21" s="213"/>
    </row>
    <row r="22" spans="1:256" s="212" customFormat="1" ht="15.75" customHeight="1">
      <c r="A22" s="209">
        <v>2</v>
      </c>
      <c r="B22" s="219" t="s">
        <v>70</v>
      </c>
      <c r="C22" s="210">
        <v>44491</v>
      </c>
      <c r="D22" s="227">
        <f>ROUND(801495.24,10)</f>
        <v>801495.24</v>
      </c>
      <c r="G22" s="213"/>
      <c r="H22" s="213"/>
    </row>
    <row r="23" spans="1:256">
      <c r="A23" s="339" t="s">
        <v>163</v>
      </c>
      <c r="B23" s="339"/>
      <c r="C23" s="339"/>
      <c r="D23" s="217">
        <f>SUM(D21:D22)</f>
        <v>5869401.2400000002</v>
      </c>
      <c r="E23" s="214"/>
      <c r="F23" s="214"/>
      <c r="G23" s="214"/>
      <c r="H23" s="214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spans="1:256">
      <c r="B24" s="333"/>
      <c r="C24" s="333"/>
      <c r="D24" s="213"/>
      <c r="E24" s="213"/>
    </row>
    <row r="25" spans="1:256">
      <c r="A25" s="226" t="s">
        <v>170</v>
      </c>
      <c r="B25" s="224"/>
      <c r="C25" s="224"/>
      <c r="D25" s="213"/>
      <c r="E25" s="213"/>
    </row>
  </sheetData>
  <mergeCells count="7">
    <mergeCell ref="B24:C24"/>
    <mergeCell ref="A1:D1"/>
    <mergeCell ref="A2:D2"/>
    <mergeCell ref="A3:D3"/>
    <mergeCell ref="A4:D4"/>
    <mergeCell ref="A7:D7"/>
    <mergeCell ref="A23:C2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/>
  </sheetViews>
  <sheetFormatPr defaultRowHeight="15.75"/>
  <cols>
    <col min="1" max="1" width="6.5703125" style="294" customWidth="1"/>
    <col min="2" max="2" width="18.5703125" style="294" customWidth="1"/>
    <col min="3" max="3" width="34.42578125" style="294" customWidth="1"/>
    <col min="4" max="4" width="20.5703125" style="298" customWidth="1"/>
    <col min="5" max="5" width="27.7109375" style="294" customWidth="1"/>
    <col min="6" max="6" width="9.7109375" style="294" bestFit="1" customWidth="1"/>
    <col min="7" max="7" width="11.7109375" style="294" bestFit="1" customWidth="1"/>
    <col min="8" max="16384" width="9.140625" style="294"/>
  </cols>
  <sheetData>
    <row r="2" spans="1:6" s="304" customFormat="1" ht="18.75">
      <c r="A2" s="342" t="s">
        <v>209</v>
      </c>
      <c r="B2" s="342"/>
      <c r="C2" s="342"/>
      <c r="D2" s="342"/>
      <c r="E2" s="342"/>
    </row>
    <row r="3" spans="1:6" s="306" customFormat="1">
      <c r="A3" s="305"/>
      <c r="B3" s="305"/>
      <c r="C3" s="305"/>
      <c r="D3" s="309"/>
      <c r="E3" s="305"/>
    </row>
    <row r="4" spans="1:6">
      <c r="A4" s="299" t="s">
        <v>208</v>
      </c>
      <c r="B4" s="299" t="s">
        <v>197</v>
      </c>
      <c r="C4" s="299" t="s">
        <v>198</v>
      </c>
      <c r="D4" s="307" t="s">
        <v>206</v>
      </c>
      <c r="E4" s="299" t="s">
        <v>207</v>
      </c>
    </row>
    <row r="5" spans="1:6">
      <c r="A5" s="308">
        <v>1</v>
      </c>
      <c r="B5" s="300">
        <v>44476</v>
      </c>
      <c r="C5" s="301" t="s">
        <v>199</v>
      </c>
      <c r="D5" s="310">
        <v>2148050</v>
      </c>
      <c r="E5" s="302"/>
      <c r="F5" s="295"/>
    </row>
    <row r="6" spans="1:6">
      <c r="A6" s="308">
        <v>2</v>
      </c>
      <c r="B6" s="300">
        <v>44476</v>
      </c>
      <c r="C6" s="301" t="s">
        <v>200</v>
      </c>
      <c r="D6" s="310">
        <v>2242157</v>
      </c>
      <c r="E6" s="302"/>
      <c r="F6" s="295"/>
    </row>
    <row r="7" spans="1:6">
      <c r="A7" s="308">
        <v>3</v>
      </c>
      <c r="B7" s="300">
        <v>44476</v>
      </c>
      <c r="C7" s="301" t="s">
        <v>201</v>
      </c>
      <c r="D7" s="310">
        <v>2427827</v>
      </c>
      <c r="E7" s="302"/>
      <c r="F7" s="295"/>
    </row>
    <row r="8" spans="1:6">
      <c r="A8" s="308">
        <v>4</v>
      </c>
      <c r="B8" s="300">
        <v>44526</v>
      </c>
      <c r="C8" s="301" t="s">
        <v>199</v>
      </c>
      <c r="D8" s="310">
        <v>1297973</v>
      </c>
      <c r="E8" s="302"/>
      <c r="F8" s="295"/>
    </row>
    <row r="9" spans="1:6">
      <c r="A9" s="303">
        <v>5</v>
      </c>
      <c r="B9" s="300">
        <v>44526</v>
      </c>
      <c r="C9" s="301" t="s">
        <v>201</v>
      </c>
      <c r="D9" s="310">
        <v>2427827</v>
      </c>
      <c r="E9" s="302"/>
      <c r="F9" s="295"/>
    </row>
    <row r="10" spans="1:6">
      <c r="A10" s="303">
        <v>6</v>
      </c>
      <c r="B10" s="300">
        <v>44528</v>
      </c>
      <c r="C10" s="301" t="s">
        <v>200</v>
      </c>
      <c r="D10" s="310">
        <v>2627658</v>
      </c>
      <c r="E10" s="302"/>
      <c r="F10" s="295"/>
    </row>
    <row r="11" spans="1:6">
      <c r="A11" s="308">
        <v>7</v>
      </c>
      <c r="B11" s="300">
        <v>44528</v>
      </c>
      <c r="C11" s="301" t="s">
        <v>199</v>
      </c>
      <c r="D11" s="310">
        <v>-175749.2</v>
      </c>
      <c r="E11" s="302" t="s">
        <v>203</v>
      </c>
      <c r="F11" s="295"/>
    </row>
    <row r="12" spans="1:6">
      <c r="A12" s="343" t="s">
        <v>202</v>
      </c>
      <c r="B12" s="344"/>
      <c r="C12" s="345"/>
      <c r="D12" s="296">
        <f>SUM(D5:D11)</f>
        <v>12995742.800000001</v>
      </c>
      <c r="E12" s="297"/>
    </row>
    <row r="14" spans="1:6">
      <c r="D14" s="341" t="s">
        <v>210</v>
      </c>
      <c r="E14" s="341"/>
    </row>
    <row r="15" spans="1:6">
      <c r="A15" s="340" t="s">
        <v>205</v>
      </c>
      <c r="B15" s="340"/>
      <c r="D15" s="340" t="s">
        <v>204</v>
      </c>
      <c r="E15" s="340"/>
    </row>
  </sheetData>
  <mergeCells count="5">
    <mergeCell ref="A15:B15"/>
    <mergeCell ref="D14:E14"/>
    <mergeCell ref="D15:E15"/>
    <mergeCell ref="A2:E2"/>
    <mergeCell ref="A12:C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T-MART (HN)</vt:lpstr>
      <vt:lpstr>DON KHONG KM</vt:lpstr>
      <vt:lpstr>COPY SHEET ĐƠN HÀNG</vt:lpstr>
      <vt:lpstr>ĐƠN HÀNG 2(GIÁ MỚI)</vt:lpstr>
      <vt:lpstr>Bảng tổng hợp có KM</vt:lpstr>
      <vt:lpstr>Bảng tổng hợp không KM</vt:lpstr>
      <vt:lpstr>Công nợ anh Đăng T10+T11-21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cp:lastPrinted>2021-12-08T10:26:53Z</cp:lastPrinted>
  <dcterms:created xsi:type="dcterms:W3CDTF">2017-07-03T03:15:00Z</dcterms:created>
  <dcterms:modified xsi:type="dcterms:W3CDTF">2022-08-05T06:12:18Z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2600BAF28B3E4D5DA8FAD720836829DA</vt:lpwstr>
  </property>
  <property fmtid="{D5CDD505-2E9C-101B-9397-08002B2CF9AE}" pid="3" name="KSOProductBuildVer">
    <vt:lpwstr>1033-11.2.0.10382</vt:lpwstr>
  </property>
</Properties>
</file>